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32" i="7"/>
  <c r="L232" s="1"/>
  <c r="K251"/>
  <c r="L251" s="1"/>
  <c r="K67"/>
  <c r="M67" s="1"/>
  <c r="K66"/>
  <c r="M66" s="1"/>
  <c r="L30"/>
  <c r="K30"/>
  <c r="K64"/>
  <c r="M64" s="1"/>
  <c r="K65"/>
  <c r="M65" s="1"/>
  <c r="L48"/>
  <c r="L47"/>
  <c r="L28"/>
  <c r="K28"/>
  <c r="K48"/>
  <c r="K47"/>
  <c r="M30" l="1"/>
  <c r="M28"/>
  <c r="M48"/>
  <c r="M47"/>
  <c r="K63" l="1"/>
  <c r="M63" s="1"/>
  <c r="L34"/>
  <c r="K34"/>
  <c r="K61"/>
  <c r="M61" s="1"/>
  <c r="K258"/>
  <c r="L258" s="1"/>
  <c r="M34" l="1"/>
  <c r="K60"/>
  <c r="M60" s="1"/>
  <c r="L16"/>
  <c r="K16"/>
  <c r="K59"/>
  <c r="M59" s="1"/>
  <c r="K58"/>
  <c r="M58" s="1"/>
  <c r="K57"/>
  <c r="M57" s="1"/>
  <c r="K56"/>
  <c r="M56" s="1"/>
  <c r="K31"/>
  <c r="L31"/>
  <c r="L13"/>
  <c r="K13"/>
  <c r="L12"/>
  <c r="K12"/>
  <c r="M16" l="1"/>
  <c r="M31"/>
  <c r="M13"/>
  <c r="M12"/>
  <c r="L73" l="1"/>
  <c r="K73"/>
  <c r="K253"/>
  <c r="L253" s="1"/>
  <c r="M73" l="1"/>
  <c r="K245"/>
  <c r="L245" s="1"/>
  <c r="K225"/>
  <c r="L225" s="1"/>
  <c r="K250"/>
  <c r="L250" s="1"/>
  <c r="K249"/>
  <c r="L249" s="1"/>
  <c r="K252"/>
  <c r="L252" s="1"/>
  <c r="K247"/>
  <c r="L247" s="1"/>
  <c r="M7"/>
  <c r="F235"/>
  <c r="K235" s="1"/>
  <c r="L235" s="1"/>
  <c r="K236"/>
  <c r="L236" s="1"/>
  <c r="K227"/>
  <c r="L227" s="1"/>
  <c r="K230"/>
  <c r="L230" s="1"/>
  <c r="K238"/>
  <c r="L238" s="1"/>
  <c r="F229"/>
  <c r="F228"/>
  <c r="K228" s="1"/>
  <c r="L228" s="1"/>
  <c r="F226"/>
  <c r="K226" s="1"/>
  <c r="L226" s="1"/>
  <c r="F206"/>
  <c r="K206" s="1"/>
  <c r="L206" s="1"/>
  <c r="F158"/>
  <c r="K158" s="1"/>
  <c r="L158" s="1"/>
  <c r="K237"/>
  <c r="L237" s="1"/>
  <c r="K241"/>
  <c r="L241" s="1"/>
  <c r="K242"/>
  <c r="L242" s="1"/>
  <c r="K234"/>
  <c r="L234" s="1"/>
  <c r="K244"/>
  <c r="L244" s="1"/>
  <c r="K240"/>
  <c r="L240" s="1"/>
  <c r="K233"/>
  <c r="L233" s="1"/>
  <c r="K222"/>
  <c r="L222" s="1"/>
  <c r="K224"/>
  <c r="L224" s="1"/>
  <c r="K221"/>
  <c r="L221" s="1"/>
  <c r="K223"/>
  <c r="L223" s="1"/>
  <c r="K152"/>
  <c r="L152" s="1"/>
  <c r="K205"/>
  <c r="L205" s="1"/>
  <c r="K219"/>
  <c r="L219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H157"/>
  <c r="K157" s="1"/>
  <c r="L157" s="1"/>
  <c r="K154"/>
  <c r="L154" s="1"/>
  <c r="K153"/>
  <c r="L153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D7" i="6"/>
  <c r="K6" i="4"/>
  <c r="K6" i="3"/>
  <c r="L6" i="2"/>
</calcChain>
</file>

<file path=xl/sharedStrings.xml><?xml version="1.0" encoding="utf-8"?>
<sst xmlns="http://schemas.openxmlformats.org/spreadsheetml/2006/main" count="2501" uniqueCount="994">
  <si>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</si>
  <si>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</si>
  <si>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</si>
  <si>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</si>
  <si>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</si>
  <si>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</si>
  <si>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</si>
  <si>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</si>
  <si>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</si>
  <si>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</si>
  <si>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</si>
  <si>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</si>
  <si>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</si>
  <si>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</si>
  <si>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</si>
  <si>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</si>
  <si>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</si>
  <si>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</si>
  <si>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</si>
  <si>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</si>
  <si>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</si>
  <si>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</si>
  <si>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</si>
  <si>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</si>
  <si>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</si>
  <si>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</si>
  <si>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</si>
  <si>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</si>
  <si>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</si>
  <si>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</si>
  <si>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</si>
  <si>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</si>
  <si>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</si>
  <si>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</si>
  <si>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</si>
  <si>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</si>
  <si>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</si>
  <si>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</si>
  <si>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</si>
  <si>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</si>
  <si>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</si>
  <si>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</si>
  <si>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</si>
  <si>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</si>
  <si>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</si>
  <si>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</si>
  <si>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</si>
  <si>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</si>
  <si>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</si>
  <si>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</si>
  <si>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</si>
  <si>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</si>
  <si>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</si>
  <si>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</si>
  <si>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</si>
  <si>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</si>
  <si>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</si>
  <si>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</si>
  <si>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</si>
  <si>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</si>
  <si>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</si>
  <si>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</si>
  <si>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</si>
  <si>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</si>
  <si>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</si>
  <si>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</si>
  <si>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</si>
  <si>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</si>
  <si>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</si>
  <si>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</si>
  <si>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</si>
  <si>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</si>
  <si>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</si>
  <si>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</si>
  <si>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</si>
  <si>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</si>
  <si>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</si>
  <si>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</si>
  <si>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</si>
  <si>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</si>
  <si>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</si>
  <si>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</si>
  <si>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</si>
  <si>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</si>
  <si>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</si>
  <si>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</si>
  <si>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</si>
  <si>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</si>
  <si>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</si>
  <si>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</si>
  <si>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</si>
  <si>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</si>
  <si>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</si>
  <si>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</si>
  <si>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</si>
  <si>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</si>
  <si>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</si>
  <si>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</si>
  <si>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</si>
  <si>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</si>
  <si>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</si>
  <si>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</si>
  <si>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</si>
  <si>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</si>
  <si>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</si>
  <si>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</si>
  <si>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</si>
  <si>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</si>
  <si>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</si>
  <si>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</si>
  <si>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</si>
  <si>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</si>
  <si>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</si>
  <si>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</si>
  <si>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</si>
  <si>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</si>
  <si>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</si>
  <si>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</si>
  <si>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</si>
  <si>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</si>
  <si>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</si>
  <si>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</si>
  <si>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</si>
  <si>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</si>
  <si>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</si>
  <si>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</si>
  <si>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</si>
  <si>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</si>
  <si>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</si>
  <si>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</si>
  <si>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</si>
  <si>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</si>
  <si>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</si>
  <si>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</si>
  <si>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</si>
  <si>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</si>
  <si>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</si>
  <si>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</si>
  <si>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</si>
  <si>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</si>
  <si>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</si>
  <si>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</si>
  <si>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</si>
  <si>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</si>
  <si>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</si>
  <si>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</si>
  <si>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</si>
  <si>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</si>
  <si>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</si>
  <si>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</si>
  <si>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</si>
  <si>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</si>
  <si>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</si>
  <si>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</si>
  <si>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</si>
  <si>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</si>
  <si>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</si>
  <si>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</si>
  <si>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</si>
  <si>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</si>
  <si>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</si>
  <si>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</si>
  <si>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</si>
  <si>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</si>
  <si>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</si>
  <si>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</si>
  <si>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</si>
  <si>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</si>
  <si>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</si>
  <si>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</si>
  <si>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</si>
  <si>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</si>
  <si>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</si>
  <si>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</si>
  <si>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</si>
  <si>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</si>
  <si>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</si>
  <si>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</si>
  <si>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</si>
  <si>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</si>
  <si>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</si>
  <si>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</si>
  <si>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</si>
  <si>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</si>
  <si>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</si>
  <si>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</si>
  <si>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</si>
  <si>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</si>
  <si>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</si>
  <si>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</si>
  <si>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</si>
  <si>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</si>
  <si>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</si>
  <si>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</si>
  <si>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</si>
  <si>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</si>
  <si>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</si>
  <si>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</si>
  <si>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</si>
  <si>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</si>
  <si>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</si>
  <si>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</si>
  <si>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</si>
  <si>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</si>
  <si>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</si>
  <si>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</si>
  <si>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</si>
  <si>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</si>
  <si>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</si>
  <si>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</si>
  <si>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</si>
  <si>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</si>
  <si>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</si>
  <si>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</si>
  <si>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</si>
  <si>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</si>
  <si>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</si>
  <si>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</si>
  <si>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</si>
  <si>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</si>
  <si>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</si>
  <si>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</si>
  <si>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</si>
  <si>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</si>
  <si>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</si>
  <si>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</si>
  <si>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</si>
  <si>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</si>
  <si>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</si>
  <si>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</si>
  <si>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</si>
  <si>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</si>
  <si>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</si>
  <si>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</si>
  <si>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</si>
  <si>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</si>
  <si>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</si>
  <si>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</si>
  <si>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</si>
  <si>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</si>
  <si>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</si>
  <si>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</si>
  <si>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</si>
  <si>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</si>
  <si>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</si>
  <si>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</si>
  <si>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</si>
  <si>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</si>
  <si>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</si>
  <si>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</si>
  <si>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</si>
  <si>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</si>
  <si>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</si>
  <si>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</si>
  <si>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</si>
  <si>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</si>
  <si>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</si>
  <si>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</si>
  <si>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</si>
  <si>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</si>
  <si>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</si>
  <si>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</si>
  <si>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</si>
  <si>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</si>
  <si>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</si>
  <si>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</si>
  <si>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</si>
  <si>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</si>
  <si>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</si>
  <si>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</si>
  <si>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</si>
  <si>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</si>
  <si>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</si>
  <si>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</si>
  <si>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</si>
  <si>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</si>
  <si>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</si>
  <si>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</si>
  <si>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</si>
  <si>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</si>
  <si>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</si>
  <si>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</si>
  <si>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</si>
  <si>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</si>
  <si>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</si>
  <si>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</si>
  <si>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</si>
  <si>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</si>
  <si>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</si>
  <si>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</si>
  <si>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</si>
  <si>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</si>
  <si>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</si>
  <si>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</si>
  <si>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</si>
  <si>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</si>
  <si>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</si>
  <si>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</si>
  <si>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</si>
  <si>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</si>
  <si>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</si>
  <si>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</si>
  <si>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</si>
  <si>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</si>
  <si>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</si>
  <si>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</si>
  <si>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</si>
  <si>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</si>
  <si>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</si>
  <si>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</si>
  <si>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</si>
  <si>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</si>
  <si>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</si>
  <si>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</si>
  <si>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</si>
  <si>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</si>
  <si>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</si>
  <si>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</si>
  <si>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</si>
  <si>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</si>
  <si>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</si>
  <si>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</si>
  <si>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</si>
  <si>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</si>
  <si>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</si>
  <si>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</si>
  <si>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</si>
  <si>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</si>
  <si>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</si>
  <si>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</si>
  <si>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</si>
  <si>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</si>
  <si>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</si>
  <si>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</si>
  <si>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</si>
  <si>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</si>
  <si>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</si>
  <si>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</si>
  <si>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</si>
  <si>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</si>
  <si>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</si>
  <si>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</si>
  <si>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</si>
  <si>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</si>
  <si>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</si>
  <si>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</si>
  <si>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</si>
  <si>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</si>
  <si>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</si>
  <si>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</si>
  <si>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</si>
  <si>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</si>
  <si>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</si>
  <si>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</si>
  <si>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</si>
  <si>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</si>
  <si>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</si>
  <si>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</si>
  <si>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</si>
  <si>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</si>
  <si>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</si>
  <si>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</si>
  <si>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</si>
  <si>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</si>
  <si>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</si>
  <si>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</si>
  <si>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</si>
  <si>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</si>
  <si>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</si>
  <si>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</si>
  <si>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</si>
  <si>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</si>
  <si>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</si>
  <si>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</si>
  <si>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</si>
  <si>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</si>
  <si>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</si>
  <si>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</si>
  <si>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</si>
  <si>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</si>
  <si>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</si>
  <si>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</si>
  <si>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</si>
  <si>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</si>
  <si>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</si>
  <si>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</si>
  <si>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</si>
  <si>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</si>
  <si>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</si>
  <si>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</si>
  <si>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</si>
  <si>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</si>
  <si>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</si>
  <si>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</si>
  <si>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</si>
  <si>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</si>
  <si>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</si>
  <si>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</si>
  <si>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</si>
  <si>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</si>
  <si>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</si>
  <si>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</si>
  <si>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</si>
  <si>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</si>
  <si>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</si>
  <si>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</si>
  <si>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</si>
  <si>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</si>
  <si>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</si>
  <si>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</si>
  <si>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</si>
  <si>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</si>
  <si>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</si>
  <si>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</si>
  <si>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</si>
  <si>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</si>
  <si>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</si>
  <si>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</si>
  <si>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</si>
  <si>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</si>
  <si>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</si>
  <si>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</si>
  <si>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</si>
  <si>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</si>
  <si>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</si>
  <si>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</si>
  <si>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</si>
  <si>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</si>
  <si>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</si>
  <si>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</si>
  <si>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</si>
  <si>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</si>
  <si>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</si>
  <si>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</si>
  <si>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</si>
  <si>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</si>
  <si>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</si>
  <si>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</si>
  <si>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</si>
  <si>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</si>
  <si>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</si>
  <si>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</si>
  <si>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</si>
  <si>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</si>
  <si>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</si>
  <si>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</si>
  <si>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</si>
  <si>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</si>
  <si>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</si>
  <si>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</si>
  <si>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</si>
  <si>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</si>
  <si>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</si>
  <si>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</si>
  <si>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</si>
  <si>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</si>
  <si>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</si>
  <si>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</si>
  <si>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</si>
  <si>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</si>
  <si>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</si>
  <si>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</si>
  <si>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</si>
  <si>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</si>
  <si>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</si>
  <si>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</si>
  <si>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</si>
  <si>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</si>
  <si>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</si>
  <si>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</si>
  <si>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</si>
  <si>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</si>
  <si>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</si>
  <si>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</si>
  <si>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</si>
  <si>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</si>
  <si>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</si>
  <si>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</si>
  <si>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</si>
  <si>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</si>
  <si>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</si>
  <si>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</si>
  <si>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</si>
  <si>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</si>
  <si>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</si>
  <si>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</si>
  <si>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</si>
  <si>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</si>
  <si>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</si>
  <si>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</si>
  <si>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</si>
  <si>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</si>
  <si>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</si>
  <si>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</si>
  <si>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</si>
  <si>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</si>
  <si>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</si>
  <si>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</si>
  <si>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</si>
  <si>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</si>
  <si>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</si>
  <si>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</si>
  <si>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</si>
  <si>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</si>
  <si>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</si>
  <si>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</si>
  <si>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</si>
  <si>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</si>
  <si>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</si>
  <si>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</si>
  <si>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</si>
  <si>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</si>
  <si>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</si>
  <si>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</si>
  <si>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</si>
  <si>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</si>
  <si>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</si>
  <si>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</si>
  <si>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</si>
  <si>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</si>
  <si>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</si>
  <si>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</si>
  <si>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</si>
  <si>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</si>
  <si>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</si>
  <si>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</si>
  <si>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</si>
  <si>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</si>
  <si>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</si>
  <si>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</si>
  <si>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</si>
  <si>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</si>
  <si>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</si>
  <si>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</si>
  <si>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</si>
  <si>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</si>
  <si>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</si>
  <si>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</si>
  <si>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</si>
  <si>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</si>
  <si>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</si>
  <si>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</si>
  <si>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</si>
  <si>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</si>
  <si>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</si>
  <si>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</si>
  <si>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</si>
  <si>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</si>
  <si>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</si>
  <si>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</si>
  <si>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</si>
  <si>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</si>
  <si>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</si>
  <si>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</si>
  <si>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</si>
  <si>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</si>
  <si>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</si>
  <si>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</si>
  <si>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</si>
  <si>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</si>
  <si>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</si>
  <si>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</si>
  <si>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</si>
  <si>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</si>
  <si>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</si>
  <si>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</si>
  <si>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</si>
  <si>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</si>
  <si>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</si>
  <si>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</si>
  <si>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</si>
  <si>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</si>
  <si>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</si>
  <si>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</si>
  <si>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</si>
  <si>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</si>
  <si>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</si>
  <si>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</si>
  <si>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</si>
  <si>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</si>
  <si>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</si>
  <si>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</si>
  <si>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</si>
  <si>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</si>
  <si>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</si>
  <si>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</si>
  <si>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</si>
  <si>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</si>
  <si>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</si>
  <si>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</si>
  <si>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</si>
  <si>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</si>
  <si>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</si>
  <si>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</si>
  <si>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</si>
  <si>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</si>
  <si>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</si>
  <si>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</si>
  <si>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</si>
  <si>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</si>
  <si>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</si>
  <si>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</si>
  <si>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</si>
  <si>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</si>
  <si>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</si>
  <si>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</si>
  <si>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</si>
  <si>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</si>
  <si>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</si>
  <si>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</si>
  <si>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</si>
  <si>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</si>
  <si>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</si>
  <si>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</si>
  <si>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</si>
  <si>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</si>
  <si>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</si>
  <si>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</si>
  <si>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</si>
  <si>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</si>
  <si>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</si>
  <si>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</si>
  <si>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</si>
  <si>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</si>
  <si>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</si>
  <si>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</si>
  <si>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</si>
  <si>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</si>
  <si>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</si>
  <si>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</si>
  <si>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</si>
  <si>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</si>
  <si>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</si>
  <si>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</si>
  <si>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</si>
  <si>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</si>
  <si>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</si>
  <si>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</si>
  <si>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</si>
  <si>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</si>
  <si>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</si>
  <si>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</si>
  <si>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</si>
  <si>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</si>
  <si>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</si>
  <si>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</si>
  <si>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</si>
  <si>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</si>
  <si>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</si>
  <si>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</si>
  <si>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</si>
  <si>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</si>
  <si>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</si>
  <si>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</si>
  <si>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</si>
  <si>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</si>
  <si>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</si>
  <si>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</si>
  <si>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</si>
  <si>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</si>
  <si>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</si>
  <si>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</si>
  <si>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</si>
  <si>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</si>
  <si>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</si>
  <si>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</si>
  <si>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</si>
  <si>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</si>
  <si>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</si>
  <si>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</si>
  <si>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</si>
  <si>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</si>
  <si>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</si>
  <si>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</si>
  <si>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</si>
  <si>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</si>
  <si>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</si>
  <si>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</si>
  <si>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</si>
  <si>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</si>
  <si>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</si>
  <si>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</si>
  <si>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</si>
  <si>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</si>
  <si>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</si>
  <si>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</si>
  <si>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</si>
  <si>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</si>
  <si>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</si>
  <si>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</si>
  <si>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</si>
  <si>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</si>
  <si>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</si>
  <si>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</si>
  <si>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</si>
  <si>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</si>
  <si>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</si>
  <si>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</si>
  <si>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</si>
  <si>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</si>
  <si>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</si>
  <si>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</si>
  <si>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</si>
  <si>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</si>
  <si>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</si>
  <si>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</si>
  <si>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</si>
  <si>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</si>
  <si>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</si>
  <si>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</si>
  <si>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</si>
  <si>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</si>
  <si>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</si>
  <si>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</si>
  <si>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</si>
  <si>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</si>
  <si>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</si>
  <si>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</si>
  <si>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</si>
  <si>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</si>
  <si>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</si>
  <si>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</si>
  <si>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</si>
  <si>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</si>
  <si>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</si>
  <si>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</si>
  <si>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</si>
  <si>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</si>
  <si>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</si>
  <si>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</si>
  <si>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</si>
  <si>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</si>
  <si>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</si>
  <si>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</si>
  <si>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</si>
  <si>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</si>
  <si>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</si>
  <si>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</si>
  <si>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</si>
  <si>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</si>
  <si>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</si>
  <si>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</si>
  <si>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</si>
  <si>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</si>
  <si>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</si>
  <si>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</si>
  <si>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</si>
  <si>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</si>
  <si>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</si>
  <si>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</si>
  <si>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</si>
  <si>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</si>
  <si>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</si>
  <si>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</si>
  <si>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</si>
  <si>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</si>
  <si>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</si>
  <si>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</si>
  <si>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</si>
  <si>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</si>
  <si>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</si>
  <si>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</si>
  <si>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</si>
  <si>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</si>
  <si>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</si>
  <si>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</si>
  <si>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</si>
  <si>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</si>
  <si>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</si>
  <si>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</si>
  <si>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</si>
  <si>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</si>
  <si>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</si>
  <si>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</si>
  <si>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</si>
  <si>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</si>
  <si>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</si>
  <si>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</si>
  <si>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</si>
  <si>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</si>
  <si>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</si>
  <si>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</si>
  <si>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</si>
  <si>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</si>
  <si>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</si>
  <si>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</si>
  <si>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</si>
  <si>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</si>
  <si>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</si>
  <si>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</si>
  <si>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</si>
  <si>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</si>
  <si>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</si>
  <si>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</si>
  <si>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</si>
  <si>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</si>
  <si>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</si>
  <si>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</si>
  <si>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</si>
  <si>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</si>
  <si>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</si>
  <si>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</si>
  <si>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</si>
  <si>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</si>
  <si>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</si>
  <si>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</si>
  <si>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</si>
  <si>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</si>
  <si>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</si>
  <si>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</si>
  <si>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</si>
  <si>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</si>
  <si>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</si>
  <si>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</si>
  <si>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</si>
  <si>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</si>
  <si>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</si>
  <si>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</si>
  <si>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</si>
  <si>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</si>
  <si>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</si>
  <si>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</si>
  <si>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</si>
  <si>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</si>
  <si>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</si>
  <si>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</si>
  <si>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</si>
  <si>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</si>
  <si>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</si>
  <si>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</si>
  <si>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</si>
  <si>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</si>
  <si>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</si>
  <si>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</si>
  <si>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</si>
  <si>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</si>
  <si>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</si>
  <si>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</si>
  <si>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</si>
  <si>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</si>
  <si>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</si>
  <si>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</si>
  <si>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</si>
  <si>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</si>
  <si>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</si>
  <si>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</si>
  <si>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</si>
  <si>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</si>
  <si>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</si>
  <si>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</si>
  <si>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</si>
  <si>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</si>
  <si>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</si>
  <si>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</si>
  <si>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</si>
  <si>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>Part Profit of Rs.225/-</t>
  </si>
  <si>
    <t xml:space="preserve">HDFCAMC </t>
  </si>
  <si>
    <t>2790-2810</t>
  </si>
  <si>
    <t xml:space="preserve">COLPAL </t>
  </si>
  <si>
    <t>1498-1502</t>
  </si>
  <si>
    <t xml:space="preserve">SUMICHEM </t>
  </si>
  <si>
    <t>298-302</t>
  </si>
  <si>
    <t>330-340</t>
  </si>
  <si>
    <t>Profit of Rs.12/-</t>
  </si>
  <si>
    <t>ICICIBANK 620 CE MAY</t>
  </si>
  <si>
    <t>Profit of Rs.1.25/-</t>
  </si>
  <si>
    <t>541-545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</si>
  <si>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</si>
  <si>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</si>
  <si>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</si>
  <si>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</si>
  <si>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</si>
  <si>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</si>
  <si>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</si>
  <si>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</si>
  <si>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</si>
  <si>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</si>
  <si>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</si>
  <si>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</si>
  <si>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Part Profit of Rs.70/-</t>
  </si>
  <si>
    <t>557-560</t>
  </si>
  <si>
    <t>580-590</t>
  </si>
  <si>
    <t>SUNIL KUMAR SINGH</t>
  </si>
  <si>
    <t>ANIKINDS</t>
  </si>
  <si>
    <t>Anik Industries Limited</t>
  </si>
  <si>
    <t>SUMAN AGRITECH LIMITED</t>
  </si>
  <si>
    <t>Profit of Rs.31.50/-</t>
  </si>
  <si>
    <t>HDFC 2500 CE MAY</t>
  </si>
  <si>
    <t>Profit of Rs.6.5/-</t>
  </si>
  <si>
    <t>325-328</t>
  </si>
  <si>
    <t>CIPLA MAY FUT</t>
  </si>
  <si>
    <t>Profit of Rs.108/-</t>
  </si>
  <si>
    <t>ANKITA VISHAL SHAH</t>
  </si>
  <si>
    <t>ACEWIN</t>
  </si>
  <si>
    <t>THOMAS KALAIMANI</t>
  </si>
  <si>
    <t>ARYAMAN BROKING LIMITED</t>
  </si>
  <si>
    <t>VIVIMEDLAB</t>
  </si>
  <si>
    <t>DEVJEET CHAKRABORTY</t>
  </si>
  <si>
    <t>TOPGAIN FINANCE PRIVATE LIMITED</t>
  </si>
  <si>
    <t>RPOWER</t>
  </si>
  <si>
    <t>Reliance Power Limited</t>
  </si>
  <si>
    <t>SILGO</t>
  </si>
  <si>
    <t>Silgo Retail Limited</t>
  </si>
  <si>
    <t>Vivimed Labs Limited</t>
  </si>
  <si>
    <t>SUNPHARMA MAY FUT</t>
  </si>
  <si>
    <t>NIFTY 14650 CE 06-MAY</t>
  </si>
  <si>
    <t>893-895</t>
  </si>
  <si>
    <t>Profit of Rs.14/-</t>
  </si>
  <si>
    <t>HDFCBANK 1420 CE MAY</t>
  </si>
  <si>
    <t>Profit of Rs.15.5/-</t>
  </si>
  <si>
    <t>Profit of Rs.9.5/-</t>
  </si>
  <si>
    <t>Profit of Rs.15/-</t>
  </si>
  <si>
    <t>35.5-36.5</t>
  </si>
  <si>
    <t>Profit of Rs.3.5/-</t>
  </si>
  <si>
    <t>Profit of Rs.4/-</t>
  </si>
  <si>
    <t>Profit of Rs.16/-</t>
  </si>
  <si>
    <t>NIFTY 14750 PE 12-MAY</t>
  </si>
  <si>
    <t xml:space="preserve">CADILAHC </t>
  </si>
  <si>
    <t>608-610</t>
  </si>
  <si>
    <t>DABUR 550 CE MAY</t>
  </si>
  <si>
    <t>18-20</t>
  </si>
  <si>
    <t>800-805</t>
  </si>
  <si>
    <t>840-850</t>
  </si>
  <si>
    <t>Profit of Rs.1/-</t>
  </si>
  <si>
    <t>Profit of Rs.6/-</t>
  </si>
  <si>
    <t>ATAM</t>
  </si>
  <si>
    <t>PARSHOTAM LAL JAIN</t>
  </si>
  <si>
    <t>RITESH JAIN</t>
  </si>
  <si>
    <t>DINESH JAIN</t>
  </si>
  <si>
    <t>GEL</t>
  </si>
  <si>
    <t>BHANWAR LAL ABHISHEK KUMAR HUF</t>
  </si>
  <si>
    <t>HINDALUMI</t>
  </si>
  <si>
    <t>GAUTAM RASIKLAL ASHRA</t>
  </si>
  <si>
    <t>NIRAJ SEVANTILAL SHAH</t>
  </si>
  <si>
    <t>NIKHIL OMPRAKASH SHARMA</t>
  </si>
  <si>
    <t>AKASHDEEPJAIN</t>
  </si>
  <si>
    <t>JITENDRABHAI JAGDISHBHAI PARMAR</t>
  </si>
  <si>
    <t>VAISHALIBEN RAJESHBHAI MODI</t>
  </si>
  <si>
    <t>JETMALL</t>
  </si>
  <si>
    <t>UMESH KUMAR DAGA</t>
  </si>
  <si>
    <t>SHAREACCOUNT NA</t>
  </si>
  <si>
    <t>KAPILCO</t>
  </si>
  <si>
    <t>PANTOMATH FINANCE PRIVATE LIMITED</t>
  </si>
  <si>
    <t>DINESH KUMAR ARODA</t>
  </si>
  <si>
    <t>PADMAIND</t>
  </si>
  <si>
    <t>MANISH RAMESHBHAI PATEL</t>
  </si>
  <si>
    <t>SHIVAAY TRADING COMPANY</t>
  </si>
  <si>
    <t>PROFINC</t>
  </si>
  <si>
    <t>SHRENI CONSTRUCTION PRIVATE LIMITED</t>
  </si>
  <si>
    <t>ALOK ASHOK TIWARI</t>
  </si>
  <si>
    <t>SEEMA AGGARWAL</t>
  </si>
  <si>
    <t>RIBATEX</t>
  </si>
  <si>
    <t>ALKA SINGH</t>
  </si>
  <si>
    <t>CA EMERALD INVESTMENTS</t>
  </si>
  <si>
    <t>SHUBHAM</t>
  </si>
  <si>
    <t>ANSU INVESTMENT</t>
  </si>
  <si>
    <t>SOBME</t>
  </si>
  <si>
    <t>BRIJKISHOR SARDA</t>
  </si>
  <si>
    <t>SSPNFIN</t>
  </si>
  <si>
    <t>SUBASH RAMASHISH MISHRA</t>
  </si>
  <si>
    <t>ESPS FINSERVE PRIVATE LIMITED</t>
  </si>
  <si>
    <t>SANJAY VERMA</t>
  </si>
  <si>
    <t>TRANSPACT</t>
  </si>
  <si>
    <t>DEEPTI HOUSING PVT LTD</t>
  </si>
  <si>
    <t>BASKIN MANAGEMENT CONSULTANCY PRIVATE LIMITED</t>
  </si>
  <si>
    <t>BAJAJHIND</t>
  </si>
  <si>
    <t>Bajaj Hindustan Sugar Ltd</t>
  </si>
  <si>
    <t>RAMLAL KANWARLAL JAIN</t>
  </si>
  <si>
    <t>BSL</t>
  </si>
  <si>
    <t>BSL Ltd</t>
  </si>
  <si>
    <t>MASTER CAPITAL SERVICES LTD</t>
  </si>
  <si>
    <t>ELECTHERM</t>
  </si>
  <si>
    <t>Electrotherm (India) Ltd</t>
  </si>
  <si>
    <t>URMILA  DOSHI</t>
  </si>
  <si>
    <t>FILATEX</t>
  </si>
  <si>
    <t>Filatex India Ltd</t>
  </si>
  <si>
    <t>SWARNIM COMMOSALE PVT LTD</t>
  </si>
  <si>
    <t>PENGUIN TRADING &amp; AGENCIES LTD</t>
  </si>
  <si>
    <t>South Indian Bank Ltd.</t>
  </si>
  <si>
    <t>HI GROWTH CORPORATE SERVICES PVT LTD</t>
  </si>
  <si>
    <t>TARACHAND</t>
  </si>
  <si>
    <t>Tara Chand Log. Sol. Ltd.</t>
  </si>
  <si>
    <t>SURENDRA DEVIPRASAD TIBREWALA</t>
  </si>
  <si>
    <t>VIKASECO</t>
  </si>
  <si>
    <t>Vikas EcoTech Limited</t>
  </si>
  <si>
    <t>ADROIT FINANCIAL SERVICES PVT LTD</t>
  </si>
  <si>
    <t>BASML</t>
  </si>
  <si>
    <t>Bannari Amman Spinning Mi</t>
  </si>
  <si>
    <t>PURVAJ ADVISORS PRIVATE LIMITED</t>
  </si>
  <si>
    <t>SICAL</t>
  </si>
  <si>
    <t>Sical Logistics Limited</t>
  </si>
  <si>
    <t>MANGALDAS BUDDHADEV</t>
  </si>
  <si>
    <t>SANJAY SURI &amp; SONS HUF</t>
  </si>
  <si>
    <t>FINEOTEX CHEMICAL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</si>
</sst>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36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165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" fontId="7" fillId="58" borderId="35" xfId="16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" fontId="0" fillId="22" borderId="4" xfId="0" applyNumberFormat="1" applyFont="1" applyFill="1" applyBorder="1" applyAlignment="1">
      <alignment horizontal="center" vertical="center"/>
    </xf>
    <xf numFmtId="168" fontId="0" fillId="22" borderId="4" xfId="0" applyNumberFormat="1" applyFont="1" applyFill="1" applyBorder="1" applyAlignment="1">
      <alignment horizontal="center" vertical="center"/>
    </xf>
    <xf numFmtId="0" fontId="0" fillId="60" borderId="4" xfId="9" applyFont="1" applyFill="1" applyBorder="1"/>
    <xf numFmtId="0" fontId="0" fillId="22" borderId="5" xfId="9" applyFont="1" applyFill="1" applyBorder="1" applyAlignment="1">
      <alignment horizontal="center"/>
    </xf>
    <xf numFmtId="2" fontId="0" fillId="22" borderId="5" xfId="9" applyNumberFormat="1" applyFont="1" applyFill="1" applyBorder="1" applyAlignment="1">
      <alignment horizontal="center" vertical="center"/>
    </xf>
    <xf numFmtId="2" fontId="0" fillId="22" borderId="5" xfId="9" applyNumberFormat="1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3" sqref="B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44326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44326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24" t="s">
        <v>16</v>
      </c>
      <c r="B9" s="526" t="s">
        <v>17</v>
      </c>
      <c r="C9" s="526" t="s">
        <v>18</v>
      </c>
      <c r="D9" s="526" t="s">
        <v>830</v>
      </c>
      <c r="E9" s="260" t="s">
        <v>19</v>
      </c>
      <c r="F9" s="260" t="s">
        <v>20</v>
      </c>
      <c r="G9" s="521" t="s">
        <v>21</v>
      </c>
      <c r="H9" s="522"/>
      <c r="I9" s="523"/>
      <c r="J9" s="521" t="s">
        <v>22</v>
      </c>
      <c r="K9" s="522"/>
      <c r="L9" s="523"/>
      <c r="M9" s="260"/>
      <c r="N9" s="267"/>
      <c r="O9" s="267"/>
      <c r="P9" s="267"/>
    </row>
    <row r="10" spans="1:16" ht="59.25" customHeight="1">
      <c r="A10" s="525"/>
      <c r="B10" s="527" t="s">
        <v>17</v>
      </c>
      <c r="C10" s="527"/>
      <c r="D10" s="52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59" t="s">
        <v>35</v>
      </c>
      <c r="D11" s="460">
        <v>44343</v>
      </c>
      <c r="E11" s="284">
        <v>33038.400000000001</v>
      </c>
      <c r="F11" s="284">
        <v>33089.25</v>
      </c>
      <c r="G11" s="296">
        <v>32810.85</v>
      </c>
      <c r="H11" s="296">
        <v>32583.299999999996</v>
      </c>
      <c r="I11" s="296">
        <v>32304.899999999994</v>
      </c>
      <c r="J11" s="296">
        <v>33316.800000000003</v>
      </c>
      <c r="K11" s="296">
        <v>33595.199999999997</v>
      </c>
      <c r="L11" s="296">
        <v>33822.750000000007</v>
      </c>
      <c r="M11" s="283">
        <v>33367.65</v>
      </c>
      <c r="N11" s="283">
        <v>32861.699999999997</v>
      </c>
      <c r="O11" s="457">
        <v>1530900</v>
      </c>
      <c r="P11" s="458">
        <v>2.0157931562989371E-2</v>
      </c>
    </row>
    <row r="12" spans="1:16" ht="15">
      <c r="A12" s="263">
        <v>2</v>
      </c>
      <c r="B12" s="362" t="s">
        <v>34</v>
      </c>
      <c r="C12" s="459" t="s">
        <v>36</v>
      </c>
      <c r="D12" s="460">
        <v>44343</v>
      </c>
      <c r="E12" s="297">
        <v>14869.55</v>
      </c>
      <c r="F12" s="297">
        <v>14860.216666666667</v>
      </c>
      <c r="G12" s="298">
        <v>14812.433333333334</v>
      </c>
      <c r="H12" s="298">
        <v>14755.316666666668</v>
      </c>
      <c r="I12" s="298">
        <v>14707.533333333335</v>
      </c>
      <c r="J12" s="298">
        <v>14917.333333333334</v>
      </c>
      <c r="K12" s="298">
        <v>14965.116666666667</v>
      </c>
      <c r="L12" s="298">
        <v>15022.233333333334</v>
      </c>
      <c r="M12" s="285">
        <v>14908</v>
      </c>
      <c r="N12" s="285">
        <v>14803.1</v>
      </c>
      <c r="O12" s="300">
        <v>12241500</v>
      </c>
      <c r="P12" s="301">
        <v>5.4950470652013212E-3</v>
      </c>
    </row>
    <row r="13" spans="1:16" ht="15">
      <c r="A13" s="263">
        <v>3</v>
      </c>
      <c r="B13" s="362" t="s">
        <v>34</v>
      </c>
      <c r="C13" s="459" t="s">
        <v>828</v>
      </c>
      <c r="D13" s="460">
        <v>44343</v>
      </c>
      <c r="E13" s="423">
        <v>15827.95</v>
      </c>
      <c r="F13" s="423">
        <v>15805.916666666666</v>
      </c>
      <c r="G13" s="424">
        <v>15717.183333333332</v>
      </c>
      <c r="H13" s="424">
        <v>15606.416666666666</v>
      </c>
      <c r="I13" s="424">
        <v>15517.683333333332</v>
      </c>
      <c r="J13" s="424">
        <v>15916.683333333332</v>
      </c>
      <c r="K13" s="424">
        <v>16005.416666666666</v>
      </c>
      <c r="L13" s="424">
        <v>16116.183333333332</v>
      </c>
      <c r="M13" s="425">
        <v>15894.65</v>
      </c>
      <c r="N13" s="425">
        <v>15695.15</v>
      </c>
      <c r="O13" s="426">
        <v>15280</v>
      </c>
      <c r="P13" s="427">
        <v>-0.76974080771549125</v>
      </c>
    </row>
    <row r="14" spans="1:16" ht="15">
      <c r="A14" s="263">
        <v>4</v>
      </c>
      <c r="B14" s="382" t="s">
        <v>839</v>
      </c>
      <c r="C14" s="459" t="s">
        <v>735</v>
      </c>
      <c r="D14" s="460">
        <v>44343</v>
      </c>
      <c r="E14" s="297">
        <v>1701.95</v>
      </c>
      <c r="F14" s="297">
        <v>1729.9666666666665</v>
      </c>
      <c r="G14" s="298">
        <v>1653.7333333333329</v>
      </c>
      <c r="H14" s="298">
        <v>1605.5166666666664</v>
      </c>
      <c r="I14" s="298">
        <v>1529.2833333333328</v>
      </c>
      <c r="J14" s="298">
        <v>1778.1833333333329</v>
      </c>
      <c r="K14" s="298">
        <v>1854.4166666666665</v>
      </c>
      <c r="L14" s="298">
        <v>1902.633333333333</v>
      </c>
      <c r="M14" s="285">
        <v>1806.2</v>
      </c>
      <c r="N14" s="285">
        <v>1681.75</v>
      </c>
      <c r="O14" s="300">
        <v>893775</v>
      </c>
      <c r="P14" s="301">
        <v>9.0767634854771781E-2</v>
      </c>
    </row>
    <row r="15" spans="1:16" ht="15">
      <c r="A15" s="263">
        <v>5</v>
      </c>
      <c r="B15" s="362" t="s">
        <v>37</v>
      </c>
      <c r="C15" s="459" t="s">
        <v>38</v>
      </c>
      <c r="D15" s="460">
        <v>44343</v>
      </c>
      <c r="E15" s="297">
        <v>1913.2</v>
      </c>
      <c r="F15" s="297">
        <v>1917.3166666666668</v>
      </c>
      <c r="G15" s="298">
        <v>1900.7333333333336</v>
      </c>
      <c r="H15" s="298">
        <v>1888.2666666666667</v>
      </c>
      <c r="I15" s="298">
        <v>1871.6833333333334</v>
      </c>
      <c r="J15" s="298">
        <v>1929.7833333333338</v>
      </c>
      <c r="K15" s="298">
        <v>1946.3666666666672</v>
      </c>
      <c r="L15" s="298">
        <v>1958.8333333333339</v>
      </c>
      <c r="M15" s="285">
        <v>1933.9</v>
      </c>
      <c r="N15" s="285">
        <v>1904.85</v>
      </c>
      <c r="O15" s="300">
        <v>2378500</v>
      </c>
      <c r="P15" s="301">
        <v>-6.8893528183716071E-3</v>
      </c>
    </row>
    <row r="16" spans="1:16" ht="15">
      <c r="A16" s="263">
        <v>6</v>
      </c>
      <c r="B16" s="362" t="s">
        <v>39</v>
      </c>
      <c r="C16" s="459" t="s">
        <v>40</v>
      </c>
      <c r="D16" s="460">
        <v>44343</v>
      </c>
      <c r="E16" s="297">
        <v>1303.0999999999999</v>
      </c>
      <c r="F16" s="297">
        <v>1307.6499999999999</v>
      </c>
      <c r="G16" s="298">
        <v>1289.2999999999997</v>
      </c>
      <c r="H16" s="298">
        <v>1275.4999999999998</v>
      </c>
      <c r="I16" s="298">
        <v>1257.1499999999996</v>
      </c>
      <c r="J16" s="298">
        <v>1321.4499999999998</v>
      </c>
      <c r="K16" s="298">
        <v>1339.7999999999997</v>
      </c>
      <c r="L16" s="298">
        <v>1353.6</v>
      </c>
      <c r="M16" s="285">
        <v>1326</v>
      </c>
      <c r="N16" s="285">
        <v>1293.8499999999999</v>
      </c>
      <c r="O16" s="300">
        <v>13410000</v>
      </c>
      <c r="P16" s="301">
        <v>-1.3680494263018535E-2</v>
      </c>
    </row>
    <row r="17" spans="1:16" ht="15">
      <c r="A17" s="263">
        <v>7</v>
      </c>
      <c r="B17" s="362" t="s">
        <v>39</v>
      </c>
      <c r="C17" s="459" t="s">
        <v>41</v>
      </c>
      <c r="D17" s="460">
        <v>44343</v>
      </c>
      <c r="E17" s="297">
        <v>772.05</v>
      </c>
      <c r="F17" s="297">
        <v>767.56666666666661</v>
      </c>
      <c r="G17" s="298">
        <v>752.33333333333326</v>
      </c>
      <c r="H17" s="298">
        <v>732.61666666666667</v>
      </c>
      <c r="I17" s="298">
        <v>717.38333333333333</v>
      </c>
      <c r="J17" s="298">
        <v>787.28333333333319</v>
      </c>
      <c r="K17" s="298">
        <v>802.51666666666654</v>
      </c>
      <c r="L17" s="298">
        <v>822.23333333333312</v>
      </c>
      <c r="M17" s="285">
        <v>782.8</v>
      </c>
      <c r="N17" s="285">
        <v>747.85</v>
      </c>
      <c r="O17" s="300">
        <v>71596250</v>
      </c>
      <c r="P17" s="301">
        <v>-2.809970644630343E-2</v>
      </c>
    </row>
    <row r="18" spans="1:16" ht="15">
      <c r="A18" s="263">
        <v>8</v>
      </c>
      <c r="B18" s="362" t="s">
        <v>51</v>
      </c>
      <c r="C18" s="459" t="s">
        <v>226</v>
      </c>
      <c r="D18" s="460">
        <v>44343</v>
      </c>
      <c r="E18" s="297">
        <v>2924.55</v>
      </c>
      <c r="F18" s="297">
        <v>2916.8833333333337</v>
      </c>
      <c r="G18" s="298">
        <v>2868.9666666666672</v>
      </c>
      <c r="H18" s="298">
        <v>2813.3833333333337</v>
      </c>
      <c r="I18" s="298">
        <v>2765.4666666666672</v>
      </c>
      <c r="J18" s="298">
        <v>2972.4666666666672</v>
      </c>
      <c r="K18" s="298">
        <v>3020.3833333333341</v>
      </c>
      <c r="L18" s="298">
        <v>3075.9666666666672</v>
      </c>
      <c r="M18" s="285">
        <v>2964.8</v>
      </c>
      <c r="N18" s="285">
        <v>2861.3</v>
      </c>
      <c r="O18" s="300">
        <v>291400</v>
      </c>
      <c r="P18" s="301">
        <v>9.3023255813953487E-2</v>
      </c>
    </row>
    <row r="19" spans="1:16" ht="15">
      <c r="A19" s="263">
        <v>9</v>
      </c>
      <c r="B19" s="362" t="s">
        <v>43</v>
      </c>
      <c r="C19" s="459" t="s">
        <v>44</v>
      </c>
      <c r="D19" s="460">
        <v>44343</v>
      </c>
      <c r="E19" s="297">
        <v>780.8</v>
      </c>
      <c r="F19" s="297">
        <v>783.43333333333328</v>
      </c>
      <c r="G19" s="298">
        <v>775.96666666666658</v>
      </c>
      <c r="H19" s="298">
        <v>771.13333333333333</v>
      </c>
      <c r="I19" s="298">
        <v>763.66666666666663</v>
      </c>
      <c r="J19" s="298">
        <v>788.26666666666654</v>
      </c>
      <c r="K19" s="298">
        <v>795.73333333333323</v>
      </c>
      <c r="L19" s="298">
        <v>800.56666666666649</v>
      </c>
      <c r="M19" s="285">
        <v>790.9</v>
      </c>
      <c r="N19" s="285">
        <v>778.6</v>
      </c>
      <c r="O19" s="300">
        <v>4922000</v>
      </c>
      <c r="P19" s="301">
        <v>3.3816425120772944E-2</v>
      </c>
    </row>
    <row r="20" spans="1:16" ht="15">
      <c r="A20" s="263">
        <v>10</v>
      </c>
      <c r="B20" s="362" t="s">
        <v>37</v>
      </c>
      <c r="C20" s="459" t="s">
        <v>45</v>
      </c>
      <c r="D20" s="460">
        <v>44343</v>
      </c>
      <c r="E20" s="297">
        <v>313.64999999999998</v>
      </c>
      <c r="F20" s="297">
        <v>315.0333333333333</v>
      </c>
      <c r="G20" s="298">
        <v>311.06666666666661</v>
      </c>
      <c r="H20" s="298">
        <v>308.48333333333329</v>
      </c>
      <c r="I20" s="298">
        <v>304.51666666666659</v>
      </c>
      <c r="J20" s="298">
        <v>317.61666666666662</v>
      </c>
      <c r="K20" s="298">
        <v>321.58333333333331</v>
      </c>
      <c r="L20" s="298">
        <v>324.16666666666663</v>
      </c>
      <c r="M20" s="285">
        <v>319</v>
      </c>
      <c r="N20" s="285">
        <v>312.45</v>
      </c>
      <c r="O20" s="300">
        <v>16626000</v>
      </c>
      <c r="P20" s="301">
        <v>-2.6694766420793818E-2</v>
      </c>
    </row>
    <row r="21" spans="1:16" ht="15">
      <c r="A21" s="263">
        <v>11</v>
      </c>
      <c r="B21" s="362" t="s">
        <v>51</v>
      </c>
      <c r="C21" s="459" t="s">
        <v>294</v>
      </c>
      <c r="D21" s="460">
        <v>44343</v>
      </c>
      <c r="E21" s="297">
        <v>947.95</v>
      </c>
      <c r="F21" s="297">
        <v>950.36666666666667</v>
      </c>
      <c r="G21" s="298">
        <v>940.83333333333337</v>
      </c>
      <c r="H21" s="298">
        <v>933.7166666666667</v>
      </c>
      <c r="I21" s="298">
        <v>924.18333333333339</v>
      </c>
      <c r="J21" s="298">
        <v>957.48333333333335</v>
      </c>
      <c r="K21" s="298">
        <v>967.01666666666665</v>
      </c>
      <c r="L21" s="298">
        <v>974.13333333333333</v>
      </c>
      <c r="M21" s="285">
        <v>959.9</v>
      </c>
      <c r="N21" s="285">
        <v>943.25</v>
      </c>
      <c r="O21" s="300">
        <v>1385450</v>
      </c>
      <c r="P21" s="301">
        <v>3.3223954060705496E-2</v>
      </c>
    </row>
    <row r="22" spans="1:16" ht="15">
      <c r="A22" s="263">
        <v>12</v>
      </c>
      <c r="B22" s="362" t="s">
        <v>39</v>
      </c>
      <c r="C22" s="459" t="s">
        <v>46</v>
      </c>
      <c r="D22" s="460">
        <v>44343</v>
      </c>
      <c r="E22" s="297">
        <v>3331.9</v>
      </c>
      <c r="F22" s="297">
        <v>3351.1166666666668</v>
      </c>
      <c r="G22" s="298">
        <v>3294.7833333333338</v>
      </c>
      <c r="H22" s="298">
        <v>3257.666666666667</v>
      </c>
      <c r="I22" s="298">
        <v>3201.3333333333339</v>
      </c>
      <c r="J22" s="298">
        <v>3388.2333333333336</v>
      </c>
      <c r="K22" s="298">
        <v>3444.5666666666666</v>
      </c>
      <c r="L22" s="298">
        <v>3481.6833333333334</v>
      </c>
      <c r="M22" s="285">
        <v>3407.45</v>
      </c>
      <c r="N22" s="285">
        <v>3314</v>
      </c>
      <c r="O22" s="300">
        <v>1955500</v>
      </c>
      <c r="P22" s="301">
        <v>-7.6122811469170265E-3</v>
      </c>
    </row>
    <row r="23" spans="1:16" ht="15">
      <c r="A23" s="263">
        <v>13</v>
      </c>
      <c r="B23" s="362" t="s">
        <v>43</v>
      </c>
      <c r="C23" s="459" t="s">
        <v>47</v>
      </c>
      <c r="D23" s="460">
        <v>44343</v>
      </c>
      <c r="E23" s="297">
        <v>215.45</v>
      </c>
      <c r="F23" s="297">
        <v>214.45000000000002</v>
      </c>
      <c r="G23" s="298">
        <v>211.25000000000003</v>
      </c>
      <c r="H23" s="298">
        <v>207.05</v>
      </c>
      <c r="I23" s="298">
        <v>203.85000000000002</v>
      </c>
      <c r="J23" s="298">
        <v>218.65000000000003</v>
      </c>
      <c r="K23" s="298">
        <v>221.85000000000002</v>
      </c>
      <c r="L23" s="298">
        <v>226.05000000000004</v>
      </c>
      <c r="M23" s="285">
        <v>217.65</v>
      </c>
      <c r="N23" s="285">
        <v>210.25</v>
      </c>
      <c r="O23" s="300">
        <v>18702500</v>
      </c>
      <c r="P23" s="301">
        <v>4.3375174337517433E-2</v>
      </c>
    </row>
    <row r="24" spans="1:16" ht="15">
      <c r="A24" s="263">
        <v>14</v>
      </c>
      <c r="B24" s="362" t="s">
        <v>43</v>
      </c>
      <c r="C24" s="459" t="s">
        <v>48</v>
      </c>
      <c r="D24" s="460">
        <v>44343</v>
      </c>
      <c r="E24" s="297">
        <v>114.85</v>
      </c>
      <c r="F24" s="297">
        <v>114.64999999999999</v>
      </c>
      <c r="G24" s="298">
        <v>113.69999999999999</v>
      </c>
      <c r="H24" s="298">
        <v>112.55</v>
      </c>
      <c r="I24" s="298">
        <v>111.6</v>
      </c>
      <c r="J24" s="298">
        <v>115.79999999999998</v>
      </c>
      <c r="K24" s="298">
        <v>116.75</v>
      </c>
      <c r="L24" s="298">
        <v>117.89999999999998</v>
      </c>
      <c r="M24" s="285">
        <v>115.6</v>
      </c>
      <c r="N24" s="285">
        <v>113.5</v>
      </c>
      <c r="O24" s="300">
        <v>29358000</v>
      </c>
      <c r="P24" s="301">
        <v>-1.224739742804654E-3</v>
      </c>
    </row>
    <row r="25" spans="1:16" ht="15">
      <c r="A25" s="263">
        <v>15</v>
      </c>
      <c r="B25" s="362" t="s">
        <v>49</v>
      </c>
      <c r="C25" s="459" t="s">
        <v>50</v>
      </c>
      <c r="D25" s="460">
        <v>44343</v>
      </c>
      <c r="E25" s="297">
        <v>2566.9499999999998</v>
      </c>
      <c r="F25" s="297">
        <v>2572.3666666666668</v>
      </c>
      <c r="G25" s="298">
        <v>2547.8333333333335</v>
      </c>
      <c r="H25" s="298">
        <v>2528.7166666666667</v>
      </c>
      <c r="I25" s="298">
        <v>2504.1833333333334</v>
      </c>
      <c r="J25" s="298">
        <v>2591.4833333333336</v>
      </c>
      <c r="K25" s="298">
        <v>2616.0166666666664</v>
      </c>
      <c r="L25" s="298">
        <v>2635.1333333333337</v>
      </c>
      <c r="M25" s="285">
        <v>2596.9</v>
      </c>
      <c r="N25" s="285">
        <v>2553.25</v>
      </c>
      <c r="O25" s="300">
        <v>4726500</v>
      </c>
      <c r="P25" s="301">
        <v>9.9358974358974353E-3</v>
      </c>
    </row>
    <row r="26" spans="1:16" ht="15">
      <c r="A26" s="263">
        <v>16</v>
      </c>
      <c r="B26" s="362" t="s">
        <v>53</v>
      </c>
      <c r="C26" s="459" t="s">
        <v>222</v>
      </c>
      <c r="D26" s="460">
        <v>44343</v>
      </c>
      <c r="E26" s="297">
        <v>930.65</v>
      </c>
      <c r="F26" s="297">
        <v>937.06666666666661</v>
      </c>
      <c r="G26" s="298">
        <v>919.18333333333317</v>
      </c>
      <c r="H26" s="298">
        <v>907.71666666666658</v>
      </c>
      <c r="I26" s="298">
        <v>889.83333333333314</v>
      </c>
      <c r="J26" s="298">
        <v>948.53333333333319</v>
      </c>
      <c r="K26" s="298">
        <v>966.41666666666663</v>
      </c>
      <c r="L26" s="298">
        <v>977.88333333333321</v>
      </c>
      <c r="M26" s="285">
        <v>954.95</v>
      </c>
      <c r="N26" s="285">
        <v>925.6</v>
      </c>
      <c r="O26" s="300">
        <v>3474000</v>
      </c>
      <c r="P26" s="301">
        <v>6.450130228282519E-2</v>
      </c>
    </row>
    <row r="27" spans="1:16" ht="15">
      <c r="A27" s="263">
        <v>17</v>
      </c>
      <c r="B27" s="362" t="s">
        <v>51</v>
      </c>
      <c r="C27" s="459" t="s">
        <v>52</v>
      </c>
      <c r="D27" s="460">
        <v>44343</v>
      </c>
      <c r="E27" s="297">
        <v>1019.5</v>
      </c>
      <c r="F27" s="297">
        <v>1016.8666666666667</v>
      </c>
      <c r="G27" s="298">
        <v>1006.7333333333333</v>
      </c>
      <c r="H27" s="298">
        <v>993.9666666666667</v>
      </c>
      <c r="I27" s="298">
        <v>983.83333333333337</v>
      </c>
      <c r="J27" s="298">
        <v>1029.6333333333332</v>
      </c>
      <c r="K27" s="298">
        <v>1039.7666666666669</v>
      </c>
      <c r="L27" s="298">
        <v>1052.5333333333333</v>
      </c>
      <c r="M27" s="285">
        <v>1027</v>
      </c>
      <c r="N27" s="285">
        <v>1004.1</v>
      </c>
      <c r="O27" s="300">
        <v>9994400</v>
      </c>
      <c r="P27" s="301">
        <v>3.1185031185031187E-2</v>
      </c>
    </row>
    <row r="28" spans="1:16" ht="15">
      <c r="A28" s="263">
        <v>18</v>
      </c>
      <c r="B28" s="362" t="s">
        <v>53</v>
      </c>
      <c r="C28" s="459" t="s">
        <v>54</v>
      </c>
      <c r="D28" s="460">
        <v>44343</v>
      </c>
      <c r="E28" s="297">
        <v>719.25</v>
      </c>
      <c r="F28" s="297">
        <v>721.58333333333337</v>
      </c>
      <c r="G28" s="298">
        <v>714.11666666666679</v>
      </c>
      <c r="H28" s="298">
        <v>708.98333333333346</v>
      </c>
      <c r="I28" s="298">
        <v>701.51666666666688</v>
      </c>
      <c r="J28" s="298">
        <v>726.7166666666667</v>
      </c>
      <c r="K28" s="298">
        <v>734.18333333333317</v>
      </c>
      <c r="L28" s="298">
        <v>739.31666666666661</v>
      </c>
      <c r="M28" s="285">
        <v>729.05</v>
      </c>
      <c r="N28" s="285">
        <v>716.45</v>
      </c>
      <c r="O28" s="300">
        <v>40575600</v>
      </c>
      <c r="P28" s="301">
        <v>-9.6072171289651731E-3</v>
      </c>
    </row>
    <row r="29" spans="1:16" ht="15">
      <c r="A29" s="263">
        <v>19</v>
      </c>
      <c r="B29" s="362" t="s">
        <v>43</v>
      </c>
      <c r="C29" s="459" t="s">
        <v>55</v>
      </c>
      <c r="D29" s="460">
        <v>44343</v>
      </c>
      <c r="E29" s="297">
        <v>3890.9</v>
      </c>
      <c r="F29" s="297">
        <v>3917.8000000000006</v>
      </c>
      <c r="G29" s="298">
        <v>3855.1500000000015</v>
      </c>
      <c r="H29" s="298">
        <v>3819.400000000001</v>
      </c>
      <c r="I29" s="298">
        <v>3756.7500000000018</v>
      </c>
      <c r="J29" s="298">
        <v>3953.5500000000011</v>
      </c>
      <c r="K29" s="298">
        <v>4016.2</v>
      </c>
      <c r="L29" s="298">
        <v>4051.9500000000007</v>
      </c>
      <c r="M29" s="285">
        <v>3980.45</v>
      </c>
      <c r="N29" s="285">
        <v>3882.05</v>
      </c>
      <c r="O29" s="300">
        <v>2101750</v>
      </c>
      <c r="P29" s="301">
        <v>-1.9591836734693877E-2</v>
      </c>
    </row>
    <row r="30" spans="1:16" ht="15">
      <c r="A30" s="263">
        <v>20</v>
      </c>
      <c r="B30" s="362" t="s">
        <v>56</v>
      </c>
      <c r="C30" s="459" t="s">
        <v>57</v>
      </c>
      <c r="D30" s="460">
        <v>44343</v>
      </c>
      <c r="E30" s="297">
        <v>11351.45</v>
      </c>
      <c r="F30" s="297">
        <v>11271.366666666667</v>
      </c>
      <c r="G30" s="298">
        <v>11124.733333333334</v>
      </c>
      <c r="H30" s="298">
        <v>10898.016666666666</v>
      </c>
      <c r="I30" s="298">
        <v>10751.383333333333</v>
      </c>
      <c r="J30" s="298">
        <v>11498.083333333334</v>
      </c>
      <c r="K30" s="298">
        <v>11644.716666666669</v>
      </c>
      <c r="L30" s="298">
        <v>11871.433333333334</v>
      </c>
      <c r="M30" s="285">
        <v>11418</v>
      </c>
      <c r="N30" s="285">
        <v>11044.65</v>
      </c>
      <c r="O30" s="300">
        <v>860450</v>
      </c>
      <c r="P30" s="301">
        <v>-1.1028558161133039E-3</v>
      </c>
    </row>
    <row r="31" spans="1:16" ht="15">
      <c r="A31" s="263">
        <v>21</v>
      </c>
      <c r="B31" s="362" t="s">
        <v>56</v>
      </c>
      <c r="C31" s="459" t="s">
        <v>58</v>
      </c>
      <c r="D31" s="460">
        <v>44343</v>
      </c>
      <c r="E31" s="297">
        <v>5515.4</v>
      </c>
      <c r="F31" s="297">
        <v>5537.8</v>
      </c>
      <c r="G31" s="298">
        <v>5447.6</v>
      </c>
      <c r="H31" s="298">
        <v>5379.8</v>
      </c>
      <c r="I31" s="298">
        <v>5289.6</v>
      </c>
      <c r="J31" s="298">
        <v>5605.6</v>
      </c>
      <c r="K31" s="298">
        <v>5695.7999999999993</v>
      </c>
      <c r="L31" s="298">
        <v>5763.6</v>
      </c>
      <c r="M31" s="285">
        <v>5628</v>
      </c>
      <c r="N31" s="285">
        <v>5470</v>
      </c>
      <c r="O31" s="300">
        <v>3817750</v>
      </c>
      <c r="P31" s="301">
        <v>-5.5352956499088307E-3</v>
      </c>
    </row>
    <row r="32" spans="1:16" ht="15">
      <c r="A32" s="263">
        <v>22</v>
      </c>
      <c r="B32" s="362" t="s">
        <v>43</v>
      </c>
      <c r="C32" s="459" t="s">
        <v>59</v>
      </c>
      <c r="D32" s="460">
        <v>44343</v>
      </c>
      <c r="E32" s="297">
        <v>1840.05</v>
      </c>
      <c r="F32" s="297">
        <v>1834.2333333333333</v>
      </c>
      <c r="G32" s="298">
        <v>1818.8166666666666</v>
      </c>
      <c r="H32" s="298">
        <v>1797.5833333333333</v>
      </c>
      <c r="I32" s="298">
        <v>1782.1666666666665</v>
      </c>
      <c r="J32" s="298">
        <v>1855.4666666666667</v>
      </c>
      <c r="K32" s="298">
        <v>1870.8833333333332</v>
      </c>
      <c r="L32" s="298">
        <v>1892.1166666666668</v>
      </c>
      <c r="M32" s="285">
        <v>1849.65</v>
      </c>
      <c r="N32" s="285">
        <v>1813</v>
      </c>
      <c r="O32" s="300">
        <v>1676000</v>
      </c>
      <c r="P32" s="301">
        <v>-2.0341360766892681E-2</v>
      </c>
    </row>
    <row r="33" spans="1:16" ht="15">
      <c r="A33" s="263">
        <v>23</v>
      </c>
      <c r="B33" s="362" t="s">
        <v>53</v>
      </c>
      <c r="C33" s="459" t="s">
        <v>229</v>
      </c>
      <c r="D33" s="460">
        <v>44343</v>
      </c>
      <c r="E33" s="297">
        <v>298.14999999999998</v>
      </c>
      <c r="F33" s="297">
        <v>296.96666666666664</v>
      </c>
      <c r="G33" s="298">
        <v>290.23333333333329</v>
      </c>
      <c r="H33" s="298">
        <v>282.31666666666666</v>
      </c>
      <c r="I33" s="298">
        <v>275.58333333333331</v>
      </c>
      <c r="J33" s="298">
        <v>304.88333333333327</v>
      </c>
      <c r="K33" s="298">
        <v>311.61666666666662</v>
      </c>
      <c r="L33" s="298">
        <v>319.53333333333325</v>
      </c>
      <c r="M33" s="285">
        <v>303.7</v>
      </c>
      <c r="N33" s="285">
        <v>289.05</v>
      </c>
      <c r="O33" s="300">
        <v>26665200</v>
      </c>
      <c r="P33" s="301">
        <v>-5.1175302632421697E-2</v>
      </c>
    </row>
    <row r="34" spans="1:16" ht="15">
      <c r="A34" s="263">
        <v>24</v>
      </c>
      <c r="B34" s="362" t="s">
        <v>53</v>
      </c>
      <c r="C34" s="459" t="s">
        <v>60</v>
      </c>
      <c r="D34" s="460">
        <v>44343</v>
      </c>
      <c r="E34" s="297">
        <v>70.900000000000006</v>
      </c>
      <c r="F34" s="297">
        <v>70.95</v>
      </c>
      <c r="G34" s="298">
        <v>69.95</v>
      </c>
      <c r="H34" s="298">
        <v>69</v>
      </c>
      <c r="I34" s="298">
        <v>68</v>
      </c>
      <c r="J34" s="298">
        <v>71.900000000000006</v>
      </c>
      <c r="K34" s="298">
        <v>72.900000000000006</v>
      </c>
      <c r="L34" s="298">
        <v>73.850000000000009</v>
      </c>
      <c r="M34" s="285">
        <v>71.95</v>
      </c>
      <c r="N34" s="285">
        <v>70</v>
      </c>
      <c r="O34" s="300">
        <v>107558100</v>
      </c>
      <c r="P34" s="301">
        <v>-1.6265382557517388E-2</v>
      </c>
    </row>
    <row r="35" spans="1:16" ht="15">
      <c r="A35" s="263">
        <v>25</v>
      </c>
      <c r="B35" s="362" t="s">
        <v>49</v>
      </c>
      <c r="C35" s="459" t="s">
        <v>62</v>
      </c>
      <c r="D35" s="460">
        <v>44343</v>
      </c>
      <c r="E35" s="297">
        <v>1359.3</v>
      </c>
      <c r="F35" s="297">
        <v>1360.1666666666667</v>
      </c>
      <c r="G35" s="298">
        <v>1352.1333333333334</v>
      </c>
      <c r="H35" s="298">
        <v>1344.9666666666667</v>
      </c>
      <c r="I35" s="298">
        <v>1336.9333333333334</v>
      </c>
      <c r="J35" s="298">
        <v>1367.3333333333335</v>
      </c>
      <c r="K35" s="298">
        <v>1375.3666666666668</v>
      </c>
      <c r="L35" s="298">
        <v>1382.5333333333335</v>
      </c>
      <c r="M35" s="285">
        <v>1368.2</v>
      </c>
      <c r="N35" s="285">
        <v>1353</v>
      </c>
      <c r="O35" s="300">
        <v>1125850</v>
      </c>
      <c r="P35" s="301">
        <v>-2.9225523623964927E-3</v>
      </c>
    </row>
    <row r="36" spans="1:16" ht="15">
      <c r="A36" s="263">
        <v>26</v>
      </c>
      <c r="B36" s="362" t="s">
        <v>63</v>
      </c>
      <c r="C36" s="459" t="s">
        <v>64</v>
      </c>
      <c r="D36" s="460">
        <v>44343</v>
      </c>
      <c r="E36" s="297">
        <v>138.5</v>
      </c>
      <c r="F36" s="297">
        <v>139.9</v>
      </c>
      <c r="G36" s="298">
        <v>136.30000000000001</v>
      </c>
      <c r="H36" s="298">
        <v>134.1</v>
      </c>
      <c r="I36" s="298">
        <v>130.5</v>
      </c>
      <c r="J36" s="298">
        <v>142.10000000000002</v>
      </c>
      <c r="K36" s="298">
        <v>145.69999999999999</v>
      </c>
      <c r="L36" s="298">
        <v>147.90000000000003</v>
      </c>
      <c r="M36" s="285">
        <v>143.5</v>
      </c>
      <c r="N36" s="285">
        <v>137.69999999999999</v>
      </c>
      <c r="O36" s="300">
        <v>33709800</v>
      </c>
      <c r="P36" s="301">
        <v>-1.5973377703826955E-2</v>
      </c>
    </row>
    <row r="37" spans="1:16" ht="15">
      <c r="A37" s="263">
        <v>27</v>
      </c>
      <c r="B37" s="362" t="s">
        <v>49</v>
      </c>
      <c r="C37" s="459" t="s">
        <v>65</v>
      </c>
      <c r="D37" s="460">
        <v>44343</v>
      </c>
      <c r="E37" s="297">
        <v>719.1</v>
      </c>
      <c r="F37" s="297">
        <v>720.75</v>
      </c>
      <c r="G37" s="298">
        <v>715.8</v>
      </c>
      <c r="H37" s="298">
        <v>712.5</v>
      </c>
      <c r="I37" s="298">
        <v>707.55</v>
      </c>
      <c r="J37" s="298">
        <v>724.05</v>
      </c>
      <c r="K37" s="298">
        <v>729</v>
      </c>
      <c r="L37" s="298">
        <v>732.3</v>
      </c>
      <c r="M37" s="285">
        <v>725.7</v>
      </c>
      <c r="N37" s="285">
        <v>717.45</v>
      </c>
      <c r="O37" s="300">
        <v>3004100</v>
      </c>
      <c r="P37" s="301">
        <v>5.8931860036832411E-3</v>
      </c>
    </row>
    <row r="38" spans="1:16" ht="15">
      <c r="A38" s="263">
        <v>28</v>
      </c>
      <c r="B38" s="362" t="s">
        <v>43</v>
      </c>
      <c r="C38" s="459" t="s">
        <v>66</v>
      </c>
      <c r="D38" s="460">
        <v>44343</v>
      </c>
      <c r="E38" s="297">
        <v>639</v>
      </c>
      <c r="F38" s="297">
        <v>642.13333333333333</v>
      </c>
      <c r="G38" s="298">
        <v>632.26666666666665</v>
      </c>
      <c r="H38" s="298">
        <v>625.5333333333333</v>
      </c>
      <c r="I38" s="298">
        <v>615.66666666666663</v>
      </c>
      <c r="J38" s="298">
        <v>648.86666666666667</v>
      </c>
      <c r="K38" s="298">
        <v>658.73333333333323</v>
      </c>
      <c r="L38" s="298">
        <v>665.4666666666667</v>
      </c>
      <c r="M38" s="285">
        <v>652</v>
      </c>
      <c r="N38" s="285">
        <v>635.4</v>
      </c>
      <c r="O38" s="300">
        <v>6285000</v>
      </c>
      <c r="P38" s="301">
        <v>-3.3225657591139823E-2</v>
      </c>
    </row>
    <row r="39" spans="1:16" ht="15">
      <c r="A39" s="263">
        <v>29</v>
      </c>
      <c r="B39" s="362" t="s">
        <v>67</v>
      </c>
      <c r="C39" s="459" t="s">
        <v>68</v>
      </c>
      <c r="D39" s="460">
        <v>44343</v>
      </c>
      <c r="E39" s="297">
        <v>570.45000000000005</v>
      </c>
      <c r="F39" s="297">
        <v>568.7166666666667</v>
      </c>
      <c r="G39" s="298">
        <v>561.68333333333339</v>
      </c>
      <c r="H39" s="298">
        <v>552.91666666666674</v>
      </c>
      <c r="I39" s="298">
        <v>545.88333333333344</v>
      </c>
      <c r="J39" s="298">
        <v>577.48333333333335</v>
      </c>
      <c r="K39" s="298">
        <v>584.51666666666665</v>
      </c>
      <c r="L39" s="298">
        <v>593.2833333333333</v>
      </c>
      <c r="M39" s="285">
        <v>575.75</v>
      </c>
      <c r="N39" s="285">
        <v>559.95000000000005</v>
      </c>
      <c r="O39" s="300">
        <v>96746217</v>
      </c>
      <c r="P39" s="301">
        <v>1.1876257063499665E-3</v>
      </c>
    </row>
    <row r="40" spans="1:16" ht="15">
      <c r="A40" s="263">
        <v>30</v>
      </c>
      <c r="B40" s="362" t="s">
        <v>63</v>
      </c>
      <c r="C40" s="459" t="s">
        <v>69</v>
      </c>
      <c r="D40" s="460">
        <v>44343</v>
      </c>
      <c r="E40" s="297">
        <v>58.2</v>
      </c>
      <c r="F40" s="297">
        <v>58.1</v>
      </c>
      <c r="G40" s="298">
        <v>57.400000000000006</v>
      </c>
      <c r="H40" s="298">
        <v>56.6</v>
      </c>
      <c r="I40" s="298">
        <v>55.900000000000006</v>
      </c>
      <c r="J40" s="298">
        <v>58.900000000000006</v>
      </c>
      <c r="K40" s="298">
        <v>59.600000000000009</v>
      </c>
      <c r="L40" s="298">
        <v>60.400000000000006</v>
      </c>
      <c r="M40" s="285">
        <v>58.8</v>
      </c>
      <c r="N40" s="285">
        <v>57.3</v>
      </c>
      <c r="O40" s="300">
        <v>125527500</v>
      </c>
      <c r="P40" s="301">
        <v>-9.4318181818181815E-2</v>
      </c>
    </row>
    <row r="41" spans="1:16" ht="15">
      <c r="A41" s="263">
        <v>31</v>
      </c>
      <c r="B41" s="362" t="s">
        <v>51</v>
      </c>
      <c r="C41" s="459" t="s">
        <v>70</v>
      </c>
      <c r="D41" s="460">
        <v>44343</v>
      </c>
      <c r="E41" s="297">
        <v>383.4</v>
      </c>
      <c r="F41" s="297">
        <v>383.38333333333338</v>
      </c>
      <c r="G41" s="298">
        <v>381.11666666666679</v>
      </c>
      <c r="H41" s="298">
        <v>378.83333333333343</v>
      </c>
      <c r="I41" s="298">
        <v>376.56666666666683</v>
      </c>
      <c r="J41" s="298">
        <v>385.66666666666674</v>
      </c>
      <c r="K41" s="298">
        <v>387.93333333333328</v>
      </c>
      <c r="L41" s="298">
        <v>390.2166666666667</v>
      </c>
      <c r="M41" s="285">
        <v>385.65</v>
      </c>
      <c r="N41" s="285">
        <v>381.1</v>
      </c>
      <c r="O41" s="300">
        <v>21268100</v>
      </c>
      <c r="P41" s="301">
        <v>-2.6426616129711519E-2</v>
      </c>
    </row>
    <row r="42" spans="1:16" ht="15">
      <c r="A42" s="263">
        <v>32</v>
      </c>
      <c r="B42" s="362" t="s">
        <v>43</v>
      </c>
      <c r="C42" s="459" t="s">
        <v>71</v>
      </c>
      <c r="D42" s="460">
        <v>44343</v>
      </c>
      <c r="E42" s="297">
        <v>13704.85</v>
      </c>
      <c r="F42" s="297">
        <v>13685.299999999997</v>
      </c>
      <c r="G42" s="298">
        <v>13569.599999999995</v>
      </c>
      <c r="H42" s="298">
        <v>13434.349999999997</v>
      </c>
      <c r="I42" s="298">
        <v>13318.649999999994</v>
      </c>
      <c r="J42" s="298">
        <v>13820.549999999996</v>
      </c>
      <c r="K42" s="298">
        <v>13936.249999999996</v>
      </c>
      <c r="L42" s="298">
        <v>14071.499999999996</v>
      </c>
      <c r="M42" s="285">
        <v>13801</v>
      </c>
      <c r="N42" s="285">
        <v>13550.05</v>
      </c>
      <c r="O42" s="300">
        <v>98050</v>
      </c>
      <c r="P42" s="301">
        <v>2.6164311878597593E-2</v>
      </c>
    </row>
    <row r="43" spans="1:16" ht="15">
      <c r="A43" s="263">
        <v>33</v>
      </c>
      <c r="B43" s="362" t="s">
        <v>72</v>
      </c>
      <c r="C43" s="459" t="s">
        <v>73</v>
      </c>
      <c r="D43" s="460">
        <v>44343</v>
      </c>
      <c r="E43" s="297">
        <v>445.7</v>
      </c>
      <c r="F43" s="297">
        <v>441.83333333333331</v>
      </c>
      <c r="G43" s="298">
        <v>434.16666666666663</v>
      </c>
      <c r="H43" s="298">
        <v>422.63333333333333</v>
      </c>
      <c r="I43" s="298">
        <v>414.96666666666664</v>
      </c>
      <c r="J43" s="298">
        <v>453.36666666666662</v>
      </c>
      <c r="K43" s="298">
        <v>461.03333333333325</v>
      </c>
      <c r="L43" s="298">
        <v>472.56666666666661</v>
      </c>
      <c r="M43" s="285">
        <v>449.5</v>
      </c>
      <c r="N43" s="285">
        <v>430.3</v>
      </c>
      <c r="O43" s="300">
        <v>46236600</v>
      </c>
      <c r="P43" s="301">
        <v>4.1773127306647201E-2</v>
      </c>
    </row>
    <row r="44" spans="1:16" ht="15">
      <c r="A44" s="263">
        <v>34</v>
      </c>
      <c r="B44" s="362" t="s">
        <v>49</v>
      </c>
      <c r="C44" s="459" t="s">
        <v>74</v>
      </c>
      <c r="D44" s="460">
        <v>44343</v>
      </c>
      <c r="E44" s="297">
        <v>3472.35</v>
      </c>
      <c r="F44" s="297">
        <v>3472.2166666666667</v>
      </c>
      <c r="G44" s="298">
        <v>3459.1333333333332</v>
      </c>
      <c r="H44" s="298">
        <v>3445.9166666666665</v>
      </c>
      <c r="I44" s="298">
        <v>3432.833333333333</v>
      </c>
      <c r="J44" s="298">
        <v>3485.4333333333334</v>
      </c>
      <c r="K44" s="298">
        <v>3498.5166666666664</v>
      </c>
      <c r="L44" s="298">
        <v>3511.7333333333336</v>
      </c>
      <c r="M44" s="285">
        <v>3485.3</v>
      </c>
      <c r="N44" s="285">
        <v>3459</v>
      </c>
      <c r="O44" s="300">
        <v>1857600</v>
      </c>
      <c r="P44" s="301">
        <v>-4.4346126144665092E-2</v>
      </c>
    </row>
    <row r="45" spans="1:16" ht="15">
      <c r="A45" s="263">
        <v>35</v>
      </c>
      <c r="B45" s="362" t="s">
        <v>51</v>
      </c>
      <c r="C45" s="459" t="s">
        <v>75</v>
      </c>
      <c r="D45" s="460">
        <v>44343</v>
      </c>
      <c r="E45" s="297">
        <v>607</v>
      </c>
      <c r="F45" s="297">
        <v>607.98333333333335</v>
      </c>
      <c r="G45" s="298">
        <v>600.51666666666665</v>
      </c>
      <c r="H45" s="298">
        <v>594.0333333333333</v>
      </c>
      <c r="I45" s="298">
        <v>586.56666666666661</v>
      </c>
      <c r="J45" s="298">
        <v>614.4666666666667</v>
      </c>
      <c r="K45" s="298">
        <v>621.93333333333339</v>
      </c>
      <c r="L45" s="298">
        <v>628.41666666666674</v>
      </c>
      <c r="M45" s="285">
        <v>615.45000000000005</v>
      </c>
      <c r="N45" s="285">
        <v>601.5</v>
      </c>
      <c r="O45" s="300">
        <v>19654800</v>
      </c>
      <c r="P45" s="301">
        <v>2.6306720275703618E-2</v>
      </c>
    </row>
    <row r="46" spans="1:16" ht="15">
      <c r="A46" s="263">
        <v>36</v>
      </c>
      <c r="B46" s="362" t="s">
        <v>53</v>
      </c>
      <c r="C46" s="459" t="s">
        <v>76</v>
      </c>
      <c r="D46" s="460">
        <v>44343</v>
      </c>
      <c r="E46" s="297">
        <v>145</v>
      </c>
      <c r="F46" s="297">
        <v>144.68333333333334</v>
      </c>
      <c r="G46" s="298">
        <v>142.86666666666667</v>
      </c>
      <c r="H46" s="298">
        <v>140.73333333333335</v>
      </c>
      <c r="I46" s="298">
        <v>138.91666666666669</v>
      </c>
      <c r="J46" s="298">
        <v>146.81666666666666</v>
      </c>
      <c r="K46" s="298">
        <v>148.63333333333333</v>
      </c>
      <c r="L46" s="298">
        <v>150.76666666666665</v>
      </c>
      <c r="M46" s="285">
        <v>146.5</v>
      </c>
      <c r="N46" s="285">
        <v>142.55000000000001</v>
      </c>
      <c r="O46" s="300">
        <v>61565400</v>
      </c>
      <c r="P46" s="301">
        <v>1.2342390339193749E-2</v>
      </c>
    </row>
    <row r="47" spans="1:16" ht="15">
      <c r="A47" s="263">
        <v>37</v>
      </c>
      <c r="B47" s="362" t="s">
        <v>56</v>
      </c>
      <c r="C47" s="459" t="s">
        <v>81</v>
      </c>
      <c r="D47" s="460">
        <v>44343</v>
      </c>
      <c r="E47" s="297">
        <v>568</v>
      </c>
      <c r="F47" s="297">
        <v>573.2166666666667</v>
      </c>
      <c r="G47" s="298">
        <v>558.63333333333344</v>
      </c>
      <c r="H47" s="298">
        <v>549.26666666666677</v>
      </c>
      <c r="I47" s="298">
        <v>534.68333333333351</v>
      </c>
      <c r="J47" s="298">
        <v>582.58333333333337</v>
      </c>
      <c r="K47" s="298">
        <v>597.16666666666663</v>
      </c>
      <c r="L47" s="298">
        <v>606.5333333333333</v>
      </c>
      <c r="M47" s="285">
        <v>587.79999999999995</v>
      </c>
      <c r="N47" s="285">
        <v>563.85</v>
      </c>
      <c r="O47" s="300">
        <v>5146250</v>
      </c>
      <c r="P47" s="301">
        <v>2.5149402390438245E-2</v>
      </c>
    </row>
    <row r="48" spans="1:16" ht="15">
      <c r="A48" s="263">
        <v>38</v>
      </c>
      <c r="B48" s="382" t="s">
        <v>51</v>
      </c>
      <c r="C48" s="459" t="s">
        <v>82</v>
      </c>
      <c r="D48" s="460">
        <v>44343</v>
      </c>
      <c r="E48" s="297">
        <v>887.55</v>
      </c>
      <c r="F48" s="297">
        <v>888.91666666666663</v>
      </c>
      <c r="G48" s="298">
        <v>878.83333333333326</v>
      </c>
      <c r="H48" s="298">
        <v>870.11666666666667</v>
      </c>
      <c r="I48" s="298">
        <v>860.0333333333333</v>
      </c>
      <c r="J48" s="298">
        <v>897.63333333333321</v>
      </c>
      <c r="K48" s="298">
        <v>907.71666666666647</v>
      </c>
      <c r="L48" s="298">
        <v>916.43333333333317</v>
      </c>
      <c r="M48" s="285">
        <v>899</v>
      </c>
      <c r="N48" s="285">
        <v>880.2</v>
      </c>
      <c r="O48" s="300">
        <v>18000450</v>
      </c>
      <c r="P48" s="301">
        <v>2.8027321998663597E-2</v>
      </c>
    </row>
    <row r="49" spans="1:16" ht="15">
      <c r="A49" s="263">
        <v>39</v>
      </c>
      <c r="B49" s="362" t="s">
        <v>39</v>
      </c>
      <c r="C49" s="459" t="s">
        <v>83</v>
      </c>
      <c r="D49" s="460">
        <v>44343</v>
      </c>
      <c r="E49" s="297">
        <v>137.75</v>
      </c>
      <c r="F49" s="297">
        <v>137.36666666666667</v>
      </c>
      <c r="G49" s="298">
        <v>136.03333333333336</v>
      </c>
      <c r="H49" s="298">
        <v>134.31666666666669</v>
      </c>
      <c r="I49" s="298">
        <v>132.98333333333338</v>
      </c>
      <c r="J49" s="298">
        <v>139.08333333333334</v>
      </c>
      <c r="K49" s="298">
        <v>140.41666666666666</v>
      </c>
      <c r="L49" s="298">
        <v>142.13333333333333</v>
      </c>
      <c r="M49" s="285">
        <v>138.69999999999999</v>
      </c>
      <c r="N49" s="285">
        <v>135.65</v>
      </c>
      <c r="O49" s="300">
        <v>35393400</v>
      </c>
      <c r="P49" s="301">
        <v>3.3353770692826488E-2</v>
      </c>
    </row>
    <row r="50" spans="1:16" ht="15">
      <c r="A50" s="263">
        <v>40</v>
      </c>
      <c r="B50" s="362" t="s">
        <v>106</v>
      </c>
      <c r="C50" s="459" t="s">
        <v>822</v>
      </c>
      <c r="D50" s="460">
        <v>44343</v>
      </c>
      <c r="E50" s="297">
        <v>3373.95</v>
      </c>
      <c r="F50" s="297">
        <v>3413.3333333333335</v>
      </c>
      <c r="G50" s="298">
        <v>3287.3166666666671</v>
      </c>
      <c r="H50" s="298">
        <v>3200.6833333333334</v>
      </c>
      <c r="I50" s="298">
        <v>3074.666666666667</v>
      </c>
      <c r="J50" s="298">
        <v>3499.9666666666672</v>
      </c>
      <c r="K50" s="298">
        <v>3625.9833333333336</v>
      </c>
      <c r="L50" s="298">
        <v>3712.6166666666672</v>
      </c>
      <c r="M50" s="285">
        <v>3539.35</v>
      </c>
      <c r="N50" s="285">
        <v>3326.7</v>
      </c>
      <c r="O50" s="300">
        <v>873950</v>
      </c>
      <c r="P50" s="301">
        <v>6.4779892321423426E-3</v>
      </c>
    </row>
    <row r="51" spans="1:16" ht="15">
      <c r="A51" s="263">
        <v>41</v>
      </c>
      <c r="B51" s="362" t="s">
        <v>49</v>
      </c>
      <c r="C51" s="459" t="s">
        <v>84</v>
      </c>
      <c r="D51" s="460">
        <v>44343</v>
      </c>
      <c r="E51" s="297">
        <v>1511.6</v>
      </c>
      <c r="F51" s="297">
        <v>1511.0166666666667</v>
      </c>
      <c r="G51" s="298">
        <v>1499.5833333333333</v>
      </c>
      <c r="H51" s="298">
        <v>1487.5666666666666</v>
      </c>
      <c r="I51" s="298">
        <v>1476.1333333333332</v>
      </c>
      <c r="J51" s="298">
        <v>1523.0333333333333</v>
      </c>
      <c r="K51" s="298">
        <v>1534.4666666666667</v>
      </c>
      <c r="L51" s="298">
        <v>1546.4833333333333</v>
      </c>
      <c r="M51" s="285">
        <v>1522.45</v>
      </c>
      <c r="N51" s="285">
        <v>1499</v>
      </c>
      <c r="O51" s="300">
        <v>3462200</v>
      </c>
      <c r="P51" s="301">
        <v>-3.0386198784552048E-2</v>
      </c>
    </row>
    <row r="52" spans="1:16" ht="15">
      <c r="A52" s="263">
        <v>42</v>
      </c>
      <c r="B52" s="362" t="s">
        <v>39</v>
      </c>
      <c r="C52" s="459" t="s">
        <v>85</v>
      </c>
      <c r="D52" s="460">
        <v>44343</v>
      </c>
      <c r="E52" s="297">
        <v>577.6</v>
      </c>
      <c r="F52" s="297">
        <v>578.63333333333333</v>
      </c>
      <c r="G52" s="298">
        <v>570.9666666666667</v>
      </c>
      <c r="H52" s="298">
        <v>564.33333333333337</v>
      </c>
      <c r="I52" s="298">
        <v>556.66666666666674</v>
      </c>
      <c r="J52" s="298">
        <v>585.26666666666665</v>
      </c>
      <c r="K52" s="298">
        <v>592.93333333333339</v>
      </c>
      <c r="L52" s="298">
        <v>599.56666666666661</v>
      </c>
      <c r="M52" s="285">
        <v>586.29999999999995</v>
      </c>
      <c r="N52" s="285">
        <v>572</v>
      </c>
      <c r="O52" s="300">
        <v>6863133</v>
      </c>
      <c r="P52" s="301">
        <v>1.0354348826507133E-2</v>
      </c>
    </row>
    <row r="53" spans="1:16" ht="15">
      <c r="A53" s="263">
        <v>43</v>
      </c>
      <c r="B53" s="362" t="s">
        <v>53</v>
      </c>
      <c r="C53" s="459" t="s">
        <v>231</v>
      </c>
      <c r="D53" s="460">
        <v>44343</v>
      </c>
      <c r="E53" s="297">
        <v>171.5</v>
      </c>
      <c r="F53" s="297">
        <v>172.08333333333334</v>
      </c>
      <c r="G53" s="298">
        <v>170.11666666666667</v>
      </c>
      <c r="H53" s="298">
        <v>168.73333333333332</v>
      </c>
      <c r="I53" s="298">
        <v>166.76666666666665</v>
      </c>
      <c r="J53" s="298">
        <v>173.4666666666667</v>
      </c>
      <c r="K53" s="298">
        <v>175.43333333333334</v>
      </c>
      <c r="L53" s="298">
        <v>176.81666666666672</v>
      </c>
      <c r="M53" s="285">
        <v>174.05</v>
      </c>
      <c r="N53" s="285">
        <v>170.7</v>
      </c>
      <c r="O53" s="300">
        <v>5183200</v>
      </c>
      <c r="P53" s="301">
        <v>7.836045810729355E-3</v>
      </c>
    </row>
    <row r="54" spans="1:16" ht="15">
      <c r="A54" s="263">
        <v>44</v>
      </c>
      <c r="B54" s="362" t="s">
        <v>63</v>
      </c>
      <c r="C54" s="459" t="s">
        <v>86</v>
      </c>
      <c r="D54" s="460">
        <v>44343</v>
      </c>
      <c r="E54" s="297">
        <v>842.2</v>
      </c>
      <c r="F54" s="297">
        <v>841.5333333333333</v>
      </c>
      <c r="G54" s="298">
        <v>835.06666666666661</v>
      </c>
      <c r="H54" s="298">
        <v>827.93333333333328</v>
      </c>
      <c r="I54" s="298">
        <v>821.46666666666658</v>
      </c>
      <c r="J54" s="298">
        <v>848.66666666666663</v>
      </c>
      <c r="K54" s="298">
        <v>855.13333333333333</v>
      </c>
      <c r="L54" s="298">
        <v>862.26666666666665</v>
      </c>
      <c r="M54" s="285">
        <v>848</v>
      </c>
      <c r="N54" s="285">
        <v>834.4</v>
      </c>
      <c r="O54" s="300">
        <v>962400</v>
      </c>
      <c r="P54" s="301">
        <v>1.7121116043119847E-2</v>
      </c>
    </row>
    <row r="55" spans="1:16" ht="15">
      <c r="A55" s="263">
        <v>45</v>
      </c>
      <c r="B55" s="362" t="s">
        <v>49</v>
      </c>
      <c r="C55" s="459" t="s">
        <v>87</v>
      </c>
      <c r="D55" s="460">
        <v>44343</v>
      </c>
      <c r="E55" s="297">
        <v>537.70000000000005</v>
      </c>
      <c r="F55" s="297">
        <v>540.25</v>
      </c>
      <c r="G55" s="298">
        <v>532.04999999999995</v>
      </c>
      <c r="H55" s="298">
        <v>526.4</v>
      </c>
      <c r="I55" s="298">
        <v>518.19999999999993</v>
      </c>
      <c r="J55" s="298">
        <v>545.9</v>
      </c>
      <c r="K55" s="298">
        <v>554.1</v>
      </c>
      <c r="L55" s="298">
        <v>559.75</v>
      </c>
      <c r="M55" s="285">
        <v>548.45000000000005</v>
      </c>
      <c r="N55" s="285">
        <v>534.6</v>
      </c>
      <c r="O55" s="300">
        <v>12673750</v>
      </c>
      <c r="P55" s="301">
        <v>-3.5207917023503663E-2</v>
      </c>
    </row>
    <row r="56" spans="1:16" ht="15">
      <c r="A56" s="263">
        <v>46</v>
      </c>
      <c r="B56" s="362" t="s">
        <v>839</v>
      </c>
      <c r="C56" s="459" t="s">
        <v>342</v>
      </c>
      <c r="D56" s="460">
        <v>44343</v>
      </c>
      <c r="E56" s="297">
        <v>1810.55</v>
      </c>
      <c r="F56" s="297">
        <v>1845</v>
      </c>
      <c r="G56" s="298">
        <v>1765.55</v>
      </c>
      <c r="H56" s="298">
        <v>1720.55</v>
      </c>
      <c r="I56" s="298">
        <v>1641.1</v>
      </c>
      <c r="J56" s="298">
        <v>1890</v>
      </c>
      <c r="K56" s="298">
        <v>1969.4499999999998</v>
      </c>
      <c r="L56" s="298">
        <v>2014.45</v>
      </c>
      <c r="M56" s="285">
        <v>1924.45</v>
      </c>
      <c r="N56" s="285">
        <v>1800</v>
      </c>
      <c r="O56" s="300">
        <v>1579500</v>
      </c>
      <c r="P56" s="301">
        <v>-3.4700315457413251E-3</v>
      </c>
    </row>
    <row r="57" spans="1:16" ht="15">
      <c r="A57" s="263">
        <v>47</v>
      </c>
      <c r="B57" s="362" t="s">
        <v>51</v>
      </c>
      <c r="C57" s="459" t="s">
        <v>90</v>
      </c>
      <c r="D57" s="460">
        <v>44343</v>
      </c>
      <c r="E57" s="297">
        <v>4053.6</v>
      </c>
      <c r="F57" s="297">
        <v>4067.4333333333329</v>
      </c>
      <c r="G57" s="298">
        <v>4031.1666666666661</v>
      </c>
      <c r="H57" s="298">
        <v>4008.7333333333331</v>
      </c>
      <c r="I57" s="298">
        <v>3972.4666666666662</v>
      </c>
      <c r="J57" s="298">
        <v>4089.8666666666659</v>
      </c>
      <c r="K57" s="298">
        <v>4126.1333333333332</v>
      </c>
      <c r="L57" s="298">
        <v>4148.5666666666657</v>
      </c>
      <c r="M57" s="285">
        <v>4103.7</v>
      </c>
      <c r="N57" s="285">
        <v>4045</v>
      </c>
      <c r="O57" s="300">
        <v>2536800</v>
      </c>
      <c r="P57" s="301">
        <v>-2.3646252069047056E-4</v>
      </c>
    </row>
    <row r="58" spans="1:16" ht="15">
      <c r="A58" s="263">
        <v>48</v>
      </c>
      <c r="B58" s="362" t="s">
        <v>91</v>
      </c>
      <c r="C58" s="459" t="s">
        <v>92</v>
      </c>
      <c r="D58" s="460">
        <v>44343</v>
      </c>
      <c r="E58" s="297">
        <v>258.8</v>
      </c>
      <c r="F58" s="297">
        <v>257.84999999999997</v>
      </c>
      <c r="G58" s="298">
        <v>251.99999999999994</v>
      </c>
      <c r="H58" s="298">
        <v>245.2</v>
      </c>
      <c r="I58" s="298">
        <v>239.34999999999997</v>
      </c>
      <c r="J58" s="298">
        <v>264.64999999999992</v>
      </c>
      <c r="K58" s="298">
        <v>270.49999999999994</v>
      </c>
      <c r="L58" s="298">
        <v>277.2999999999999</v>
      </c>
      <c r="M58" s="285">
        <v>263.7</v>
      </c>
      <c r="N58" s="285">
        <v>251.05</v>
      </c>
      <c r="O58" s="300">
        <v>32472000</v>
      </c>
      <c r="P58" s="301">
        <v>4.2593769866497141E-2</v>
      </c>
    </row>
    <row r="59" spans="1:16" ht="15">
      <c r="A59" s="263">
        <v>49</v>
      </c>
      <c r="B59" s="362" t="s">
        <v>51</v>
      </c>
      <c r="C59" s="459" t="s">
        <v>93</v>
      </c>
      <c r="D59" s="460">
        <v>44343</v>
      </c>
      <c r="E59" s="297">
        <v>5206.1499999999996</v>
      </c>
      <c r="F59" s="297">
        <v>5222.6333333333323</v>
      </c>
      <c r="G59" s="298">
        <v>5175.3166666666648</v>
      </c>
      <c r="H59" s="298">
        <v>5144.4833333333327</v>
      </c>
      <c r="I59" s="298">
        <v>5097.1666666666652</v>
      </c>
      <c r="J59" s="298">
        <v>5253.4666666666644</v>
      </c>
      <c r="K59" s="298">
        <v>5300.7833333333319</v>
      </c>
      <c r="L59" s="298">
        <v>5331.6166666666641</v>
      </c>
      <c r="M59" s="285">
        <v>5269.95</v>
      </c>
      <c r="N59" s="285">
        <v>5191.8</v>
      </c>
      <c r="O59" s="300">
        <v>3352875</v>
      </c>
      <c r="P59" s="301">
        <v>5.0207950841170516E-3</v>
      </c>
    </row>
    <row r="60" spans="1:16" ht="15">
      <c r="A60" s="263">
        <v>50</v>
      </c>
      <c r="B60" s="362" t="s">
        <v>43</v>
      </c>
      <c r="C60" s="459" t="s">
        <v>94</v>
      </c>
      <c r="D60" s="460">
        <v>44343</v>
      </c>
      <c r="E60" s="297">
        <v>2426.3000000000002</v>
      </c>
      <c r="F60" s="297">
        <v>2436.0499999999997</v>
      </c>
      <c r="G60" s="298">
        <v>2402.7499999999995</v>
      </c>
      <c r="H60" s="298">
        <v>2379.1999999999998</v>
      </c>
      <c r="I60" s="298">
        <v>2345.8999999999996</v>
      </c>
      <c r="J60" s="298">
        <v>2459.5999999999995</v>
      </c>
      <c r="K60" s="298">
        <v>2492.8999999999996</v>
      </c>
      <c r="L60" s="298">
        <v>2516.4499999999994</v>
      </c>
      <c r="M60" s="285">
        <v>2469.35</v>
      </c>
      <c r="N60" s="285">
        <v>2412.5</v>
      </c>
      <c r="O60" s="300">
        <v>2628150</v>
      </c>
      <c r="P60" s="301">
        <v>-1.2882871039831734E-2</v>
      </c>
    </row>
    <row r="61" spans="1:16" ht="15">
      <c r="A61" s="263">
        <v>51</v>
      </c>
      <c r="B61" s="362" t="s">
        <v>43</v>
      </c>
      <c r="C61" s="459" t="s">
        <v>96</v>
      </c>
      <c r="D61" s="460">
        <v>44343</v>
      </c>
      <c r="E61" s="297">
        <v>1165.1500000000001</v>
      </c>
      <c r="F61" s="297">
        <v>1161.2666666666667</v>
      </c>
      <c r="G61" s="298">
        <v>1145.5333333333333</v>
      </c>
      <c r="H61" s="298">
        <v>1125.9166666666667</v>
      </c>
      <c r="I61" s="298">
        <v>1110.1833333333334</v>
      </c>
      <c r="J61" s="298">
        <v>1180.8833333333332</v>
      </c>
      <c r="K61" s="298">
        <v>1196.6166666666663</v>
      </c>
      <c r="L61" s="298">
        <v>1216.2333333333331</v>
      </c>
      <c r="M61" s="285">
        <v>1177</v>
      </c>
      <c r="N61" s="285">
        <v>1141.6500000000001</v>
      </c>
      <c r="O61" s="300">
        <v>3178450</v>
      </c>
      <c r="P61" s="301">
        <v>-9.7595252966895696E-2</v>
      </c>
    </row>
    <row r="62" spans="1:16" ht="15">
      <c r="A62" s="263">
        <v>52</v>
      </c>
      <c r="B62" s="362" t="s">
        <v>43</v>
      </c>
      <c r="C62" s="459" t="s">
        <v>97</v>
      </c>
      <c r="D62" s="460">
        <v>44343</v>
      </c>
      <c r="E62" s="297">
        <v>184.4</v>
      </c>
      <c r="F62" s="297">
        <v>184.21666666666667</v>
      </c>
      <c r="G62" s="298">
        <v>183.43333333333334</v>
      </c>
      <c r="H62" s="298">
        <v>182.46666666666667</v>
      </c>
      <c r="I62" s="298">
        <v>181.68333333333334</v>
      </c>
      <c r="J62" s="298">
        <v>185.18333333333334</v>
      </c>
      <c r="K62" s="298">
        <v>185.9666666666667</v>
      </c>
      <c r="L62" s="298">
        <v>186.93333333333334</v>
      </c>
      <c r="M62" s="285">
        <v>185</v>
      </c>
      <c r="N62" s="285">
        <v>183.25</v>
      </c>
      <c r="O62" s="300">
        <v>11664000</v>
      </c>
      <c r="P62" s="301">
        <v>-3.312444046553268E-2</v>
      </c>
    </row>
    <row r="63" spans="1:16" ht="15">
      <c r="A63" s="263">
        <v>53</v>
      </c>
      <c r="B63" s="362" t="s">
        <v>53</v>
      </c>
      <c r="C63" s="459" t="s">
        <v>98</v>
      </c>
      <c r="D63" s="460">
        <v>44343</v>
      </c>
      <c r="E63" s="297">
        <v>78.099999999999994</v>
      </c>
      <c r="F63" s="297">
        <v>78.566666666666663</v>
      </c>
      <c r="G63" s="298">
        <v>76.98333333333332</v>
      </c>
      <c r="H63" s="298">
        <v>75.86666666666666</v>
      </c>
      <c r="I63" s="298">
        <v>74.283333333333317</v>
      </c>
      <c r="J63" s="298">
        <v>79.683333333333323</v>
      </c>
      <c r="K63" s="298">
        <v>81.266666666666666</v>
      </c>
      <c r="L63" s="298">
        <v>82.383333333333326</v>
      </c>
      <c r="M63" s="285">
        <v>80.150000000000006</v>
      </c>
      <c r="N63" s="285">
        <v>77.45</v>
      </c>
      <c r="O63" s="300">
        <v>65050000</v>
      </c>
      <c r="P63" s="301">
        <v>1.3713573320866448E-2</v>
      </c>
    </row>
    <row r="64" spans="1:16" ht="15">
      <c r="A64" s="263">
        <v>54</v>
      </c>
      <c r="B64" s="382" t="s">
        <v>72</v>
      </c>
      <c r="C64" s="459" t="s">
        <v>99</v>
      </c>
      <c r="D64" s="460">
        <v>44343</v>
      </c>
      <c r="E64" s="297">
        <v>151</v>
      </c>
      <c r="F64" s="297">
        <v>151.18333333333331</v>
      </c>
      <c r="G64" s="298">
        <v>149.16666666666663</v>
      </c>
      <c r="H64" s="298">
        <v>147.33333333333331</v>
      </c>
      <c r="I64" s="298">
        <v>145.31666666666663</v>
      </c>
      <c r="J64" s="298">
        <v>153.01666666666662</v>
      </c>
      <c r="K64" s="298">
        <v>155.03333333333333</v>
      </c>
      <c r="L64" s="298">
        <v>156.86666666666662</v>
      </c>
      <c r="M64" s="285">
        <v>153.19999999999999</v>
      </c>
      <c r="N64" s="285">
        <v>149.35</v>
      </c>
      <c r="O64" s="300">
        <v>31835900</v>
      </c>
      <c r="P64" s="301">
        <v>-2.3207935616694739E-2</v>
      </c>
    </row>
    <row r="65" spans="1:16" ht="15">
      <c r="A65" s="263">
        <v>55</v>
      </c>
      <c r="B65" s="362" t="s">
        <v>51</v>
      </c>
      <c r="C65" s="459" t="s">
        <v>100</v>
      </c>
      <c r="D65" s="460">
        <v>44343</v>
      </c>
      <c r="E65" s="297">
        <v>594.75</v>
      </c>
      <c r="F65" s="297">
        <v>589.2166666666667</v>
      </c>
      <c r="G65" s="298">
        <v>572.53333333333342</v>
      </c>
      <c r="H65" s="298">
        <v>550.31666666666672</v>
      </c>
      <c r="I65" s="298">
        <v>533.63333333333344</v>
      </c>
      <c r="J65" s="298">
        <v>611.43333333333339</v>
      </c>
      <c r="K65" s="298">
        <v>628.11666666666679</v>
      </c>
      <c r="L65" s="298">
        <v>650.33333333333337</v>
      </c>
      <c r="M65" s="285">
        <v>605.9</v>
      </c>
      <c r="N65" s="285">
        <v>567</v>
      </c>
      <c r="O65" s="300">
        <v>8673300</v>
      </c>
      <c r="P65" s="301">
        <v>1.6716095982744674E-2</v>
      </c>
    </row>
    <row r="66" spans="1:16" ht="15">
      <c r="A66" s="263">
        <v>56</v>
      </c>
      <c r="B66" s="362" t="s">
        <v>101</v>
      </c>
      <c r="C66" s="459" t="s">
        <v>102</v>
      </c>
      <c r="D66" s="460">
        <v>44343</v>
      </c>
      <c r="E66" s="297">
        <v>24.1</v>
      </c>
      <c r="F66" s="297">
        <v>24.099999999999998</v>
      </c>
      <c r="G66" s="298">
        <v>23.799999999999997</v>
      </c>
      <c r="H66" s="298">
        <v>23.5</v>
      </c>
      <c r="I66" s="298">
        <v>23.2</v>
      </c>
      <c r="J66" s="298">
        <v>24.399999999999995</v>
      </c>
      <c r="K66" s="298">
        <v>24.7</v>
      </c>
      <c r="L66" s="298">
        <v>24.999999999999993</v>
      </c>
      <c r="M66" s="285">
        <v>24.4</v>
      </c>
      <c r="N66" s="285">
        <v>23.8</v>
      </c>
      <c r="O66" s="300">
        <v>141300000</v>
      </c>
      <c r="P66" s="301">
        <v>-1.0400252127324299E-2</v>
      </c>
    </row>
    <row r="67" spans="1:16" ht="15">
      <c r="A67" s="263">
        <v>57</v>
      </c>
      <c r="B67" s="362" t="s">
        <v>49</v>
      </c>
      <c r="C67" s="459" t="s">
        <v>103</v>
      </c>
      <c r="D67" s="460">
        <v>44343</v>
      </c>
      <c r="E67" s="423">
        <v>705.55</v>
      </c>
      <c r="F67" s="423">
        <v>709.18333333333339</v>
      </c>
      <c r="G67" s="424">
        <v>700.76666666666677</v>
      </c>
      <c r="H67" s="424">
        <v>695.98333333333335</v>
      </c>
      <c r="I67" s="424">
        <v>687.56666666666672</v>
      </c>
      <c r="J67" s="424">
        <v>713.96666666666681</v>
      </c>
      <c r="K67" s="424">
        <v>722.38333333333333</v>
      </c>
      <c r="L67" s="424">
        <v>727.16666666666686</v>
      </c>
      <c r="M67" s="425">
        <v>717.6</v>
      </c>
      <c r="N67" s="425">
        <v>704.4</v>
      </c>
      <c r="O67" s="426">
        <v>4112000</v>
      </c>
      <c r="P67" s="427">
        <v>2.2376926902038786E-2</v>
      </c>
    </row>
    <row r="68" spans="1:16" ht="15">
      <c r="A68" s="263">
        <v>58</v>
      </c>
      <c r="B68" s="362" t="s">
        <v>91</v>
      </c>
      <c r="C68" s="459" t="s">
        <v>244</v>
      </c>
      <c r="D68" s="460">
        <v>44343</v>
      </c>
      <c r="E68" s="297">
        <v>1248.9000000000001</v>
      </c>
      <c r="F68" s="297">
        <v>1254.2333333333333</v>
      </c>
      <c r="G68" s="298">
        <v>1233.4666666666667</v>
      </c>
      <c r="H68" s="298">
        <v>1218.0333333333333</v>
      </c>
      <c r="I68" s="298">
        <v>1197.2666666666667</v>
      </c>
      <c r="J68" s="298">
        <v>1269.6666666666667</v>
      </c>
      <c r="K68" s="298">
        <v>1290.4333333333336</v>
      </c>
      <c r="L68" s="298">
        <v>1305.8666666666668</v>
      </c>
      <c r="M68" s="285">
        <v>1275</v>
      </c>
      <c r="N68" s="285">
        <v>1238.8</v>
      </c>
      <c r="O68" s="300">
        <v>1703000</v>
      </c>
      <c r="P68" s="301">
        <v>-9.4517958412098299E-3</v>
      </c>
    </row>
    <row r="69" spans="1:16" ht="15">
      <c r="A69" s="263">
        <v>59</v>
      </c>
      <c r="B69" s="382" t="s">
        <v>51</v>
      </c>
      <c r="C69" s="459" t="s">
        <v>367</v>
      </c>
      <c r="D69" s="460">
        <v>44343</v>
      </c>
      <c r="E69" s="297">
        <v>349.65</v>
      </c>
      <c r="F69" s="297">
        <v>352.09999999999997</v>
      </c>
      <c r="G69" s="298">
        <v>345.24999999999994</v>
      </c>
      <c r="H69" s="298">
        <v>340.84999999999997</v>
      </c>
      <c r="I69" s="298">
        <v>333.99999999999994</v>
      </c>
      <c r="J69" s="298">
        <v>356.49999999999994</v>
      </c>
      <c r="K69" s="298">
        <v>363.34999999999997</v>
      </c>
      <c r="L69" s="298">
        <v>367.74999999999994</v>
      </c>
      <c r="M69" s="285">
        <v>358.95</v>
      </c>
      <c r="N69" s="285">
        <v>347.7</v>
      </c>
      <c r="O69" s="300">
        <v>7196650</v>
      </c>
      <c r="P69" s="301">
        <v>3.0861456483126111E-2</v>
      </c>
    </row>
    <row r="70" spans="1:16" ht="15">
      <c r="A70" s="263">
        <v>60</v>
      </c>
      <c r="B70" s="362" t="s">
        <v>37</v>
      </c>
      <c r="C70" s="459" t="s">
        <v>104</v>
      </c>
      <c r="D70" s="460">
        <v>44343</v>
      </c>
      <c r="E70" s="297">
        <v>1458.35</v>
      </c>
      <c r="F70" s="297">
        <v>1455.4833333333333</v>
      </c>
      <c r="G70" s="298">
        <v>1444.9666666666667</v>
      </c>
      <c r="H70" s="298">
        <v>1431.5833333333333</v>
      </c>
      <c r="I70" s="298">
        <v>1421.0666666666666</v>
      </c>
      <c r="J70" s="298">
        <v>1468.8666666666668</v>
      </c>
      <c r="K70" s="298">
        <v>1479.3833333333337</v>
      </c>
      <c r="L70" s="298">
        <v>1492.7666666666669</v>
      </c>
      <c r="M70" s="285">
        <v>1466</v>
      </c>
      <c r="N70" s="285">
        <v>1442.1</v>
      </c>
      <c r="O70" s="300">
        <v>14913100</v>
      </c>
      <c r="P70" s="301">
        <v>-7.6384468491406748E-4</v>
      </c>
    </row>
    <row r="71" spans="1:16" ht="15">
      <c r="A71" s="263">
        <v>61</v>
      </c>
      <c r="B71" s="362" t="s">
        <v>72</v>
      </c>
      <c r="C71" s="459" t="s">
        <v>372</v>
      </c>
      <c r="D71" s="460">
        <v>44343</v>
      </c>
      <c r="E71" s="297">
        <v>534.20000000000005</v>
      </c>
      <c r="F71" s="297">
        <v>539.06666666666672</v>
      </c>
      <c r="G71" s="298">
        <v>527.13333333333344</v>
      </c>
      <c r="H71" s="298">
        <v>520.06666666666672</v>
      </c>
      <c r="I71" s="298">
        <v>508.13333333333344</v>
      </c>
      <c r="J71" s="298">
        <v>546.13333333333344</v>
      </c>
      <c r="K71" s="298">
        <v>558.06666666666661</v>
      </c>
      <c r="L71" s="298">
        <v>565.13333333333344</v>
      </c>
      <c r="M71" s="285">
        <v>551</v>
      </c>
      <c r="N71" s="285">
        <v>532</v>
      </c>
      <c r="O71" s="300">
        <v>925000</v>
      </c>
      <c r="P71" s="301">
        <v>1.092896174863388E-2</v>
      </c>
    </row>
    <row r="72" spans="1:16" ht="15">
      <c r="A72" s="263">
        <v>62</v>
      </c>
      <c r="B72" s="362" t="s">
        <v>63</v>
      </c>
      <c r="C72" s="459" t="s">
        <v>105</v>
      </c>
      <c r="D72" s="460">
        <v>44343</v>
      </c>
      <c r="E72" s="297">
        <v>1007.35</v>
      </c>
      <c r="F72" s="297">
        <v>1008.9</v>
      </c>
      <c r="G72" s="298">
        <v>1000.4499999999999</v>
      </c>
      <c r="H72" s="298">
        <v>993.55</v>
      </c>
      <c r="I72" s="298">
        <v>985.09999999999991</v>
      </c>
      <c r="J72" s="298">
        <v>1015.8</v>
      </c>
      <c r="K72" s="298">
        <v>1024.25</v>
      </c>
      <c r="L72" s="298">
        <v>1031.1500000000001</v>
      </c>
      <c r="M72" s="285">
        <v>1017.35</v>
      </c>
      <c r="N72" s="285">
        <v>1002</v>
      </c>
      <c r="O72" s="300">
        <v>4585500</v>
      </c>
      <c r="P72" s="301">
        <v>-3.368832862421213E-3</v>
      </c>
    </row>
    <row r="73" spans="1:16" ht="15">
      <c r="A73" s="263">
        <v>63</v>
      </c>
      <c r="B73" s="362" t="s">
        <v>106</v>
      </c>
      <c r="C73" s="459" t="s">
        <v>107</v>
      </c>
      <c r="D73" s="460">
        <v>44343</v>
      </c>
      <c r="E73" s="297">
        <v>919.05</v>
      </c>
      <c r="F73" s="297">
        <v>920.19999999999993</v>
      </c>
      <c r="G73" s="298">
        <v>915.39999999999986</v>
      </c>
      <c r="H73" s="298">
        <v>911.74999999999989</v>
      </c>
      <c r="I73" s="298">
        <v>906.94999999999982</v>
      </c>
      <c r="J73" s="298">
        <v>923.84999999999991</v>
      </c>
      <c r="K73" s="298">
        <v>928.64999999999986</v>
      </c>
      <c r="L73" s="298">
        <v>932.3</v>
      </c>
      <c r="M73" s="285">
        <v>925</v>
      </c>
      <c r="N73" s="285">
        <v>916.55</v>
      </c>
      <c r="O73" s="300">
        <v>23566200</v>
      </c>
      <c r="P73" s="301">
        <v>-7.4882075471698114E-3</v>
      </c>
    </row>
    <row r="74" spans="1:16" ht="15">
      <c r="A74" s="263">
        <v>64</v>
      </c>
      <c r="B74" s="362" t="s">
        <v>56</v>
      </c>
      <c r="C74" s="459" t="s">
        <v>108</v>
      </c>
      <c r="D74" s="460">
        <v>44343</v>
      </c>
      <c r="E74" s="297">
        <v>2503.9499999999998</v>
      </c>
      <c r="F74" s="297">
        <v>2489.0500000000002</v>
      </c>
      <c r="G74" s="298">
        <v>2462.2000000000003</v>
      </c>
      <c r="H74" s="298">
        <v>2420.4500000000003</v>
      </c>
      <c r="I74" s="298">
        <v>2393.6000000000004</v>
      </c>
      <c r="J74" s="298">
        <v>2530.8000000000002</v>
      </c>
      <c r="K74" s="298">
        <v>2557.6500000000005</v>
      </c>
      <c r="L74" s="298">
        <v>2599.4</v>
      </c>
      <c r="M74" s="285">
        <v>2515.9</v>
      </c>
      <c r="N74" s="285">
        <v>2447.3000000000002</v>
      </c>
      <c r="O74" s="300">
        <v>16435200</v>
      </c>
      <c r="P74" s="301">
        <v>-2.1452174689649012E-2</v>
      </c>
    </row>
    <row r="75" spans="1:16" ht="15">
      <c r="A75" s="263">
        <v>65</v>
      </c>
      <c r="B75" s="362" t="s">
        <v>56</v>
      </c>
      <c r="C75" s="459" t="s">
        <v>248</v>
      </c>
      <c r="D75" s="460">
        <v>44343</v>
      </c>
      <c r="E75" s="297">
        <v>2734.8</v>
      </c>
      <c r="F75" s="297">
        <v>2736.1</v>
      </c>
      <c r="G75" s="298">
        <v>2712.2</v>
      </c>
      <c r="H75" s="298">
        <v>2689.6</v>
      </c>
      <c r="I75" s="298">
        <v>2665.7</v>
      </c>
      <c r="J75" s="298">
        <v>2758.7</v>
      </c>
      <c r="K75" s="298">
        <v>2782.6000000000004</v>
      </c>
      <c r="L75" s="298">
        <v>2805.2</v>
      </c>
      <c r="M75" s="285">
        <v>2760</v>
      </c>
      <c r="N75" s="285">
        <v>2713.5</v>
      </c>
      <c r="O75" s="300">
        <v>798000</v>
      </c>
      <c r="P75" s="301">
        <v>0.12743712913252331</v>
      </c>
    </row>
    <row r="76" spans="1:16" ht="15">
      <c r="A76" s="263">
        <v>66</v>
      </c>
      <c r="B76" s="362" t="s">
        <v>53</v>
      </c>
      <c r="C76" t="s">
        <v>109</v>
      </c>
      <c r="D76" s="460">
        <v>44343</v>
      </c>
      <c r="E76" s="423">
        <v>1420.7</v>
      </c>
      <c r="F76" s="423">
        <v>1422.7833333333335</v>
      </c>
      <c r="G76" s="424">
        <v>1415.916666666667</v>
      </c>
      <c r="H76" s="424">
        <v>1411.1333333333334</v>
      </c>
      <c r="I76" s="424">
        <v>1404.2666666666669</v>
      </c>
      <c r="J76" s="424">
        <v>1427.5666666666671</v>
      </c>
      <c r="K76" s="424">
        <v>1434.4333333333334</v>
      </c>
      <c r="L76" s="424">
        <v>1439.2166666666672</v>
      </c>
      <c r="M76" s="425">
        <v>1429.65</v>
      </c>
      <c r="N76" s="425">
        <v>1418</v>
      </c>
      <c r="O76" s="426">
        <v>25710850</v>
      </c>
      <c r="P76" s="427">
        <v>-1.9835195940704087E-2</v>
      </c>
    </row>
    <row r="77" spans="1:16" ht="15">
      <c r="A77" s="263">
        <v>67</v>
      </c>
      <c r="B77" s="362" t="s">
        <v>56</v>
      </c>
      <c r="C77" s="459" t="s">
        <v>249</v>
      </c>
      <c r="D77" s="460">
        <v>44343</v>
      </c>
      <c r="E77" s="297">
        <v>676.9</v>
      </c>
      <c r="F77" s="297">
        <v>678.91666666666663</v>
      </c>
      <c r="G77" s="298">
        <v>673.0333333333333</v>
      </c>
      <c r="H77" s="298">
        <v>669.16666666666663</v>
      </c>
      <c r="I77" s="298">
        <v>663.2833333333333</v>
      </c>
      <c r="J77" s="298">
        <v>682.7833333333333</v>
      </c>
      <c r="K77" s="298">
        <v>688.66666666666674</v>
      </c>
      <c r="L77" s="298">
        <v>692.5333333333333</v>
      </c>
      <c r="M77" s="285">
        <v>684.8</v>
      </c>
      <c r="N77" s="285">
        <v>675.05</v>
      </c>
      <c r="O77" s="300">
        <v>13225300</v>
      </c>
      <c r="P77" s="301">
        <v>1.8639328984156569E-2</v>
      </c>
    </row>
    <row r="78" spans="1:16" ht="15">
      <c r="A78" s="263">
        <v>68</v>
      </c>
      <c r="B78" s="382" t="s">
        <v>43</v>
      </c>
      <c r="C78" s="459" t="s">
        <v>110</v>
      </c>
      <c r="D78" s="460">
        <v>44343</v>
      </c>
      <c r="E78" s="297">
        <v>2871.75</v>
      </c>
      <c r="F78" s="297">
        <v>2899.9166666666665</v>
      </c>
      <c r="G78" s="298">
        <v>2799.8833333333332</v>
      </c>
      <c r="H78" s="298">
        <v>2728.0166666666669</v>
      </c>
      <c r="I78" s="298">
        <v>2627.9833333333336</v>
      </c>
      <c r="J78" s="298">
        <v>2971.7833333333328</v>
      </c>
      <c r="K78" s="298">
        <v>3071.8166666666666</v>
      </c>
      <c r="L78" s="298">
        <v>3143.6833333333325</v>
      </c>
      <c r="M78" s="285">
        <v>2999.95</v>
      </c>
      <c r="N78" s="285">
        <v>2828.05</v>
      </c>
      <c r="O78" s="300">
        <v>4017600</v>
      </c>
      <c r="P78" s="301">
        <v>2.0731707317073172E-2</v>
      </c>
    </row>
    <row r="79" spans="1:16" ht="15">
      <c r="A79" s="263">
        <v>69</v>
      </c>
      <c r="B79" s="362" t="s">
        <v>111</v>
      </c>
      <c r="C79" s="459" t="s">
        <v>112</v>
      </c>
      <c r="D79" s="460">
        <v>44343</v>
      </c>
      <c r="E79" s="297">
        <v>402.25</v>
      </c>
      <c r="F79" s="297">
        <v>398.60000000000008</v>
      </c>
      <c r="G79" s="298">
        <v>390.50000000000017</v>
      </c>
      <c r="H79" s="298">
        <v>378.75000000000011</v>
      </c>
      <c r="I79" s="298">
        <v>370.6500000000002</v>
      </c>
      <c r="J79" s="298">
        <v>410.35000000000014</v>
      </c>
      <c r="K79" s="298">
        <v>418.45000000000005</v>
      </c>
      <c r="L79" s="298">
        <v>430.2000000000001</v>
      </c>
      <c r="M79" s="285">
        <v>406.7</v>
      </c>
      <c r="N79" s="285">
        <v>386.85</v>
      </c>
      <c r="O79" s="300">
        <v>36988600</v>
      </c>
      <c r="P79" s="301">
        <v>-9.1003340628959799E-3</v>
      </c>
    </row>
    <row r="80" spans="1:16" ht="15">
      <c r="A80" s="263">
        <v>70</v>
      </c>
      <c r="B80" s="362" t="s">
        <v>72</v>
      </c>
      <c r="C80" s="459" t="s">
        <v>113</v>
      </c>
      <c r="D80" s="460">
        <v>44343</v>
      </c>
      <c r="E80" s="297">
        <v>253.15</v>
      </c>
      <c r="F80" s="297">
        <v>249.76666666666665</v>
      </c>
      <c r="G80" s="298">
        <v>245.3833333333333</v>
      </c>
      <c r="H80" s="298">
        <v>237.61666666666665</v>
      </c>
      <c r="I80" s="298">
        <v>233.23333333333329</v>
      </c>
      <c r="J80" s="298">
        <v>257.5333333333333</v>
      </c>
      <c r="K80" s="298">
        <v>261.91666666666663</v>
      </c>
      <c r="L80" s="298">
        <v>269.68333333333328</v>
      </c>
      <c r="M80" s="285">
        <v>254.15</v>
      </c>
      <c r="N80" s="285">
        <v>242</v>
      </c>
      <c r="O80" s="300">
        <v>26562600</v>
      </c>
      <c r="P80" s="301">
        <v>4.2381860563678743E-2</v>
      </c>
    </row>
    <row r="81" spans="1:16" ht="15">
      <c r="A81" s="263">
        <v>71</v>
      </c>
      <c r="B81" s="362" t="s">
        <v>49</v>
      </c>
      <c r="C81" s="459" t="s">
        <v>114</v>
      </c>
      <c r="D81" s="460">
        <v>44343</v>
      </c>
      <c r="E81" s="297">
        <v>2417.8000000000002</v>
      </c>
      <c r="F81" s="297">
        <v>2417.3000000000002</v>
      </c>
      <c r="G81" s="298">
        <v>2404.7000000000003</v>
      </c>
      <c r="H81" s="298">
        <v>2391.6</v>
      </c>
      <c r="I81" s="298">
        <v>2379</v>
      </c>
      <c r="J81" s="298">
        <v>2430.4000000000005</v>
      </c>
      <c r="K81" s="298">
        <v>2443.0000000000009</v>
      </c>
      <c r="L81" s="298">
        <v>2456.1000000000008</v>
      </c>
      <c r="M81" s="285">
        <v>2429.9</v>
      </c>
      <c r="N81" s="285">
        <v>2404.1999999999998</v>
      </c>
      <c r="O81" s="300">
        <v>7453500</v>
      </c>
      <c r="P81" s="301">
        <v>-1.4243770830026981E-2</v>
      </c>
    </row>
    <row r="82" spans="1:16" ht="15">
      <c r="A82" s="263">
        <v>72</v>
      </c>
      <c r="B82" s="362" t="s">
        <v>56</v>
      </c>
      <c r="C82" s="459" t="s">
        <v>115</v>
      </c>
      <c r="D82" s="460">
        <v>44343</v>
      </c>
      <c r="E82" s="297">
        <v>180.9</v>
      </c>
      <c r="F82" s="297">
        <v>180.76666666666665</v>
      </c>
      <c r="G82" s="298">
        <v>178.5333333333333</v>
      </c>
      <c r="H82" s="298">
        <v>176.16666666666666</v>
      </c>
      <c r="I82" s="298">
        <v>173.93333333333331</v>
      </c>
      <c r="J82" s="298">
        <v>183.1333333333333</v>
      </c>
      <c r="K82" s="298">
        <v>185.36666666666665</v>
      </c>
      <c r="L82" s="298">
        <v>187.73333333333329</v>
      </c>
      <c r="M82" s="285">
        <v>183</v>
      </c>
      <c r="N82" s="285">
        <v>178.4</v>
      </c>
      <c r="O82" s="300">
        <v>24511700</v>
      </c>
      <c r="P82" s="301">
        <v>8.9319892816128628E-3</v>
      </c>
    </row>
    <row r="83" spans="1:16" ht="15">
      <c r="A83" s="263">
        <v>73</v>
      </c>
      <c r="B83" s="362" t="s">
        <v>53</v>
      </c>
      <c r="C83" s="459" t="s">
        <v>116</v>
      </c>
      <c r="D83" s="460">
        <v>44343</v>
      </c>
      <c r="E83" s="297">
        <v>609.35</v>
      </c>
      <c r="F83" s="297">
        <v>610.54999999999995</v>
      </c>
      <c r="G83" s="298">
        <v>604.09999999999991</v>
      </c>
      <c r="H83" s="298">
        <v>598.84999999999991</v>
      </c>
      <c r="I83" s="298">
        <v>592.39999999999986</v>
      </c>
      <c r="J83" s="298">
        <v>615.79999999999995</v>
      </c>
      <c r="K83" s="298">
        <v>622.25</v>
      </c>
      <c r="L83" s="298">
        <v>627.5</v>
      </c>
      <c r="M83" s="285">
        <v>617</v>
      </c>
      <c r="N83" s="285">
        <v>605.29999999999995</v>
      </c>
      <c r="O83" s="300">
        <v>74633625</v>
      </c>
      <c r="P83" s="301">
        <v>4.2391624889413153E-4</v>
      </c>
    </row>
    <row r="84" spans="1:16" ht="15">
      <c r="A84" s="263">
        <v>74</v>
      </c>
      <c r="B84" s="362" t="s">
        <v>56</v>
      </c>
      <c r="C84" s="459" t="s">
        <v>252</v>
      </c>
      <c r="D84" s="460">
        <v>44343</v>
      </c>
      <c r="E84" s="297">
        <v>1458.8</v>
      </c>
      <c r="F84" s="297">
        <v>1460.8999999999999</v>
      </c>
      <c r="G84" s="298">
        <v>1448.9499999999998</v>
      </c>
      <c r="H84" s="298">
        <v>1439.1</v>
      </c>
      <c r="I84" s="298">
        <v>1427.1499999999999</v>
      </c>
      <c r="J84" s="298">
        <v>1470.7499999999998</v>
      </c>
      <c r="K84" s="298">
        <v>1482.7</v>
      </c>
      <c r="L84" s="298">
        <v>1492.5499999999997</v>
      </c>
      <c r="M84" s="285">
        <v>1472.85</v>
      </c>
      <c r="N84" s="285">
        <v>1451.05</v>
      </c>
      <c r="O84" s="300">
        <v>1178525</v>
      </c>
      <c r="P84" s="301">
        <v>1.8362100624311421E-2</v>
      </c>
    </row>
    <row r="85" spans="1:16" ht="15">
      <c r="A85" s="263">
        <v>75</v>
      </c>
      <c r="B85" s="362" t="s">
        <v>56</v>
      </c>
      <c r="C85" s="459" t="s">
        <v>117</v>
      </c>
      <c r="D85" s="460">
        <v>44343</v>
      </c>
      <c r="E85" s="297">
        <v>560</v>
      </c>
      <c r="F85" s="297">
        <v>564.41666666666663</v>
      </c>
      <c r="G85" s="298">
        <v>552.83333333333326</v>
      </c>
      <c r="H85" s="298">
        <v>545.66666666666663</v>
      </c>
      <c r="I85" s="298">
        <v>534.08333333333326</v>
      </c>
      <c r="J85" s="298">
        <v>571.58333333333326</v>
      </c>
      <c r="K85" s="298">
        <v>583.16666666666652</v>
      </c>
      <c r="L85" s="298">
        <v>590.33333333333326</v>
      </c>
      <c r="M85" s="285">
        <v>576</v>
      </c>
      <c r="N85" s="285">
        <v>557.25</v>
      </c>
      <c r="O85" s="300">
        <v>7078500</v>
      </c>
      <c r="P85" s="301">
        <v>1.28783000643915E-2</v>
      </c>
    </row>
    <row r="86" spans="1:16" ht="15">
      <c r="A86" s="263">
        <v>76</v>
      </c>
      <c r="B86" s="362" t="s">
        <v>67</v>
      </c>
      <c r="C86" s="459" t="s">
        <v>118</v>
      </c>
      <c r="D86" s="460">
        <v>44343</v>
      </c>
      <c r="E86" s="297">
        <v>8.35</v>
      </c>
      <c r="F86" s="297">
        <v>8.3333333333333321</v>
      </c>
      <c r="G86" s="298">
        <v>8.216666666666665</v>
      </c>
      <c r="H86" s="298">
        <v>8.0833333333333321</v>
      </c>
      <c r="I86" s="298">
        <v>7.966666666666665</v>
      </c>
      <c r="J86" s="298">
        <v>8.466666666666665</v>
      </c>
      <c r="K86" s="298">
        <v>8.5833333333333321</v>
      </c>
      <c r="L86" s="298">
        <v>8.716666666666665</v>
      </c>
      <c r="M86" s="285">
        <v>8.4499999999999993</v>
      </c>
      <c r="N86" s="285">
        <v>8.1999999999999993</v>
      </c>
      <c r="O86" s="300">
        <v>647010000</v>
      </c>
      <c r="P86" s="301">
        <v>8.5106382978723406E-3</v>
      </c>
    </row>
    <row r="87" spans="1:16" ht="15">
      <c r="A87" s="263">
        <v>77</v>
      </c>
      <c r="B87" s="362" t="s">
        <v>53</v>
      </c>
      <c r="C87" s="459" t="s">
        <v>119</v>
      </c>
      <c r="D87" s="460">
        <v>44343</v>
      </c>
      <c r="E87" s="297">
        <v>57</v>
      </c>
      <c r="F87" s="297">
        <v>57.066666666666663</v>
      </c>
      <c r="G87" s="298">
        <v>56.533333333333324</v>
      </c>
      <c r="H87" s="298">
        <v>56.066666666666663</v>
      </c>
      <c r="I87" s="298">
        <v>55.533333333333324</v>
      </c>
      <c r="J87" s="298">
        <v>57.533333333333324</v>
      </c>
      <c r="K87" s="298">
        <v>58.066666666666656</v>
      </c>
      <c r="L87" s="298">
        <v>58.533333333333324</v>
      </c>
      <c r="M87" s="285">
        <v>57.6</v>
      </c>
      <c r="N87" s="285">
        <v>56.6</v>
      </c>
      <c r="O87" s="300">
        <v>130425500</v>
      </c>
      <c r="P87" s="301">
        <v>-5.4085710348628913E-2</v>
      </c>
    </row>
    <row r="88" spans="1:16" ht="15">
      <c r="A88" s="263">
        <v>78</v>
      </c>
      <c r="B88" s="362" t="s">
        <v>72</v>
      </c>
      <c r="C88" s="459" t="s">
        <v>120</v>
      </c>
      <c r="D88" s="460">
        <v>44343</v>
      </c>
      <c r="E88" s="297">
        <v>516.70000000000005</v>
      </c>
      <c r="F88" s="297">
        <v>520.18333333333339</v>
      </c>
      <c r="G88" s="298">
        <v>511.61666666666679</v>
      </c>
      <c r="H88" s="298">
        <v>506.53333333333342</v>
      </c>
      <c r="I88" s="298">
        <v>497.96666666666681</v>
      </c>
      <c r="J88" s="298">
        <v>525.26666666666677</v>
      </c>
      <c r="K88" s="298">
        <v>533.83333333333337</v>
      </c>
      <c r="L88" s="298">
        <v>538.91666666666674</v>
      </c>
      <c r="M88" s="285">
        <v>528.75</v>
      </c>
      <c r="N88" s="285">
        <v>515.1</v>
      </c>
      <c r="O88" s="300">
        <v>4479750</v>
      </c>
      <c r="P88" s="301">
        <v>-9.1996320147194111E-4</v>
      </c>
    </row>
    <row r="89" spans="1:16" ht="15">
      <c r="A89" s="263">
        <v>79</v>
      </c>
      <c r="B89" s="362" t="s">
        <v>39</v>
      </c>
      <c r="C89" s="459" t="s">
        <v>121</v>
      </c>
      <c r="D89" s="460">
        <v>44343</v>
      </c>
      <c r="E89" s="297">
        <v>1641.65</v>
      </c>
      <c r="F89" s="297">
        <v>1647.2166666666665</v>
      </c>
      <c r="G89" s="298">
        <v>1616.4333333333329</v>
      </c>
      <c r="H89" s="298">
        <v>1591.2166666666665</v>
      </c>
      <c r="I89" s="298">
        <v>1560.4333333333329</v>
      </c>
      <c r="J89" s="298">
        <v>1672.4333333333329</v>
      </c>
      <c r="K89" s="298">
        <v>1703.2166666666662</v>
      </c>
      <c r="L89" s="298">
        <v>1728.4333333333329</v>
      </c>
      <c r="M89" s="285">
        <v>1678</v>
      </c>
      <c r="N89" s="285">
        <v>1622</v>
      </c>
      <c r="O89" s="300">
        <v>3874500</v>
      </c>
      <c r="P89" s="301">
        <v>-2.0230117587558476E-2</v>
      </c>
    </row>
    <row r="90" spans="1:16" ht="15">
      <c r="A90" s="263">
        <v>80</v>
      </c>
      <c r="B90" s="362" t="s">
        <v>53</v>
      </c>
      <c r="C90" s="459" t="s">
        <v>122</v>
      </c>
      <c r="D90" s="460">
        <v>44343</v>
      </c>
      <c r="E90" s="297">
        <v>930.25</v>
      </c>
      <c r="F90" s="297">
        <v>938.51666666666677</v>
      </c>
      <c r="G90" s="298">
        <v>920.23333333333358</v>
      </c>
      <c r="H90" s="298">
        <v>910.21666666666681</v>
      </c>
      <c r="I90" s="298">
        <v>891.93333333333362</v>
      </c>
      <c r="J90" s="298">
        <v>948.53333333333353</v>
      </c>
      <c r="K90" s="298">
        <v>966.81666666666661</v>
      </c>
      <c r="L90" s="298">
        <v>976.83333333333348</v>
      </c>
      <c r="M90" s="285">
        <v>956.8</v>
      </c>
      <c r="N90" s="285">
        <v>928.5</v>
      </c>
      <c r="O90" s="300">
        <v>18780300</v>
      </c>
      <c r="P90" s="301">
        <v>-1.3986674857061853E-2</v>
      </c>
    </row>
    <row r="91" spans="1:16" ht="15">
      <c r="A91" s="263">
        <v>81</v>
      </c>
      <c r="B91" s="362" t="s">
        <v>67</v>
      </c>
      <c r="C91" s="459" t="s">
        <v>825</v>
      </c>
      <c r="D91" s="460">
        <v>44343</v>
      </c>
      <c r="E91" s="297">
        <v>255.9</v>
      </c>
      <c r="F91" s="297">
        <v>257</v>
      </c>
      <c r="G91" s="298">
        <v>254</v>
      </c>
      <c r="H91" s="298">
        <v>252.1</v>
      </c>
      <c r="I91" s="298">
        <v>249.1</v>
      </c>
      <c r="J91" s="298">
        <v>258.89999999999998</v>
      </c>
      <c r="K91" s="298">
        <v>261.89999999999998</v>
      </c>
      <c r="L91" s="298">
        <v>263.8</v>
      </c>
      <c r="M91" s="285">
        <v>260</v>
      </c>
      <c r="N91" s="285">
        <v>255.1</v>
      </c>
      <c r="O91" s="300">
        <v>9444400</v>
      </c>
      <c r="P91" s="301">
        <v>2.1192854980320919E-2</v>
      </c>
    </row>
    <row r="92" spans="1:16" ht="15">
      <c r="A92" s="263">
        <v>82</v>
      </c>
      <c r="B92" s="362" t="s">
        <v>106</v>
      </c>
      <c r="C92" s="459" t="s">
        <v>124</v>
      </c>
      <c r="D92" s="460">
        <v>44343</v>
      </c>
      <c r="E92" s="423">
        <v>1360.55</v>
      </c>
      <c r="F92" s="423">
        <v>1365.5333333333335</v>
      </c>
      <c r="G92" s="424">
        <v>1351.8166666666671</v>
      </c>
      <c r="H92" s="424">
        <v>1343.0833333333335</v>
      </c>
      <c r="I92" s="424">
        <v>1329.366666666667</v>
      </c>
      <c r="J92" s="424">
        <v>1374.2666666666671</v>
      </c>
      <c r="K92" s="424">
        <v>1387.9833333333338</v>
      </c>
      <c r="L92" s="424">
        <v>1396.7166666666672</v>
      </c>
      <c r="M92" s="425">
        <v>1379.25</v>
      </c>
      <c r="N92" s="425">
        <v>1356.8</v>
      </c>
      <c r="O92" s="426">
        <v>30816600</v>
      </c>
      <c r="P92" s="427">
        <v>8.6408358044814514E-3</v>
      </c>
    </row>
    <row r="93" spans="1:16" ht="15">
      <c r="A93" s="263">
        <v>83</v>
      </c>
      <c r="B93" s="362" t="s">
        <v>72</v>
      </c>
      <c r="C93" s="459" t="s">
        <v>125</v>
      </c>
      <c r="D93" s="460">
        <v>44343</v>
      </c>
      <c r="E93" s="297">
        <v>95.35</v>
      </c>
      <c r="F93" s="297">
        <v>94.616666666666674</v>
      </c>
      <c r="G93" s="298">
        <v>93.533333333333346</v>
      </c>
      <c r="H93" s="298">
        <v>91.716666666666669</v>
      </c>
      <c r="I93" s="298">
        <v>90.63333333333334</v>
      </c>
      <c r="J93" s="298">
        <v>96.433333333333351</v>
      </c>
      <c r="K93" s="298">
        <v>97.516666666666666</v>
      </c>
      <c r="L93" s="298">
        <v>99.333333333333357</v>
      </c>
      <c r="M93" s="285">
        <v>95.7</v>
      </c>
      <c r="N93" s="285">
        <v>92.8</v>
      </c>
      <c r="O93" s="300">
        <v>59501000</v>
      </c>
      <c r="P93" s="301">
        <v>2.680874929893438E-2</v>
      </c>
    </row>
    <row r="94" spans="1:16" ht="15">
      <c r="A94" s="263">
        <v>84</v>
      </c>
      <c r="B94" s="382" t="s">
        <v>39</v>
      </c>
      <c r="C94" s="459" t="s">
        <v>772</v>
      </c>
      <c r="D94" s="460">
        <v>44343</v>
      </c>
      <c r="E94" s="297">
        <v>1702.25</v>
      </c>
      <c r="F94" s="297">
        <v>1704.6333333333332</v>
      </c>
      <c r="G94" s="298">
        <v>1688.0166666666664</v>
      </c>
      <c r="H94" s="298">
        <v>1673.7833333333333</v>
      </c>
      <c r="I94" s="298">
        <v>1657.1666666666665</v>
      </c>
      <c r="J94" s="298">
        <v>1718.8666666666663</v>
      </c>
      <c r="K94" s="298">
        <v>1735.4833333333331</v>
      </c>
      <c r="L94" s="298">
        <v>1749.7166666666662</v>
      </c>
      <c r="M94" s="285">
        <v>1721.25</v>
      </c>
      <c r="N94" s="285">
        <v>1690.4</v>
      </c>
      <c r="O94" s="300">
        <v>1527175</v>
      </c>
      <c r="P94" s="301">
        <v>4.9187339606501287E-3</v>
      </c>
    </row>
    <row r="95" spans="1:16" ht="15">
      <c r="A95" s="263">
        <v>85</v>
      </c>
      <c r="B95" s="362" t="s">
        <v>49</v>
      </c>
      <c r="C95" s="459" t="s">
        <v>126</v>
      </c>
      <c r="D95" s="460">
        <v>44343</v>
      </c>
      <c r="E95" s="297">
        <v>206.55</v>
      </c>
      <c r="F95" s="297">
        <v>206.1</v>
      </c>
      <c r="G95" s="298">
        <v>204.6</v>
      </c>
      <c r="H95" s="298">
        <v>202.65</v>
      </c>
      <c r="I95" s="298">
        <v>201.15</v>
      </c>
      <c r="J95" s="298">
        <v>208.04999999999998</v>
      </c>
      <c r="K95" s="298">
        <v>209.54999999999998</v>
      </c>
      <c r="L95" s="298">
        <v>211.49999999999997</v>
      </c>
      <c r="M95" s="285">
        <v>207.6</v>
      </c>
      <c r="N95" s="285">
        <v>204.15</v>
      </c>
      <c r="O95" s="300">
        <v>111632000</v>
      </c>
      <c r="P95" s="301">
        <v>-1.2651420808332391E-2</v>
      </c>
    </row>
    <row r="96" spans="1:16" ht="15">
      <c r="A96" s="263">
        <v>86</v>
      </c>
      <c r="B96" s="362" t="s">
        <v>111</v>
      </c>
      <c r="C96" s="459" t="s">
        <v>127</v>
      </c>
      <c r="D96" s="460">
        <v>44343</v>
      </c>
      <c r="E96" s="297">
        <v>481.1</v>
      </c>
      <c r="F96" s="297">
        <v>478.0333333333333</v>
      </c>
      <c r="G96" s="298">
        <v>468.66666666666663</v>
      </c>
      <c r="H96" s="298">
        <v>456.23333333333335</v>
      </c>
      <c r="I96" s="298">
        <v>446.86666666666667</v>
      </c>
      <c r="J96" s="298">
        <v>490.46666666666658</v>
      </c>
      <c r="K96" s="298">
        <v>499.83333333333326</v>
      </c>
      <c r="L96" s="298">
        <v>512.26666666666654</v>
      </c>
      <c r="M96" s="285">
        <v>487.4</v>
      </c>
      <c r="N96" s="285">
        <v>465.6</v>
      </c>
      <c r="O96" s="300">
        <v>29532500</v>
      </c>
      <c r="P96" s="301">
        <v>-6.8101563813687573E-3</v>
      </c>
    </row>
    <row r="97" spans="1:16" ht="15">
      <c r="A97" s="263">
        <v>87</v>
      </c>
      <c r="B97" s="362" t="s">
        <v>111</v>
      </c>
      <c r="C97" s="459" t="s">
        <v>128</v>
      </c>
      <c r="D97" s="460">
        <v>44343</v>
      </c>
      <c r="E97" s="297">
        <v>759.8</v>
      </c>
      <c r="F97" s="297">
        <v>756.33333333333337</v>
      </c>
      <c r="G97" s="298">
        <v>743.16666666666674</v>
      </c>
      <c r="H97" s="298">
        <v>726.53333333333342</v>
      </c>
      <c r="I97" s="298">
        <v>713.36666666666679</v>
      </c>
      <c r="J97" s="298">
        <v>772.9666666666667</v>
      </c>
      <c r="K97" s="298">
        <v>786.13333333333344</v>
      </c>
      <c r="L97" s="298">
        <v>802.76666666666665</v>
      </c>
      <c r="M97" s="285">
        <v>769.5</v>
      </c>
      <c r="N97" s="285">
        <v>739.7</v>
      </c>
      <c r="O97" s="300">
        <v>35271450</v>
      </c>
      <c r="P97" s="301">
        <v>6.8984122090334516E-3</v>
      </c>
    </row>
    <row r="98" spans="1:16" ht="15">
      <c r="A98" s="263">
        <v>88</v>
      </c>
      <c r="B98" s="362" t="s">
        <v>39</v>
      </c>
      <c r="C98" s="459" t="s">
        <v>129</v>
      </c>
      <c r="D98" s="460">
        <v>44343</v>
      </c>
      <c r="E98" s="297">
        <v>2750.4</v>
      </c>
      <c r="F98" s="297">
        <v>2781.7000000000003</v>
      </c>
      <c r="G98" s="298">
        <v>2709.7000000000007</v>
      </c>
      <c r="H98" s="298">
        <v>2669.0000000000005</v>
      </c>
      <c r="I98" s="298">
        <v>2597.0000000000009</v>
      </c>
      <c r="J98" s="298">
        <v>2822.4000000000005</v>
      </c>
      <c r="K98" s="298">
        <v>2894.3999999999996</v>
      </c>
      <c r="L98" s="298">
        <v>2935.1000000000004</v>
      </c>
      <c r="M98" s="285">
        <v>2853.7</v>
      </c>
      <c r="N98" s="285">
        <v>2741</v>
      </c>
      <c r="O98" s="300">
        <v>1378000</v>
      </c>
      <c r="P98" s="301">
        <v>3.511737089201878E-2</v>
      </c>
    </row>
    <row r="99" spans="1:16" ht="15">
      <c r="A99" s="263">
        <v>89</v>
      </c>
      <c r="B99" s="362" t="s">
        <v>53</v>
      </c>
      <c r="C99" s="459" t="s">
        <v>131</v>
      </c>
      <c r="D99" s="460">
        <v>44343</v>
      </c>
      <c r="E99" s="297">
        <v>1785.15</v>
      </c>
      <c r="F99" s="297">
        <v>1791.6666666666667</v>
      </c>
      <c r="G99" s="298">
        <v>1770.8833333333334</v>
      </c>
      <c r="H99" s="298">
        <v>1756.6166666666668</v>
      </c>
      <c r="I99" s="298">
        <v>1735.8333333333335</v>
      </c>
      <c r="J99" s="298">
        <v>1805.9333333333334</v>
      </c>
      <c r="K99" s="298">
        <v>1826.7166666666667</v>
      </c>
      <c r="L99" s="298">
        <v>1840.9833333333333</v>
      </c>
      <c r="M99" s="285">
        <v>1812.45</v>
      </c>
      <c r="N99" s="285">
        <v>1777.4</v>
      </c>
      <c r="O99" s="300">
        <v>11919600</v>
      </c>
      <c r="P99" s="301">
        <v>-4.5431768832470349E-3</v>
      </c>
    </row>
    <row r="100" spans="1:16" ht="15">
      <c r="A100" s="263">
        <v>90</v>
      </c>
      <c r="B100" s="362" t="s">
        <v>56</v>
      </c>
      <c r="C100" s="459" t="s">
        <v>132</v>
      </c>
      <c r="D100" s="460">
        <v>44343</v>
      </c>
      <c r="E100" s="297">
        <v>87.15</v>
      </c>
      <c r="F100" s="297">
        <v>86.866666666666674</v>
      </c>
      <c r="G100" s="298">
        <v>86.283333333333346</v>
      </c>
      <c r="H100" s="298">
        <v>85.416666666666671</v>
      </c>
      <c r="I100" s="298">
        <v>84.833333333333343</v>
      </c>
      <c r="J100" s="298">
        <v>87.733333333333348</v>
      </c>
      <c r="K100" s="298">
        <v>88.316666666666663</v>
      </c>
      <c r="L100" s="298">
        <v>89.183333333333351</v>
      </c>
      <c r="M100" s="285">
        <v>87.45</v>
      </c>
      <c r="N100" s="285">
        <v>86</v>
      </c>
      <c r="O100" s="300">
        <v>40898692</v>
      </c>
      <c r="P100" s="301">
        <v>-1.7577706323687031E-2</v>
      </c>
    </row>
    <row r="101" spans="1:16" ht="15">
      <c r="A101" s="263">
        <v>91</v>
      </c>
      <c r="B101" s="362" t="s">
        <v>39</v>
      </c>
      <c r="C101" s="459" t="s">
        <v>348</v>
      </c>
      <c r="D101" s="460">
        <v>44343</v>
      </c>
      <c r="E101" s="297">
        <v>2874.25</v>
      </c>
      <c r="F101" s="297">
        <v>2878.7833333333333</v>
      </c>
      <c r="G101" s="298">
        <v>2853.2166666666667</v>
      </c>
      <c r="H101" s="298">
        <v>2832.1833333333334</v>
      </c>
      <c r="I101" s="298">
        <v>2806.6166666666668</v>
      </c>
      <c r="J101" s="298">
        <v>2899.8166666666666</v>
      </c>
      <c r="K101" s="298">
        <v>2925.3833333333332</v>
      </c>
      <c r="L101" s="298">
        <v>2946.4166666666665</v>
      </c>
      <c r="M101" s="285">
        <v>2904.35</v>
      </c>
      <c r="N101" s="285">
        <v>2857.75</v>
      </c>
      <c r="O101" s="300">
        <v>410500</v>
      </c>
      <c r="P101" s="301">
        <v>-1.7942583732057416E-2</v>
      </c>
    </row>
    <row r="102" spans="1:16" ht="15">
      <c r="A102" s="263">
        <v>92</v>
      </c>
      <c r="B102" s="362" t="s">
        <v>56</v>
      </c>
      <c r="C102" s="459" t="s">
        <v>133</v>
      </c>
      <c r="D102" s="460">
        <v>44343</v>
      </c>
      <c r="E102" s="297">
        <v>424.9</v>
      </c>
      <c r="F102" s="297">
        <v>422.09999999999997</v>
      </c>
      <c r="G102" s="298">
        <v>417.94999999999993</v>
      </c>
      <c r="H102" s="298">
        <v>410.99999999999994</v>
      </c>
      <c r="I102" s="298">
        <v>406.84999999999991</v>
      </c>
      <c r="J102" s="298">
        <v>429.04999999999995</v>
      </c>
      <c r="K102" s="298">
        <v>433.19999999999993</v>
      </c>
      <c r="L102" s="298">
        <v>440.15</v>
      </c>
      <c r="M102" s="285">
        <v>426.25</v>
      </c>
      <c r="N102" s="285">
        <v>415.15</v>
      </c>
      <c r="O102" s="300">
        <v>5636000</v>
      </c>
      <c r="P102" s="301">
        <v>3.8319823139277821E-2</v>
      </c>
    </row>
    <row r="103" spans="1:16" ht="15">
      <c r="A103" s="263">
        <v>93</v>
      </c>
      <c r="B103" s="362" t="s">
        <v>63</v>
      </c>
      <c r="C103" s="459" t="s">
        <v>134</v>
      </c>
      <c r="D103" s="460">
        <v>44343</v>
      </c>
      <c r="E103" s="297">
        <v>1350.05</v>
      </c>
      <c r="F103" s="297">
        <v>1353.2833333333333</v>
      </c>
      <c r="G103" s="298">
        <v>1342.2666666666667</v>
      </c>
      <c r="H103" s="298">
        <v>1334.4833333333333</v>
      </c>
      <c r="I103" s="298">
        <v>1323.4666666666667</v>
      </c>
      <c r="J103" s="298">
        <v>1361.0666666666666</v>
      </c>
      <c r="K103" s="298">
        <v>1372.083333333333</v>
      </c>
      <c r="L103" s="298">
        <v>1379.8666666666666</v>
      </c>
      <c r="M103" s="285">
        <v>1364.3</v>
      </c>
      <c r="N103" s="285">
        <v>1345.5</v>
      </c>
      <c r="O103" s="300">
        <v>15537075</v>
      </c>
      <c r="P103" s="301">
        <v>-3.5769599527988791E-3</v>
      </c>
    </row>
    <row r="104" spans="1:16" ht="15">
      <c r="A104" s="263">
        <v>94</v>
      </c>
      <c r="B104" s="362" t="s">
        <v>106</v>
      </c>
      <c r="C104" s="459" t="s">
        <v>260</v>
      </c>
      <c r="D104" s="460">
        <v>44343</v>
      </c>
      <c r="E104" s="297">
        <v>3790.5</v>
      </c>
      <c r="F104" s="297">
        <v>3806.6666666666665</v>
      </c>
      <c r="G104" s="298">
        <v>3753.9333333333329</v>
      </c>
      <c r="H104" s="298">
        <v>3717.3666666666663</v>
      </c>
      <c r="I104" s="298">
        <v>3664.6333333333328</v>
      </c>
      <c r="J104" s="298">
        <v>3843.2333333333331</v>
      </c>
      <c r="K104" s="298">
        <v>3895.9666666666667</v>
      </c>
      <c r="L104" s="298">
        <v>3932.5333333333333</v>
      </c>
      <c r="M104" s="285">
        <v>3859.4</v>
      </c>
      <c r="N104" s="285">
        <v>3770.1</v>
      </c>
      <c r="O104" s="300">
        <v>466800</v>
      </c>
      <c r="P104" s="301">
        <v>4.0106951871657755E-2</v>
      </c>
    </row>
    <row r="105" spans="1:16" ht="15">
      <c r="A105" s="263">
        <v>95</v>
      </c>
      <c r="B105" s="362" t="s">
        <v>106</v>
      </c>
      <c r="C105" s="459" t="s">
        <v>259</v>
      </c>
      <c r="D105" s="460">
        <v>44343</v>
      </c>
      <c r="E105" s="297">
        <v>2535.4</v>
      </c>
      <c r="F105" s="297">
        <v>2546.8666666666668</v>
      </c>
      <c r="G105" s="298">
        <v>2513.6833333333334</v>
      </c>
      <c r="H105" s="298">
        <v>2491.9666666666667</v>
      </c>
      <c r="I105" s="298">
        <v>2458.7833333333333</v>
      </c>
      <c r="J105" s="298">
        <v>2568.5833333333335</v>
      </c>
      <c r="K105" s="298">
        <v>2601.7666666666669</v>
      </c>
      <c r="L105" s="298">
        <v>2623.4833333333336</v>
      </c>
      <c r="M105" s="285">
        <v>2580.0500000000002</v>
      </c>
      <c r="N105" s="285">
        <v>2525.15</v>
      </c>
      <c r="O105" s="300">
        <v>554000</v>
      </c>
      <c r="P105" s="301">
        <v>-8.2348728965270322E-3</v>
      </c>
    </row>
    <row r="106" spans="1:16" ht="15">
      <c r="A106" s="263">
        <v>96</v>
      </c>
      <c r="B106" s="362" t="s">
        <v>51</v>
      </c>
      <c r="C106" s="459" t="s">
        <v>135</v>
      </c>
      <c r="D106" s="460">
        <v>44343</v>
      </c>
      <c r="E106" s="297">
        <v>1201.8</v>
      </c>
      <c r="F106" s="297">
        <v>1213.8166666666668</v>
      </c>
      <c r="G106" s="298">
        <v>1182.1333333333337</v>
      </c>
      <c r="H106" s="298">
        <v>1162.4666666666669</v>
      </c>
      <c r="I106" s="298">
        <v>1130.7833333333338</v>
      </c>
      <c r="J106" s="298">
        <v>1233.4833333333336</v>
      </c>
      <c r="K106" s="298">
        <v>1265.1666666666665</v>
      </c>
      <c r="L106" s="298">
        <v>1284.8333333333335</v>
      </c>
      <c r="M106" s="285">
        <v>1245.5</v>
      </c>
      <c r="N106" s="285">
        <v>1194.1500000000001</v>
      </c>
      <c r="O106" s="300">
        <v>9083100</v>
      </c>
      <c r="P106" s="301">
        <v>-2.1786891248626875E-2</v>
      </c>
    </row>
    <row r="107" spans="1:16" ht="15">
      <c r="A107" s="263">
        <v>97</v>
      </c>
      <c r="B107" s="362" t="s">
        <v>43</v>
      </c>
      <c r="C107" s="459" t="s">
        <v>136</v>
      </c>
      <c r="D107" s="460">
        <v>44343</v>
      </c>
      <c r="E107" s="297">
        <v>771.4</v>
      </c>
      <c r="F107" s="297">
        <v>767.69999999999993</v>
      </c>
      <c r="G107" s="298">
        <v>758.74999999999989</v>
      </c>
      <c r="H107" s="298">
        <v>746.09999999999991</v>
      </c>
      <c r="I107" s="298">
        <v>737.14999999999986</v>
      </c>
      <c r="J107" s="298">
        <v>780.34999999999991</v>
      </c>
      <c r="K107" s="298">
        <v>789.3</v>
      </c>
      <c r="L107" s="298">
        <v>801.94999999999993</v>
      </c>
      <c r="M107" s="285">
        <v>776.65</v>
      </c>
      <c r="N107" s="285">
        <v>755.05</v>
      </c>
      <c r="O107" s="300">
        <v>10454500</v>
      </c>
      <c r="P107" s="301">
        <v>-7.6433121019108277E-2</v>
      </c>
    </row>
    <row r="108" spans="1:16" ht="15">
      <c r="A108" s="263">
        <v>98</v>
      </c>
      <c r="B108" s="362" t="s">
        <v>56</v>
      </c>
      <c r="C108" s="459" t="s">
        <v>137</v>
      </c>
      <c r="D108" s="460">
        <v>44343</v>
      </c>
      <c r="E108" s="297">
        <v>155.5</v>
      </c>
      <c r="F108" s="297">
        <v>156</v>
      </c>
      <c r="G108" s="298">
        <v>154.35</v>
      </c>
      <c r="H108" s="298">
        <v>153.19999999999999</v>
      </c>
      <c r="I108" s="298">
        <v>151.54999999999998</v>
      </c>
      <c r="J108" s="298">
        <v>157.15</v>
      </c>
      <c r="K108" s="298">
        <v>158.79999999999998</v>
      </c>
      <c r="L108" s="298">
        <v>159.95000000000002</v>
      </c>
      <c r="M108" s="285">
        <v>157.65</v>
      </c>
      <c r="N108" s="285">
        <v>154.85</v>
      </c>
      <c r="O108" s="300">
        <v>26568000</v>
      </c>
      <c r="P108" s="301">
        <v>5.8317399617590825E-2</v>
      </c>
    </row>
    <row r="109" spans="1:16" ht="15">
      <c r="A109" s="263">
        <v>99</v>
      </c>
      <c r="B109" s="362" t="s">
        <v>56</v>
      </c>
      <c r="C109" s="459" t="s">
        <v>138</v>
      </c>
      <c r="D109" s="460">
        <v>44343</v>
      </c>
      <c r="E109" s="297">
        <v>152.75</v>
      </c>
      <c r="F109" s="297">
        <v>153.93333333333334</v>
      </c>
      <c r="G109" s="298">
        <v>150.31666666666666</v>
      </c>
      <c r="H109" s="298">
        <v>147.88333333333333</v>
      </c>
      <c r="I109" s="298">
        <v>144.26666666666665</v>
      </c>
      <c r="J109" s="298">
        <v>156.36666666666667</v>
      </c>
      <c r="K109" s="298">
        <v>159.98333333333335</v>
      </c>
      <c r="L109" s="298">
        <v>162.41666666666669</v>
      </c>
      <c r="M109" s="285">
        <v>157.55000000000001</v>
      </c>
      <c r="N109" s="285">
        <v>151.5</v>
      </c>
      <c r="O109" s="300">
        <v>24666000</v>
      </c>
      <c r="P109" s="301">
        <v>8.2982086406743941E-2</v>
      </c>
    </row>
    <row r="110" spans="1:16" ht="15">
      <c r="A110" s="263">
        <v>100</v>
      </c>
      <c r="B110" s="362" t="s">
        <v>49</v>
      </c>
      <c r="C110" s="459" t="s">
        <v>139</v>
      </c>
      <c r="D110" s="460">
        <v>44343</v>
      </c>
      <c r="E110" s="297">
        <v>476.65</v>
      </c>
      <c r="F110" s="297">
        <v>475.68333333333334</v>
      </c>
      <c r="G110" s="298">
        <v>471.41666666666669</v>
      </c>
      <c r="H110" s="298">
        <v>466.18333333333334</v>
      </c>
      <c r="I110" s="298">
        <v>461.91666666666669</v>
      </c>
      <c r="J110" s="298">
        <v>480.91666666666669</v>
      </c>
      <c r="K110" s="298">
        <v>485.18333333333334</v>
      </c>
      <c r="L110" s="298">
        <v>490.41666666666669</v>
      </c>
      <c r="M110" s="285">
        <v>479.95</v>
      </c>
      <c r="N110" s="285">
        <v>470.45</v>
      </c>
      <c r="O110" s="300">
        <v>9404000</v>
      </c>
      <c r="P110" s="301">
        <v>-2.6097763048881523E-2</v>
      </c>
    </row>
    <row r="111" spans="1:16" ht="15">
      <c r="A111" s="263">
        <v>101</v>
      </c>
      <c r="B111" s="362" t="s">
        <v>43</v>
      </c>
      <c r="C111" s="459" t="s">
        <v>140</v>
      </c>
      <c r="D111" s="460">
        <v>44343</v>
      </c>
      <c r="E111" s="297">
        <v>6723.35</v>
      </c>
      <c r="F111" s="297">
        <v>6728.416666666667</v>
      </c>
      <c r="G111" s="298">
        <v>6665.2833333333338</v>
      </c>
      <c r="H111" s="298">
        <v>6607.2166666666672</v>
      </c>
      <c r="I111" s="298">
        <v>6544.0833333333339</v>
      </c>
      <c r="J111" s="298">
        <v>6786.4833333333336</v>
      </c>
      <c r="K111" s="298">
        <v>6849.6166666666668</v>
      </c>
      <c r="L111" s="298">
        <v>6907.6833333333334</v>
      </c>
      <c r="M111" s="285">
        <v>6791.55</v>
      </c>
      <c r="N111" s="285">
        <v>6670.35</v>
      </c>
      <c r="O111" s="300">
        <v>2606400</v>
      </c>
      <c r="P111" s="301">
        <v>-4.8489939292123245E-3</v>
      </c>
    </row>
    <row r="112" spans="1:16" ht="15">
      <c r="A112" s="263">
        <v>102</v>
      </c>
      <c r="B112" s="362" t="s">
        <v>49</v>
      </c>
      <c r="C112" s="459" t="s">
        <v>141</v>
      </c>
      <c r="D112" s="460">
        <v>44343</v>
      </c>
      <c r="E112" s="297">
        <v>549.4</v>
      </c>
      <c r="F112" s="297">
        <v>548.55000000000007</v>
      </c>
      <c r="G112" s="298">
        <v>544.60000000000014</v>
      </c>
      <c r="H112" s="298">
        <v>539.80000000000007</v>
      </c>
      <c r="I112" s="298">
        <v>535.85000000000014</v>
      </c>
      <c r="J112" s="298">
        <v>553.35000000000014</v>
      </c>
      <c r="K112" s="298">
        <v>557.30000000000018</v>
      </c>
      <c r="L112" s="298">
        <v>562.10000000000014</v>
      </c>
      <c r="M112" s="285">
        <v>552.5</v>
      </c>
      <c r="N112" s="285">
        <v>543.75</v>
      </c>
      <c r="O112" s="300">
        <v>12565000</v>
      </c>
      <c r="P112" s="301">
        <v>-3.7625658209669698E-2</v>
      </c>
    </row>
    <row r="113" spans="1:16" ht="15">
      <c r="A113" s="263">
        <v>103</v>
      </c>
      <c r="B113" s="362" t="s">
        <v>56</v>
      </c>
      <c r="C113" s="459" t="s">
        <v>142</v>
      </c>
      <c r="D113" s="460">
        <v>44343</v>
      </c>
      <c r="E113" s="297">
        <v>920.45</v>
      </c>
      <c r="F113" s="297">
        <v>926.1</v>
      </c>
      <c r="G113" s="298">
        <v>908.55000000000007</v>
      </c>
      <c r="H113" s="298">
        <v>896.65000000000009</v>
      </c>
      <c r="I113" s="298">
        <v>879.10000000000014</v>
      </c>
      <c r="J113" s="298">
        <v>938</v>
      </c>
      <c r="K113" s="298">
        <v>955.55</v>
      </c>
      <c r="L113" s="298">
        <v>967.44999999999993</v>
      </c>
      <c r="M113" s="285">
        <v>943.65</v>
      </c>
      <c r="N113" s="285">
        <v>914.2</v>
      </c>
      <c r="O113" s="300">
        <v>2093650</v>
      </c>
      <c r="P113" s="301">
        <v>-1.5586797066014671E-2</v>
      </c>
    </row>
    <row r="114" spans="1:16" ht="15">
      <c r="A114" s="263">
        <v>104</v>
      </c>
      <c r="B114" s="362" t="s">
        <v>72</v>
      </c>
      <c r="C114" s="459" t="s">
        <v>143</v>
      </c>
      <c r="D114" s="460">
        <v>44343</v>
      </c>
      <c r="E114" s="297">
        <v>1163.25</v>
      </c>
      <c r="F114" s="297">
        <v>1158.0166666666667</v>
      </c>
      <c r="G114" s="298">
        <v>1148.9833333333333</v>
      </c>
      <c r="H114" s="298">
        <v>1134.7166666666667</v>
      </c>
      <c r="I114" s="298">
        <v>1125.6833333333334</v>
      </c>
      <c r="J114" s="298">
        <v>1172.2833333333333</v>
      </c>
      <c r="K114" s="298">
        <v>1181.3166666666666</v>
      </c>
      <c r="L114" s="298">
        <v>1195.5833333333333</v>
      </c>
      <c r="M114" s="285">
        <v>1167.05</v>
      </c>
      <c r="N114" s="285">
        <v>1143.75</v>
      </c>
      <c r="O114" s="300">
        <v>1461000</v>
      </c>
      <c r="P114" s="301">
        <v>2.6559865092748734E-2</v>
      </c>
    </row>
    <row r="115" spans="1:16" ht="15">
      <c r="A115" s="263">
        <v>105</v>
      </c>
      <c r="B115" s="362" t="s">
        <v>106</v>
      </c>
      <c r="C115" s="459" t="s">
        <v>144</v>
      </c>
      <c r="D115" s="460">
        <v>44343</v>
      </c>
      <c r="E115" s="297">
        <v>2226.1999999999998</v>
      </c>
      <c r="F115" s="297">
        <v>2247.7333333333331</v>
      </c>
      <c r="G115" s="298">
        <v>2195.4666666666662</v>
      </c>
      <c r="H115" s="298">
        <v>2164.7333333333331</v>
      </c>
      <c r="I115" s="298">
        <v>2112.4666666666662</v>
      </c>
      <c r="J115" s="298">
        <v>2278.4666666666662</v>
      </c>
      <c r="K115" s="298">
        <v>2330.7333333333336</v>
      </c>
      <c r="L115" s="298">
        <v>2361.4666666666662</v>
      </c>
      <c r="M115" s="285">
        <v>2300</v>
      </c>
      <c r="N115" s="285">
        <v>2217</v>
      </c>
      <c r="O115" s="300">
        <v>1631200</v>
      </c>
      <c r="P115" s="301">
        <v>-3.7753657385559226E-2</v>
      </c>
    </row>
    <row r="116" spans="1:16" ht="15">
      <c r="A116" s="263">
        <v>106</v>
      </c>
      <c r="B116" s="362" t="s">
        <v>43</v>
      </c>
      <c r="C116" s="459" t="s">
        <v>145</v>
      </c>
      <c r="D116" s="460">
        <v>44343</v>
      </c>
      <c r="E116" s="297">
        <v>221.85</v>
      </c>
      <c r="F116" s="297">
        <v>223.43333333333331</v>
      </c>
      <c r="G116" s="298">
        <v>218.96666666666661</v>
      </c>
      <c r="H116" s="298">
        <v>216.08333333333331</v>
      </c>
      <c r="I116" s="298">
        <v>211.61666666666662</v>
      </c>
      <c r="J116" s="298">
        <v>226.31666666666661</v>
      </c>
      <c r="K116" s="298">
        <v>230.7833333333333</v>
      </c>
      <c r="L116" s="298">
        <v>233.6666666666666</v>
      </c>
      <c r="M116" s="285">
        <v>227.9</v>
      </c>
      <c r="N116" s="285">
        <v>220.55</v>
      </c>
      <c r="O116" s="300">
        <v>30789500</v>
      </c>
      <c r="P116" s="301">
        <v>2.672735760971055E-2</v>
      </c>
    </row>
    <row r="117" spans="1:16" ht="15">
      <c r="A117" s="263">
        <v>107</v>
      </c>
      <c r="B117" s="362" t="s">
        <v>106</v>
      </c>
      <c r="C117" s="459" t="s">
        <v>262</v>
      </c>
      <c r="D117" s="460">
        <v>44343</v>
      </c>
      <c r="E117" s="297">
        <v>1850.6</v>
      </c>
      <c r="F117" s="297">
        <v>1858.1333333333332</v>
      </c>
      <c r="G117" s="298">
        <v>1827.5166666666664</v>
      </c>
      <c r="H117" s="298">
        <v>1804.4333333333332</v>
      </c>
      <c r="I117" s="298">
        <v>1773.8166666666664</v>
      </c>
      <c r="J117" s="298">
        <v>1881.2166666666665</v>
      </c>
      <c r="K117" s="298">
        <v>1911.8333333333333</v>
      </c>
      <c r="L117" s="298">
        <v>1934.9166666666665</v>
      </c>
      <c r="M117" s="285">
        <v>1888.75</v>
      </c>
      <c r="N117" s="285">
        <v>1835.05</v>
      </c>
      <c r="O117" s="300">
        <v>425100</v>
      </c>
      <c r="P117" s="301">
        <v>-3.6818851251840944E-2</v>
      </c>
    </row>
    <row r="118" spans="1:16" ht="15">
      <c r="A118" s="263">
        <v>108</v>
      </c>
      <c r="B118" s="362" t="s">
        <v>43</v>
      </c>
      <c r="C118" s="459" t="s">
        <v>146</v>
      </c>
      <c r="D118" s="460">
        <v>44343</v>
      </c>
      <c r="E118" s="297">
        <v>77769.3</v>
      </c>
      <c r="F118" s="297">
        <v>78119.083333333328</v>
      </c>
      <c r="G118" s="298">
        <v>77138.366666666654</v>
      </c>
      <c r="H118" s="298">
        <v>76507.43333333332</v>
      </c>
      <c r="I118" s="298">
        <v>75526.716666666645</v>
      </c>
      <c r="J118" s="298">
        <v>78750.016666666663</v>
      </c>
      <c r="K118" s="298">
        <v>79730.733333333337</v>
      </c>
      <c r="L118" s="298">
        <v>80361.666666666672</v>
      </c>
      <c r="M118" s="285">
        <v>79099.8</v>
      </c>
      <c r="N118" s="285">
        <v>77488.149999999994</v>
      </c>
      <c r="O118" s="300">
        <v>47980</v>
      </c>
      <c r="P118" s="301">
        <v>5.9395009935968204E-2</v>
      </c>
    </row>
    <row r="119" spans="1:16" ht="15">
      <c r="A119" s="263">
        <v>109</v>
      </c>
      <c r="B119" s="362" t="s">
        <v>56</v>
      </c>
      <c r="C119" s="459" t="s">
        <v>147</v>
      </c>
      <c r="D119" s="460">
        <v>44343</v>
      </c>
      <c r="E119" s="297">
        <v>1216.55</v>
      </c>
      <c r="F119" s="297">
        <v>1207.05</v>
      </c>
      <c r="G119" s="298">
        <v>1190.8</v>
      </c>
      <c r="H119" s="298">
        <v>1165.05</v>
      </c>
      <c r="I119" s="298">
        <v>1148.8</v>
      </c>
      <c r="J119" s="298">
        <v>1232.8</v>
      </c>
      <c r="K119" s="298">
        <v>1249.05</v>
      </c>
      <c r="L119" s="298">
        <v>1274.8</v>
      </c>
      <c r="M119" s="285">
        <v>1223.3</v>
      </c>
      <c r="N119" s="285">
        <v>1181.3</v>
      </c>
      <c r="O119" s="300">
        <v>2745000</v>
      </c>
      <c r="P119" s="301">
        <v>-3.2002115842369741E-2</v>
      </c>
    </row>
    <row r="120" spans="1:16" ht="15">
      <c r="A120" s="263">
        <v>110</v>
      </c>
      <c r="B120" s="362" t="s">
        <v>39</v>
      </c>
      <c r="C120" s="459" t="s">
        <v>790</v>
      </c>
      <c r="D120" s="460">
        <v>44343</v>
      </c>
      <c r="E120" s="297">
        <v>352.6</v>
      </c>
      <c r="F120" s="297">
        <v>351.8</v>
      </c>
      <c r="G120" s="298">
        <v>347.6</v>
      </c>
      <c r="H120" s="298">
        <v>342.6</v>
      </c>
      <c r="I120" s="298">
        <v>338.40000000000003</v>
      </c>
      <c r="J120" s="298">
        <v>356.8</v>
      </c>
      <c r="K120" s="298">
        <v>360.99999999999994</v>
      </c>
      <c r="L120" s="298">
        <v>366</v>
      </c>
      <c r="M120" s="285">
        <v>356</v>
      </c>
      <c r="N120" s="285">
        <v>346.8</v>
      </c>
      <c r="O120" s="300">
        <v>1492800</v>
      </c>
      <c r="P120" s="301">
        <v>-5.8526740665993948E-2</v>
      </c>
    </row>
    <row r="121" spans="1:16" ht="15">
      <c r="A121" s="263">
        <v>111</v>
      </c>
      <c r="B121" s="362" t="s">
        <v>111</v>
      </c>
      <c r="C121" s="459" t="s">
        <v>148</v>
      </c>
      <c r="D121" s="460">
        <v>44343</v>
      </c>
      <c r="E121" s="297">
        <v>76.400000000000006</v>
      </c>
      <c r="F121" s="297">
        <v>75.11666666666666</v>
      </c>
      <c r="G121" s="298">
        <v>71.383333333333326</v>
      </c>
      <c r="H121" s="298">
        <v>66.36666666666666</v>
      </c>
      <c r="I121" s="298">
        <v>62.633333333333326</v>
      </c>
      <c r="J121" s="298">
        <v>80.133333333333326</v>
      </c>
      <c r="K121" s="298">
        <v>83.866666666666646</v>
      </c>
      <c r="L121" s="298">
        <v>88.883333333333326</v>
      </c>
      <c r="M121" s="285">
        <v>78.849999999999994</v>
      </c>
      <c r="N121" s="285">
        <v>70.099999999999994</v>
      </c>
      <c r="O121" s="300">
        <v>113730000</v>
      </c>
      <c r="P121" s="301">
        <v>0.2975174553917766</v>
      </c>
    </row>
    <row r="122" spans="1:16" ht="15">
      <c r="A122" s="263">
        <v>112</v>
      </c>
      <c r="B122" s="362" t="s">
        <v>39</v>
      </c>
      <c r="C122" s="459" t="s">
        <v>256</v>
      </c>
      <c r="D122" s="460">
        <v>44343</v>
      </c>
      <c r="E122" s="297">
        <v>4705.25</v>
      </c>
      <c r="F122" s="297">
        <v>4738.0999999999995</v>
      </c>
      <c r="G122" s="298">
        <v>4654.2999999999993</v>
      </c>
      <c r="H122" s="298">
        <v>4603.3499999999995</v>
      </c>
      <c r="I122" s="298">
        <v>4519.5499999999993</v>
      </c>
      <c r="J122" s="298">
        <v>4789.0499999999993</v>
      </c>
      <c r="K122" s="298">
        <v>4872.8500000000004</v>
      </c>
      <c r="L122" s="298">
        <v>4923.7999999999993</v>
      </c>
      <c r="M122" s="285">
        <v>4821.8999999999996</v>
      </c>
      <c r="N122" s="285">
        <v>4687.1499999999996</v>
      </c>
      <c r="O122" s="300">
        <v>1059375</v>
      </c>
      <c r="P122" s="301">
        <v>1.1457214464733263E-2</v>
      </c>
    </row>
    <row r="123" spans="1:16" ht="15">
      <c r="A123" s="263">
        <v>113</v>
      </c>
      <c r="B123" s="362" t="s">
        <v>839</v>
      </c>
      <c r="C123" s="459" t="s">
        <v>450</v>
      </c>
      <c r="D123" s="460">
        <v>44343</v>
      </c>
      <c r="E123" s="297">
        <v>3379.45</v>
      </c>
      <c r="F123" s="297">
        <v>3467.2833333333328</v>
      </c>
      <c r="G123" s="298">
        <v>3276.6166666666659</v>
      </c>
      <c r="H123" s="298">
        <v>3173.7833333333328</v>
      </c>
      <c r="I123" s="298">
        <v>2983.1166666666659</v>
      </c>
      <c r="J123" s="298">
        <v>3570.1166666666659</v>
      </c>
      <c r="K123" s="298">
        <v>3760.7833333333328</v>
      </c>
      <c r="L123" s="298">
        <v>3863.6166666666659</v>
      </c>
      <c r="M123" s="285">
        <v>3657.95</v>
      </c>
      <c r="N123" s="285">
        <v>3364.45</v>
      </c>
      <c r="O123" s="300">
        <v>383400</v>
      </c>
      <c r="P123" s="301">
        <v>-5.7000553403431103E-2</v>
      </c>
    </row>
    <row r="124" spans="1:16" ht="15">
      <c r="A124" s="263">
        <v>114</v>
      </c>
      <c r="B124" s="362" t="s">
        <v>49</v>
      </c>
      <c r="C124" s="459" t="s">
        <v>151</v>
      </c>
      <c r="D124" s="460">
        <v>44343</v>
      </c>
      <c r="E124" s="297">
        <v>16812.5</v>
      </c>
      <c r="F124" s="297">
        <v>16809.166666666668</v>
      </c>
      <c r="G124" s="298">
        <v>16750.433333333334</v>
      </c>
      <c r="H124" s="298">
        <v>16688.366666666665</v>
      </c>
      <c r="I124" s="298">
        <v>16629.633333333331</v>
      </c>
      <c r="J124" s="298">
        <v>16871.233333333337</v>
      </c>
      <c r="K124" s="298">
        <v>16929.966666666667</v>
      </c>
      <c r="L124" s="298">
        <v>16992.03333333334</v>
      </c>
      <c r="M124" s="285">
        <v>16867.900000000001</v>
      </c>
      <c r="N124" s="285">
        <v>16747.099999999999</v>
      </c>
      <c r="O124" s="300">
        <v>299950</v>
      </c>
      <c r="P124" s="301">
        <v>-2.4394210440722069E-2</v>
      </c>
    </row>
    <row r="125" spans="1:16" ht="15">
      <c r="A125" s="263">
        <v>115</v>
      </c>
      <c r="B125" s="362" t="s">
        <v>111</v>
      </c>
      <c r="C125" s="459" t="s">
        <v>152</v>
      </c>
      <c r="D125" s="460">
        <v>44343</v>
      </c>
      <c r="E125" s="297">
        <v>185.85</v>
      </c>
      <c r="F125" s="297">
        <v>182.48333333333335</v>
      </c>
      <c r="G125" s="298">
        <v>175.1166666666667</v>
      </c>
      <c r="H125" s="298">
        <v>164.38333333333335</v>
      </c>
      <c r="I125" s="298">
        <v>157.01666666666671</v>
      </c>
      <c r="J125" s="298">
        <v>193.2166666666667</v>
      </c>
      <c r="K125" s="298">
        <v>200.58333333333337</v>
      </c>
      <c r="L125" s="298">
        <v>211.31666666666669</v>
      </c>
      <c r="M125" s="285">
        <v>189.85</v>
      </c>
      <c r="N125" s="285">
        <v>171.75</v>
      </c>
      <c r="O125" s="300">
        <v>49037300</v>
      </c>
      <c r="P125" s="301">
        <v>4.5272779205941159E-2</v>
      </c>
    </row>
    <row r="126" spans="1:16" ht="15">
      <c r="A126" s="263">
        <v>116</v>
      </c>
      <c r="B126" s="362" t="s">
        <v>42</v>
      </c>
      <c r="C126" s="459" t="s">
        <v>153</v>
      </c>
      <c r="D126" s="460">
        <v>44343</v>
      </c>
      <c r="E126" s="297">
        <v>105.55</v>
      </c>
      <c r="F126" s="297">
        <v>105.05</v>
      </c>
      <c r="G126" s="298">
        <v>104.14999999999999</v>
      </c>
      <c r="H126" s="298">
        <v>102.75</v>
      </c>
      <c r="I126" s="298">
        <v>101.85</v>
      </c>
      <c r="J126" s="298">
        <v>106.44999999999999</v>
      </c>
      <c r="K126" s="298">
        <v>107.35</v>
      </c>
      <c r="L126" s="298">
        <v>108.74999999999999</v>
      </c>
      <c r="M126" s="285">
        <v>105.95</v>
      </c>
      <c r="N126" s="285">
        <v>103.65</v>
      </c>
      <c r="O126" s="300">
        <v>74823900</v>
      </c>
      <c r="P126" s="301">
        <v>-1.4453065571276434E-3</v>
      </c>
    </row>
    <row r="127" spans="1:16" ht="15">
      <c r="A127" s="263">
        <v>117</v>
      </c>
      <c r="B127" s="362" t="s">
        <v>72</v>
      </c>
      <c r="C127" s="459" t="s">
        <v>155</v>
      </c>
      <c r="D127" s="460">
        <v>44343</v>
      </c>
      <c r="E127" s="297">
        <v>112.2</v>
      </c>
      <c r="F127" s="297">
        <v>111.83333333333333</v>
      </c>
      <c r="G127" s="298">
        <v>110.61666666666666</v>
      </c>
      <c r="H127" s="298">
        <v>109.03333333333333</v>
      </c>
      <c r="I127" s="298">
        <v>107.81666666666666</v>
      </c>
      <c r="J127" s="298">
        <v>113.41666666666666</v>
      </c>
      <c r="K127" s="298">
        <v>114.63333333333333</v>
      </c>
      <c r="L127" s="298">
        <v>116.21666666666665</v>
      </c>
      <c r="M127" s="285">
        <v>113.05</v>
      </c>
      <c r="N127" s="285">
        <v>110.25</v>
      </c>
      <c r="O127" s="300">
        <v>46461800</v>
      </c>
      <c r="P127" s="301">
        <v>9.8744769874476983E-3</v>
      </c>
    </row>
    <row r="128" spans="1:16" ht="15">
      <c r="A128" s="263">
        <v>118</v>
      </c>
      <c r="B128" s="362" t="s">
        <v>78</v>
      </c>
      <c r="C128" s="459" t="s">
        <v>156</v>
      </c>
      <c r="D128" s="460">
        <v>44343</v>
      </c>
      <c r="E128" s="297">
        <v>29818.75</v>
      </c>
      <c r="F128" s="297">
        <v>29771.25</v>
      </c>
      <c r="G128" s="298">
        <v>29597.5</v>
      </c>
      <c r="H128" s="298">
        <v>29376.25</v>
      </c>
      <c r="I128" s="298">
        <v>29202.5</v>
      </c>
      <c r="J128" s="298">
        <v>29992.5</v>
      </c>
      <c r="K128" s="298">
        <v>30166.25</v>
      </c>
      <c r="L128" s="298">
        <v>30387.5</v>
      </c>
      <c r="M128" s="285">
        <v>29945</v>
      </c>
      <c r="N128" s="285">
        <v>29550</v>
      </c>
      <c r="O128" s="300">
        <v>66300</v>
      </c>
      <c r="P128" s="301">
        <v>4.4917257683215132E-2</v>
      </c>
    </row>
    <row r="129" spans="1:16" ht="15">
      <c r="A129" s="263">
        <v>119</v>
      </c>
      <c r="B129" s="382" t="s">
        <v>51</v>
      </c>
      <c r="C129" s="459" t="s">
        <v>157</v>
      </c>
      <c r="D129" s="460">
        <v>44343</v>
      </c>
      <c r="E129" s="297">
        <v>1675.4</v>
      </c>
      <c r="F129" s="297">
        <v>1687.8166666666668</v>
      </c>
      <c r="G129" s="298">
        <v>1656.7333333333336</v>
      </c>
      <c r="H129" s="298">
        <v>1638.0666666666668</v>
      </c>
      <c r="I129" s="298">
        <v>1606.9833333333336</v>
      </c>
      <c r="J129" s="298">
        <v>1706.4833333333336</v>
      </c>
      <c r="K129" s="298">
        <v>1737.5666666666671</v>
      </c>
      <c r="L129" s="298">
        <v>1756.2333333333336</v>
      </c>
      <c r="M129" s="285">
        <v>1718.9</v>
      </c>
      <c r="N129" s="285">
        <v>1669.15</v>
      </c>
      <c r="O129" s="300">
        <v>3298350</v>
      </c>
      <c r="P129" s="301">
        <v>-1.8413945494721334E-2</v>
      </c>
    </row>
    <row r="130" spans="1:16" ht="15">
      <c r="A130" s="263">
        <v>120</v>
      </c>
      <c r="B130" s="362" t="s">
        <v>72</v>
      </c>
      <c r="C130" s="459" t="s">
        <v>158</v>
      </c>
      <c r="D130" s="460">
        <v>44343</v>
      </c>
      <c r="E130" s="297">
        <v>244.2</v>
      </c>
      <c r="F130" s="297">
        <v>244.4</v>
      </c>
      <c r="G130" s="298">
        <v>242.9</v>
      </c>
      <c r="H130" s="298">
        <v>241.6</v>
      </c>
      <c r="I130" s="298">
        <v>240.1</v>
      </c>
      <c r="J130" s="298">
        <v>245.70000000000002</v>
      </c>
      <c r="K130" s="298">
        <v>247.20000000000002</v>
      </c>
      <c r="L130" s="298">
        <v>248.50000000000003</v>
      </c>
      <c r="M130" s="285">
        <v>245.9</v>
      </c>
      <c r="N130" s="285">
        <v>243.1</v>
      </c>
      <c r="O130" s="300">
        <v>16359000</v>
      </c>
      <c r="P130" s="301">
        <v>2.1735057148210606E-2</v>
      </c>
    </row>
    <row r="131" spans="1:16" ht="15">
      <c r="A131" s="263">
        <v>121</v>
      </c>
      <c r="B131" s="362" t="s">
        <v>56</v>
      </c>
      <c r="C131" s="459" t="s">
        <v>159</v>
      </c>
      <c r="D131" s="460">
        <v>44343</v>
      </c>
      <c r="E131" s="297">
        <v>111.3</v>
      </c>
      <c r="F131" s="297">
        <v>111.05</v>
      </c>
      <c r="G131" s="298">
        <v>109.75</v>
      </c>
      <c r="H131" s="298">
        <v>108.2</v>
      </c>
      <c r="I131" s="298">
        <v>106.9</v>
      </c>
      <c r="J131" s="298">
        <v>112.6</v>
      </c>
      <c r="K131" s="298">
        <v>113.89999999999998</v>
      </c>
      <c r="L131" s="298">
        <v>115.44999999999999</v>
      </c>
      <c r="M131" s="285">
        <v>112.35</v>
      </c>
      <c r="N131" s="285">
        <v>109.5</v>
      </c>
      <c r="O131" s="300">
        <v>37386000</v>
      </c>
      <c r="P131" s="301">
        <v>2.2900763358778626E-2</v>
      </c>
    </row>
    <row r="132" spans="1:16" ht="15">
      <c r="A132" s="263">
        <v>122</v>
      </c>
      <c r="B132" s="362" t="s">
        <v>51</v>
      </c>
      <c r="C132" s="459" t="s">
        <v>269</v>
      </c>
      <c r="D132" s="460">
        <v>44343</v>
      </c>
      <c r="E132" s="297">
        <v>5371.15</v>
      </c>
      <c r="F132" s="297">
        <v>5376</v>
      </c>
      <c r="G132" s="298">
        <v>5320.85</v>
      </c>
      <c r="H132" s="298">
        <v>5270.55</v>
      </c>
      <c r="I132" s="298">
        <v>5215.4000000000005</v>
      </c>
      <c r="J132" s="298">
        <v>5426.3</v>
      </c>
      <c r="K132" s="298">
        <v>5481.45</v>
      </c>
      <c r="L132" s="298">
        <v>5531.75</v>
      </c>
      <c r="M132" s="285">
        <v>5431.15</v>
      </c>
      <c r="N132" s="285">
        <v>5325.7</v>
      </c>
      <c r="O132" s="300">
        <v>249375</v>
      </c>
      <c r="P132" s="301">
        <v>-1.8691588785046728E-2</v>
      </c>
    </row>
    <row r="133" spans="1:16" ht="15">
      <c r="A133" s="263">
        <v>123</v>
      </c>
      <c r="B133" s="362" t="s">
        <v>49</v>
      </c>
      <c r="C133" s="459" t="s">
        <v>160</v>
      </c>
      <c r="D133" s="460">
        <v>44343</v>
      </c>
      <c r="E133" s="297">
        <v>1823.15</v>
      </c>
      <c r="F133" s="297">
        <v>1822.9833333333333</v>
      </c>
      <c r="G133" s="298">
        <v>1814.1666666666667</v>
      </c>
      <c r="H133" s="298">
        <v>1805.1833333333334</v>
      </c>
      <c r="I133" s="298">
        <v>1796.3666666666668</v>
      </c>
      <c r="J133" s="298">
        <v>1831.9666666666667</v>
      </c>
      <c r="K133" s="298">
        <v>1840.7833333333333</v>
      </c>
      <c r="L133" s="298">
        <v>1849.7666666666667</v>
      </c>
      <c r="M133" s="285">
        <v>1831.8</v>
      </c>
      <c r="N133" s="285">
        <v>1814</v>
      </c>
      <c r="O133" s="300">
        <v>2028000</v>
      </c>
      <c r="P133" s="301">
        <v>-4.1738276454701692E-3</v>
      </c>
    </row>
    <row r="134" spans="1:16" ht="15">
      <c r="A134" s="263">
        <v>124</v>
      </c>
      <c r="B134" s="362" t="s">
        <v>839</v>
      </c>
      <c r="C134" s="459" t="s">
        <v>267</v>
      </c>
      <c r="D134" s="460">
        <v>44343</v>
      </c>
      <c r="E134" s="297">
        <v>2572.8000000000002</v>
      </c>
      <c r="F134" s="297">
        <v>2603.3166666666666</v>
      </c>
      <c r="G134" s="298">
        <v>2510.1833333333334</v>
      </c>
      <c r="H134" s="298">
        <v>2447.5666666666666</v>
      </c>
      <c r="I134" s="298">
        <v>2354.4333333333334</v>
      </c>
      <c r="J134" s="298">
        <v>2665.9333333333334</v>
      </c>
      <c r="K134" s="298">
        <v>2759.0666666666666</v>
      </c>
      <c r="L134" s="298">
        <v>2821.6833333333334</v>
      </c>
      <c r="M134" s="285">
        <v>2696.45</v>
      </c>
      <c r="N134" s="285">
        <v>2540.6999999999998</v>
      </c>
      <c r="O134" s="300">
        <v>407250</v>
      </c>
      <c r="P134" s="301">
        <v>-2.8622540250447227E-2</v>
      </c>
    </row>
    <row r="135" spans="1:16" ht="15">
      <c r="A135" s="263">
        <v>125</v>
      </c>
      <c r="B135" s="362" t="s">
        <v>53</v>
      </c>
      <c r="C135" s="459" t="s">
        <v>161</v>
      </c>
      <c r="D135" s="460">
        <v>44343</v>
      </c>
      <c r="E135" s="297">
        <v>36.049999999999997</v>
      </c>
      <c r="F135" s="297">
        <v>36.15</v>
      </c>
      <c r="G135" s="298">
        <v>35.65</v>
      </c>
      <c r="H135" s="298">
        <v>35.25</v>
      </c>
      <c r="I135" s="298">
        <v>34.75</v>
      </c>
      <c r="J135" s="298">
        <v>36.549999999999997</v>
      </c>
      <c r="K135" s="298">
        <v>37.049999999999997</v>
      </c>
      <c r="L135" s="298">
        <v>37.449999999999996</v>
      </c>
      <c r="M135" s="285">
        <v>36.65</v>
      </c>
      <c r="N135" s="285">
        <v>35.75</v>
      </c>
      <c r="O135" s="300">
        <v>246688000</v>
      </c>
      <c r="P135" s="301">
        <v>9.7366548042704629E-2</v>
      </c>
    </row>
    <row r="136" spans="1:16" ht="15">
      <c r="A136" s="263">
        <v>126</v>
      </c>
      <c r="B136" s="362" t="s">
        <v>42</v>
      </c>
      <c r="C136" s="459" t="s">
        <v>162</v>
      </c>
      <c r="D136" s="460">
        <v>44343</v>
      </c>
      <c r="E136" s="297">
        <v>215.95</v>
      </c>
      <c r="F136" s="297">
        <v>216.1</v>
      </c>
      <c r="G136" s="298">
        <v>214.64999999999998</v>
      </c>
      <c r="H136" s="298">
        <v>213.35</v>
      </c>
      <c r="I136" s="298">
        <v>211.89999999999998</v>
      </c>
      <c r="J136" s="298">
        <v>217.39999999999998</v>
      </c>
      <c r="K136" s="298">
        <v>218.84999999999997</v>
      </c>
      <c r="L136" s="298">
        <v>220.14999999999998</v>
      </c>
      <c r="M136" s="285">
        <v>217.55</v>
      </c>
      <c r="N136" s="285">
        <v>214.8</v>
      </c>
      <c r="O136" s="300">
        <v>21688000</v>
      </c>
      <c r="P136" s="301">
        <v>1.0436079016026835E-2</v>
      </c>
    </row>
    <row r="137" spans="1:16" ht="15">
      <c r="A137" s="263">
        <v>127</v>
      </c>
      <c r="B137" s="362" t="s">
        <v>88</v>
      </c>
      <c r="C137" s="459" t="s">
        <v>163</v>
      </c>
      <c r="D137" s="460">
        <v>44343</v>
      </c>
      <c r="E137" s="297">
        <v>1154.75</v>
      </c>
      <c r="F137" s="297">
        <v>1154.1666666666667</v>
      </c>
      <c r="G137" s="298">
        <v>1143.4333333333334</v>
      </c>
      <c r="H137" s="298">
        <v>1132.1166666666666</v>
      </c>
      <c r="I137" s="298">
        <v>1121.3833333333332</v>
      </c>
      <c r="J137" s="298">
        <v>1165.4833333333336</v>
      </c>
      <c r="K137" s="298">
        <v>1176.2166666666667</v>
      </c>
      <c r="L137" s="298">
        <v>1187.5333333333338</v>
      </c>
      <c r="M137" s="285">
        <v>1164.9000000000001</v>
      </c>
      <c r="N137" s="285">
        <v>1142.8499999999999</v>
      </c>
      <c r="O137" s="300">
        <v>1825395</v>
      </c>
      <c r="P137" s="301">
        <v>-1.0807234230260256E-2</v>
      </c>
    </row>
    <row r="138" spans="1:16" ht="15">
      <c r="A138" s="263">
        <v>128</v>
      </c>
      <c r="B138" s="362" t="s">
        <v>37</v>
      </c>
      <c r="C138" s="459" t="s">
        <v>164</v>
      </c>
      <c r="D138" s="460">
        <v>44343</v>
      </c>
      <c r="E138" s="297">
        <v>969</v>
      </c>
      <c r="F138" s="297">
        <v>972.66666666666663</v>
      </c>
      <c r="G138" s="298">
        <v>960.63333333333321</v>
      </c>
      <c r="H138" s="298">
        <v>952.26666666666654</v>
      </c>
      <c r="I138" s="298">
        <v>940.23333333333312</v>
      </c>
      <c r="J138" s="298">
        <v>981.0333333333333</v>
      </c>
      <c r="K138" s="298">
        <v>993.06666666666683</v>
      </c>
      <c r="L138" s="298">
        <v>1001.4333333333334</v>
      </c>
      <c r="M138" s="285">
        <v>984.7</v>
      </c>
      <c r="N138" s="285">
        <v>964.3</v>
      </c>
      <c r="O138" s="300">
        <v>1751850</v>
      </c>
      <c r="P138" s="301">
        <v>0.11767895878524946</v>
      </c>
    </row>
    <row r="139" spans="1:16" ht="15">
      <c r="A139" s="263">
        <v>129</v>
      </c>
      <c r="B139" s="362" t="s">
        <v>53</v>
      </c>
      <c r="C139" s="459" t="s">
        <v>165</v>
      </c>
      <c r="D139" s="460">
        <v>44343</v>
      </c>
      <c r="E139" s="297">
        <v>186.95</v>
      </c>
      <c r="F139" s="297">
        <v>186.91666666666666</v>
      </c>
      <c r="G139" s="298">
        <v>184.5333333333333</v>
      </c>
      <c r="H139" s="298">
        <v>182.11666666666665</v>
      </c>
      <c r="I139" s="298">
        <v>179.73333333333329</v>
      </c>
      <c r="J139" s="298">
        <v>189.33333333333331</v>
      </c>
      <c r="K139" s="298">
        <v>191.7166666666667</v>
      </c>
      <c r="L139" s="298">
        <v>194.13333333333333</v>
      </c>
      <c r="M139" s="285">
        <v>189.3</v>
      </c>
      <c r="N139" s="285">
        <v>184.5</v>
      </c>
      <c r="O139" s="300">
        <v>27065700</v>
      </c>
      <c r="P139" s="301">
        <v>-3.833075734157651E-2</v>
      </c>
    </row>
    <row r="140" spans="1:16" ht="15">
      <c r="A140" s="263">
        <v>130</v>
      </c>
      <c r="B140" s="362" t="s">
        <v>42</v>
      </c>
      <c r="C140" s="459" t="s">
        <v>166</v>
      </c>
      <c r="D140" s="460">
        <v>44343</v>
      </c>
      <c r="E140" s="297">
        <v>131.9</v>
      </c>
      <c r="F140" s="297">
        <v>131.9</v>
      </c>
      <c r="G140" s="298">
        <v>130.80000000000001</v>
      </c>
      <c r="H140" s="298">
        <v>129.70000000000002</v>
      </c>
      <c r="I140" s="298">
        <v>128.60000000000002</v>
      </c>
      <c r="J140" s="298">
        <v>133</v>
      </c>
      <c r="K140" s="298">
        <v>134.09999999999997</v>
      </c>
      <c r="L140" s="298">
        <v>135.19999999999999</v>
      </c>
      <c r="M140" s="285">
        <v>133</v>
      </c>
      <c r="N140" s="285">
        <v>130.80000000000001</v>
      </c>
      <c r="O140" s="300">
        <v>15060000</v>
      </c>
      <c r="P140" s="301">
        <v>3.419859909353111E-2</v>
      </c>
    </row>
    <row r="141" spans="1:16" ht="15">
      <c r="A141" s="263">
        <v>131</v>
      </c>
      <c r="B141" s="362" t="s">
        <v>72</v>
      </c>
      <c r="C141" s="459" t="s">
        <v>167</v>
      </c>
      <c r="D141" s="460">
        <v>44343</v>
      </c>
      <c r="E141" s="297">
        <v>1938.45</v>
      </c>
      <c r="F141" s="297">
        <v>1944.7</v>
      </c>
      <c r="G141" s="298">
        <v>1927</v>
      </c>
      <c r="H141" s="298">
        <v>1915.55</v>
      </c>
      <c r="I141" s="298">
        <v>1897.85</v>
      </c>
      <c r="J141" s="298">
        <v>1956.15</v>
      </c>
      <c r="K141" s="298">
        <v>1973.8500000000004</v>
      </c>
      <c r="L141" s="298">
        <v>1985.3000000000002</v>
      </c>
      <c r="M141" s="285">
        <v>1962.4</v>
      </c>
      <c r="N141" s="285">
        <v>1933.25</v>
      </c>
      <c r="O141" s="300">
        <v>30862250</v>
      </c>
      <c r="P141" s="301">
        <v>-1.4819721322203246E-2</v>
      </c>
    </row>
    <row r="142" spans="1:16" ht="15">
      <c r="A142" s="263">
        <v>132</v>
      </c>
      <c r="B142" s="362" t="s">
        <v>111</v>
      </c>
      <c r="C142" s="459" t="s">
        <v>168</v>
      </c>
      <c r="D142" s="460">
        <v>44343</v>
      </c>
      <c r="E142" s="297">
        <v>145.05000000000001</v>
      </c>
      <c r="F142" s="297">
        <v>142.79999999999998</v>
      </c>
      <c r="G142" s="298">
        <v>138.89999999999998</v>
      </c>
      <c r="H142" s="298">
        <v>132.75</v>
      </c>
      <c r="I142" s="298">
        <v>128.85</v>
      </c>
      <c r="J142" s="298">
        <v>148.94999999999996</v>
      </c>
      <c r="K142" s="298">
        <v>152.85</v>
      </c>
      <c r="L142" s="298">
        <v>158.99999999999994</v>
      </c>
      <c r="M142" s="285">
        <v>146.69999999999999</v>
      </c>
      <c r="N142" s="285">
        <v>136.65</v>
      </c>
      <c r="O142" s="300">
        <v>157082500</v>
      </c>
      <c r="P142" s="301">
        <v>5.5335716109267297E-2</v>
      </c>
    </row>
    <row r="143" spans="1:16" ht="15">
      <c r="A143" s="263">
        <v>133</v>
      </c>
      <c r="B143" s="362" t="s">
        <v>56</v>
      </c>
      <c r="C143" s="459" t="s">
        <v>274</v>
      </c>
      <c r="D143" s="460">
        <v>44343</v>
      </c>
      <c r="E143" s="297">
        <v>1004.4</v>
      </c>
      <c r="F143" s="297">
        <v>1010.4499999999999</v>
      </c>
      <c r="G143" s="298">
        <v>970.94999999999982</v>
      </c>
      <c r="H143" s="298">
        <v>937.49999999999989</v>
      </c>
      <c r="I143" s="298">
        <v>897.99999999999977</v>
      </c>
      <c r="J143" s="298">
        <v>1043.8999999999999</v>
      </c>
      <c r="K143" s="298">
        <v>1083.4000000000001</v>
      </c>
      <c r="L143" s="298">
        <v>1116.8499999999999</v>
      </c>
      <c r="M143" s="285">
        <v>1049.95</v>
      </c>
      <c r="N143" s="285">
        <v>977</v>
      </c>
      <c r="O143" s="300">
        <v>8985750</v>
      </c>
      <c r="P143" s="301">
        <v>0.27498137703522402</v>
      </c>
    </row>
    <row r="144" spans="1:16" ht="15">
      <c r="A144" s="263">
        <v>134</v>
      </c>
      <c r="B144" s="362" t="s">
        <v>53</v>
      </c>
      <c r="C144" s="459" t="s">
        <v>169</v>
      </c>
      <c r="D144" s="460">
        <v>44343</v>
      </c>
      <c r="E144" s="297">
        <v>359.25</v>
      </c>
      <c r="F144" s="297">
        <v>358.9666666666667</v>
      </c>
      <c r="G144" s="298">
        <v>354.23333333333341</v>
      </c>
      <c r="H144" s="298">
        <v>349.2166666666667</v>
      </c>
      <c r="I144" s="298">
        <v>344.48333333333341</v>
      </c>
      <c r="J144" s="298">
        <v>363.98333333333341</v>
      </c>
      <c r="K144" s="298">
        <v>368.71666666666675</v>
      </c>
      <c r="L144" s="298">
        <v>373.73333333333341</v>
      </c>
      <c r="M144" s="285">
        <v>363.7</v>
      </c>
      <c r="N144" s="285">
        <v>353.95</v>
      </c>
      <c r="O144" s="300">
        <v>93837000</v>
      </c>
      <c r="P144" s="301">
        <v>-2.0833007246943917E-2</v>
      </c>
    </row>
    <row r="145" spans="1:16" ht="15">
      <c r="A145" s="263">
        <v>135</v>
      </c>
      <c r="B145" s="362" t="s">
        <v>37</v>
      </c>
      <c r="C145" s="459" t="s">
        <v>170</v>
      </c>
      <c r="D145" s="460">
        <v>44343</v>
      </c>
      <c r="E145" s="297">
        <v>27994.15</v>
      </c>
      <c r="F145" s="297">
        <v>27978.333333333332</v>
      </c>
      <c r="G145" s="298">
        <v>27833.116666666665</v>
      </c>
      <c r="H145" s="298">
        <v>27672.083333333332</v>
      </c>
      <c r="I145" s="298">
        <v>27526.866666666665</v>
      </c>
      <c r="J145" s="298">
        <v>28139.366666666665</v>
      </c>
      <c r="K145" s="298">
        <v>28284.583333333332</v>
      </c>
      <c r="L145" s="298">
        <v>28445.616666666665</v>
      </c>
      <c r="M145" s="285">
        <v>28123.55</v>
      </c>
      <c r="N145" s="285">
        <v>27817.3</v>
      </c>
      <c r="O145" s="300">
        <v>158225</v>
      </c>
      <c r="P145" s="301">
        <v>-1.0010949475989364E-2</v>
      </c>
    </row>
    <row r="146" spans="1:16" ht="15">
      <c r="A146" s="263">
        <v>136</v>
      </c>
      <c r="B146" s="362" t="s">
        <v>63</v>
      </c>
      <c r="C146" s="459" t="s">
        <v>171</v>
      </c>
      <c r="D146" s="460">
        <v>44343</v>
      </c>
      <c r="E146" s="297">
        <v>1874.35</v>
      </c>
      <c r="F146" s="297">
        <v>1870.8500000000001</v>
      </c>
      <c r="G146" s="298">
        <v>1857.7000000000003</v>
      </c>
      <c r="H146" s="298">
        <v>1841.0500000000002</v>
      </c>
      <c r="I146" s="298">
        <v>1827.9000000000003</v>
      </c>
      <c r="J146" s="298">
        <v>1887.5000000000002</v>
      </c>
      <c r="K146" s="298">
        <v>1900.6500000000003</v>
      </c>
      <c r="L146" s="298">
        <v>1917.3000000000002</v>
      </c>
      <c r="M146" s="285">
        <v>1884</v>
      </c>
      <c r="N146" s="285">
        <v>1854.2</v>
      </c>
      <c r="O146" s="300">
        <v>853600</v>
      </c>
      <c r="P146" s="301">
        <v>-6.4020486555697821E-3</v>
      </c>
    </row>
    <row r="147" spans="1:16" ht="15">
      <c r="A147" s="263">
        <v>137</v>
      </c>
      <c r="B147" s="362" t="s">
        <v>78</v>
      </c>
      <c r="C147" s="459" t="s">
        <v>172</v>
      </c>
      <c r="D147" s="460">
        <v>44343</v>
      </c>
      <c r="E147" s="297">
        <v>6297.25</v>
      </c>
      <c r="F147" s="297">
        <v>6460.166666666667</v>
      </c>
      <c r="G147" s="298">
        <v>6073.2833333333338</v>
      </c>
      <c r="H147" s="298">
        <v>5849.3166666666666</v>
      </c>
      <c r="I147" s="298">
        <v>5462.4333333333334</v>
      </c>
      <c r="J147" s="298">
        <v>6684.1333333333341</v>
      </c>
      <c r="K147" s="298">
        <v>7071.0166666666673</v>
      </c>
      <c r="L147" s="298">
        <v>7294.9833333333345</v>
      </c>
      <c r="M147" s="285">
        <v>6847.05</v>
      </c>
      <c r="N147" s="285">
        <v>6236.2</v>
      </c>
      <c r="O147" s="300">
        <v>552750</v>
      </c>
      <c r="P147" s="301">
        <v>2.0069204152249134E-2</v>
      </c>
    </row>
    <row r="148" spans="1:16" ht="15">
      <c r="A148" s="263">
        <v>138</v>
      </c>
      <c r="B148" s="362" t="s">
        <v>56</v>
      </c>
      <c r="C148" s="459" t="s">
        <v>173</v>
      </c>
      <c r="D148" s="460">
        <v>44343</v>
      </c>
      <c r="E148" s="297">
        <v>1300.9000000000001</v>
      </c>
      <c r="F148" s="297">
        <v>1307.7</v>
      </c>
      <c r="G148" s="298">
        <v>1288.5500000000002</v>
      </c>
      <c r="H148" s="298">
        <v>1276.2</v>
      </c>
      <c r="I148" s="298">
        <v>1257.0500000000002</v>
      </c>
      <c r="J148" s="298">
        <v>1320.0500000000002</v>
      </c>
      <c r="K148" s="298">
        <v>1339.2000000000003</v>
      </c>
      <c r="L148" s="298">
        <v>1351.5500000000002</v>
      </c>
      <c r="M148" s="285">
        <v>1326.85</v>
      </c>
      <c r="N148" s="285">
        <v>1295.3499999999999</v>
      </c>
      <c r="O148" s="300">
        <v>3930000</v>
      </c>
      <c r="P148" s="301">
        <v>-1.0773258155457108E-2</v>
      </c>
    </row>
    <row r="149" spans="1:16" ht="15">
      <c r="A149" s="263">
        <v>139</v>
      </c>
      <c r="B149" s="362" t="s">
        <v>51</v>
      </c>
      <c r="C149" s="459" t="s">
        <v>175</v>
      </c>
      <c r="D149" s="460">
        <v>44343</v>
      </c>
      <c r="E149" s="297">
        <v>681.7</v>
      </c>
      <c r="F149" s="297">
        <v>685.35</v>
      </c>
      <c r="G149" s="298">
        <v>676.7</v>
      </c>
      <c r="H149" s="298">
        <v>671.7</v>
      </c>
      <c r="I149" s="298">
        <v>663.05000000000007</v>
      </c>
      <c r="J149" s="298">
        <v>690.35</v>
      </c>
      <c r="K149" s="298">
        <v>698.99999999999989</v>
      </c>
      <c r="L149" s="298">
        <v>704</v>
      </c>
      <c r="M149" s="285">
        <v>694</v>
      </c>
      <c r="N149" s="285">
        <v>680.35</v>
      </c>
      <c r="O149" s="300">
        <v>47756800</v>
      </c>
      <c r="P149" s="301">
        <v>-8.7466945631011535E-3</v>
      </c>
    </row>
    <row r="150" spans="1:16" ht="15">
      <c r="A150" s="263">
        <v>140</v>
      </c>
      <c r="B150" s="362" t="s">
        <v>88</v>
      </c>
      <c r="C150" s="459" t="s">
        <v>176</v>
      </c>
      <c r="D150" s="460">
        <v>44343</v>
      </c>
      <c r="E150" s="297">
        <v>496.7</v>
      </c>
      <c r="F150" s="297">
        <v>497.26666666666671</v>
      </c>
      <c r="G150" s="298">
        <v>492.53333333333342</v>
      </c>
      <c r="H150" s="298">
        <v>488.36666666666673</v>
      </c>
      <c r="I150" s="298">
        <v>483.63333333333344</v>
      </c>
      <c r="J150" s="298">
        <v>501.43333333333339</v>
      </c>
      <c r="K150" s="298">
        <v>506.16666666666663</v>
      </c>
      <c r="L150" s="298">
        <v>510.33333333333337</v>
      </c>
      <c r="M150" s="285">
        <v>502</v>
      </c>
      <c r="N150" s="285">
        <v>493.1</v>
      </c>
      <c r="O150" s="300">
        <v>12139500</v>
      </c>
      <c r="P150" s="301">
        <v>-5.0405704450454877E-3</v>
      </c>
    </row>
    <row r="151" spans="1:16" ht="15">
      <c r="A151" s="263">
        <v>141</v>
      </c>
      <c r="B151" s="362" t="s">
        <v>839</v>
      </c>
      <c r="C151" s="459" t="s">
        <v>177</v>
      </c>
      <c r="D151" s="460">
        <v>44343</v>
      </c>
      <c r="E151" s="297">
        <v>681.4</v>
      </c>
      <c r="F151" s="297">
        <v>682.66666666666663</v>
      </c>
      <c r="G151" s="298">
        <v>668.73333333333323</v>
      </c>
      <c r="H151" s="298">
        <v>656.06666666666661</v>
      </c>
      <c r="I151" s="298">
        <v>642.13333333333321</v>
      </c>
      <c r="J151" s="298">
        <v>695.33333333333326</v>
      </c>
      <c r="K151" s="298">
        <v>709.26666666666665</v>
      </c>
      <c r="L151" s="298">
        <v>721.93333333333328</v>
      </c>
      <c r="M151" s="285">
        <v>696.6</v>
      </c>
      <c r="N151" s="285">
        <v>670</v>
      </c>
      <c r="O151" s="300">
        <v>9599000</v>
      </c>
      <c r="P151" s="301">
        <v>-4.8567747051243927E-2</v>
      </c>
    </row>
    <row r="152" spans="1:16" ht="15">
      <c r="A152" s="263">
        <v>142</v>
      </c>
      <c r="B152" s="362" t="s">
        <v>49</v>
      </c>
      <c r="C152" s="459" t="s">
        <v>804</v>
      </c>
      <c r="D152" s="460">
        <v>44343</v>
      </c>
      <c r="E152" s="297">
        <v>631.45000000000005</v>
      </c>
      <c r="F152" s="297">
        <v>630.38333333333333</v>
      </c>
      <c r="G152" s="298">
        <v>615.66666666666663</v>
      </c>
      <c r="H152" s="298">
        <v>599.88333333333333</v>
      </c>
      <c r="I152" s="298">
        <v>585.16666666666663</v>
      </c>
      <c r="J152" s="298">
        <v>646.16666666666663</v>
      </c>
      <c r="K152" s="298">
        <v>660.88333333333333</v>
      </c>
      <c r="L152" s="298">
        <v>676.66666666666663</v>
      </c>
      <c r="M152" s="285">
        <v>645.1</v>
      </c>
      <c r="N152" s="285">
        <v>614.6</v>
      </c>
      <c r="O152" s="300">
        <v>7983900</v>
      </c>
      <c r="P152" s="301">
        <v>5.5505978939853651E-2</v>
      </c>
    </row>
    <row r="153" spans="1:16" ht="15">
      <c r="A153" s="263">
        <v>143</v>
      </c>
      <c r="B153" s="362" t="s">
        <v>43</v>
      </c>
      <c r="C153" s="459" t="s">
        <v>179</v>
      </c>
      <c r="D153" s="460">
        <v>44343</v>
      </c>
      <c r="E153" s="297">
        <v>303.95</v>
      </c>
      <c r="F153" s="297">
        <v>304.24999999999994</v>
      </c>
      <c r="G153" s="298">
        <v>301.09999999999991</v>
      </c>
      <c r="H153" s="298">
        <v>298.24999999999994</v>
      </c>
      <c r="I153" s="298">
        <v>295.09999999999991</v>
      </c>
      <c r="J153" s="298">
        <v>307.09999999999991</v>
      </c>
      <c r="K153" s="298">
        <v>310.24999999999989</v>
      </c>
      <c r="L153" s="298">
        <v>313.09999999999991</v>
      </c>
      <c r="M153" s="285">
        <v>307.39999999999998</v>
      </c>
      <c r="N153" s="285">
        <v>301.39999999999998</v>
      </c>
      <c r="O153" s="300">
        <v>102326400</v>
      </c>
      <c r="P153" s="301">
        <v>5.5734490967651587E-3</v>
      </c>
    </row>
    <row r="154" spans="1:16" ht="15">
      <c r="A154" s="263">
        <v>144</v>
      </c>
      <c r="B154" s="362" t="s">
        <v>42</v>
      </c>
      <c r="C154" s="459" t="s">
        <v>181</v>
      </c>
      <c r="D154" s="460">
        <v>44343</v>
      </c>
      <c r="E154" s="297">
        <v>103.4</v>
      </c>
      <c r="F154" s="297">
        <v>103.58333333333333</v>
      </c>
      <c r="G154" s="298">
        <v>102.71666666666665</v>
      </c>
      <c r="H154" s="298">
        <v>102.03333333333333</v>
      </c>
      <c r="I154" s="298">
        <v>101.16666666666666</v>
      </c>
      <c r="J154" s="298">
        <v>104.26666666666665</v>
      </c>
      <c r="K154" s="298">
        <v>105.13333333333333</v>
      </c>
      <c r="L154" s="298">
        <v>105.81666666666665</v>
      </c>
      <c r="M154" s="285">
        <v>104.45</v>
      </c>
      <c r="N154" s="285">
        <v>102.9</v>
      </c>
      <c r="O154" s="300">
        <v>116984250</v>
      </c>
      <c r="P154" s="301">
        <v>2.9217887047924461E-2</v>
      </c>
    </row>
    <row r="155" spans="1:16" ht="15">
      <c r="A155" s="263">
        <v>145</v>
      </c>
      <c r="B155" s="362" t="s">
        <v>111</v>
      </c>
      <c r="C155" s="459" t="s">
        <v>182</v>
      </c>
      <c r="D155" s="460">
        <v>44343</v>
      </c>
      <c r="E155" s="297">
        <v>1186.45</v>
      </c>
      <c r="F155" s="297">
        <v>1172.2833333333333</v>
      </c>
      <c r="G155" s="298">
        <v>1147.7666666666667</v>
      </c>
      <c r="H155" s="298">
        <v>1109.0833333333333</v>
      </c>
      <c r="I155" s="298">
        <v>1084.5666666666666</v>
      </c>
      <c r="J155" s="298">
        <v>1210.9666666666667</v>
      </c>
      <c r="K155" s="298">
        <v>1235.4833333333331</v>
      </c>
      <c r="L155" s="298">
        <v>1274.1666666666667</v>
      </c>
      <c r="M155" s="285">
        <v>1196.8</v>
      </c>
      <c r="N155" s="285">
        <v>1133.5999999999999</v>
      </c>
      <c r="O155" s="300">
        <v>49833800</v>
      </c>
      <c r="P155" s="301">
        <v>1.9670591509122214E-2</v>
      </c>
    </row>
    <row r="156" spans="1:16" ht="15">
      <c r="A156" s="263">
        <v>146</v>
      </c>
      <c r="B156" s="362" t="s">
        <v>106</v>
      </c>
      <c r="C156" s="459" t="s">
        <v>183</v>
      </c>
      <c r="D156" s="460">
        <v>44343</v>
      </c>
      <c r="E156" s="297">
        <v>3140.15</v>
      </c>
      <c r="F156" s="297">
        <v>3143.4</v>
      </c>
      <c r="G156" s="298">
        <v>3118.8</v>
      </c>
      <c r="H156" s="298">
        <v>3097.4500000000003</v>
      </c>
      <c r="I156" s="298">
        <v>3072.8500000000004</v>
      </c>
      <c r="J156" s="298">
        <v>3164.75</v>
      </c>
      <c r="K156" s="298">
        <v>3189.3499999999995</v>
      </c>
      <c r="L156" s="298">
        <v>3210.7</v>
      </c>
      <c r="M156" s="285">
        <v>3168</v>
      </c>
      <c r="N156" s="285">
        <v>3122.05</v>
      </c>
      <c r="O156" s="300">
        <v>6364800</v>
      </c>
      <c r="P156" s="301">
        <v>-4.6943084317865327E-2</v>
      </c>
    </row>
    <row r="157" spans="1:16" ht="15">
      <c r="A157" s="263">
        <v>147</v>
      </c>
      <c r="B157" s="362" t="s">
        <v>106</v>
      </c>
      <c r="C157" s="459" t="s">
        <v>184</v>
      </c>
      <c r="D157" s="460">
        <v>44343</v>
      </c>
      <c r="E157" s="297">
        <v>983.7</v>
      </c>
      <c r="F157" s="297">
        <v>982.15</v>
      </c>
      <c r="G157" s="298">
        <v>977.09999999999991</v>
      </c>
      <c r="H157" s="298">
        <v>970.49999999999989</v>
      </c>
      <c r="I157" s="298">
        <v>965.44999999999982</v>
      </c>
      <c r="J157" s="298">
        <v>988.75</v>
      </c>
      <c r="K157" s="298">
        <v>993.8</v>
      </c>
      <c r="L157" s="298">
        <v>1000.4000000000001</v>
      </c>
      <c r="M157" s="285">
        <v>987.2</v>
      </c>
      <c r="N157" s="285">
        <v>975.55</v>
      </c>
      <c r="O157" s="300">
        <v>12765000</v>
      </c>
      <c r="P157" s="301">
        <v>-2.3231256599788808E-2</v>
      </c>
    </row>
    <row r="158" spans="1:16" ht="15">
      <c r="A158" s="263">
        <v>148</v>
      </c>
      <c r="B158" s="362" t="s">
        <v>49</v>
      </c>
      <c r="C158" s="459" t="s">
        <v>185</v>
      </c>
      <c r="D158" s="460">
        <v>44343</v>
      </c>
      <c r="E158" s="297">
        <v>1450.8</v>
      </c>
      <c r="F158" s="297">
        <v>1453.2666666666667</v>
      </c>
      <c r="G158" s="298">
        <v>1443.8333333333333</v>
      </c>
      <c r="H158" s="298">
        <v>1436.8666666666666</v>
      </c>
      <c r="I158" s="298">
        <v>1427.4333333333332</v>
      </c>
      <c r="J158" s="298">
        <v>1460.2333333333333</v>
      </c>
      <c r="K158" s="298">
        <v>1469.6666666666667</v>
      </c>
      <c r="L158" s="298">
        <v>1476.6333333333334</v>
      </c>
      <c r="M158" s="285">
        <v>1462.7</v>
      </c>
      <c r="N158" s="285">
        <v>1446.3</v>
      </c>
      <c r="O158" s="300">
        <v>5497500</v>
      </c>
      <c r="P158" s="301">
        <v>-1.7821251507436686E-2</v>
      </c>
    </row>
    <row r="159" spans="1:16" ht="15">
      <c r="A159" s="263">
        <v>149</v>
      </c>
      <c r="B159" s="362" t="s">
        <v>51</v>
      </c>
      <c r="C159" s="459" t="s">
        <v>186</v>
      </c>
      <c r="D159" s="460">
        <v>44343</v>
      </c>
      <c r="E159" s="297">
        <v>2623.85</v>
      </c>
      <c r="F159" s="297">
        <v>2636.2833333333333</v>
      </c>
      <c r="G159" s="298">
        <v>2602.5666666666666</v>
      </c>
      <c r="H159" s="298">
        <v>2581.2833333333333</v>
      </c>
      <c r="I159" s="298">
        <v>2547.5666666666666</v>
      </c>
      <c r="J159" s="298">
        <v>2657.5666666666666</v>
      </c>
      <c r="K159" s="298">
        <v>2691.2833333333328</v>
      </c>
      <c r="L159" s="298">
        <v>2712.5666666666666</v>
      </c>
      <c r="M159" s="285">
        <v>2670</v>
      </c>
      <c r="N159" s="285">
        <v>2615</v>
      </c>
      <c r="O159" s="300">
        <v>973000</v>
      </c>
      <c r="P159" s="301">
        <v>-5.9676250302005317E-2</v>
      </c>
    </row>
    <row r="160" spans="1:16" ht="15">
      <c r="A160" s="263">
        <v>150</v>
      </c>
      <c r="B160" s="362" t="s">
        <v>42</v>
      </c>
      <c r="C160" s="459" t="s">
        <v>187</v>
      </c>
      <c r="D160" s="460">
        <v>44343</v>
      </c>
      <c r="E160" s="297">
        <v>417.9</v>
      </c>
      <c r="F160" s="297">
        <v>417.08333333333331</v>
      </c>
      <c r="G160" s="298">
        <v>413.06666666666661</v>
      </c>
      <c r="H160" s="298">
        <v>408.23333333333329</v>
      </c>
      <c r="I160" s="298">
        <v>404.21666666666658</v>
      </c>
      <c r="J160" s="298">
        <v>421.91666666666663</v>
      </c>
      <c r="K160" s="298">
        <v>425.93333333333339</v>
      </c>
      <c r="L160" s="298">
        <v>430.76666666666665</v>
      </c>
      <c r="M160" s="285">
        <v>421.1</v>
      </c>
      <c r="N160" s="285">
        <v>412.25</v>
      </c>
      <c r="O160" s="300">
        <v>1851000</v>
      </c>
      <c r="P160" s="301">
        <v>-1.5163607342378291E-2</v>
      </c>
    </row>
    <row r="161" spans="1:16" ht="15">
      <c r="A161" s="263">
        <v>151</v>
      </c>
      <c r="B161" s="362" t="s">
        <v>39</v>
      </c>
      <c r="C161" s="459" t="s">
        <v>510</v>
      </c>
      <c r="D161" s="460">
        <v>44343</v>
      </c>
      <c r="E161" s="297">
        <v>755.95</v>
      </c>
      <c r="F161" s="297">
        <v>761.75</v>
      </c>
      <c r="G161" s="298">
        <v>740.05</v>
      </c>
      <c r="H161" s="298">
        <v>724.15</v>
      </c>
      <c r="I161" s="298">
        <v>702.44999999999993</v>
      </c>
      <c r="J161" s="298">
        <v>777.65</v>
      </c>
      <c r="K161" s="298">
        <v>799.35</v>
      </c>
      <c r="L161" s="298">
        <v>815.25</v>
      </c>
      <c r="M161" s="285">
        <v>783.45</v>
      </c>
      <c r="N161" s="285">
        <v>745.85</v>
      </c>
      <c r="O161" s="300">
        <v>1043275</v>
      </c>
      <c r="P161" s="301">
        <v>-2.9014844804318488E-2</v>
      </c>
    </row>
    <row r="162" spans="1:16" ht="15">
      <c r="A162" s="263">
        <v>152</v>
      </c>
      <c r="B162" s="362" t="s">
        <v>43</v>
      </c>
      <c r="C162" s="459" t="s">
        <v>188</v>
      </c>
      <c r="D162" s="460">
        <v>44343</v>
      </c>
      <c r="E162" s="297">
        <v>619.65</v>
      </c>
      <c r="F162" s="297">
        <v>622.36666666666667</v>
      </c>
      <c r="G162" s="298">
        <v>611.48333333333335</v>
      </c>
      <c r="H162" s="298">
        <v>603.31666666666672</v>
      </c>
      <c r="I162" s="298">
        <v>592.43333333333339</v>
      </c>
      <c r="J162" s="298">
        <v>630.5333333333333</v>
      </c>
      <c r="K162" s="298">
        <v>641.41666666666674</v>
      </c>
      <c r="L162" s="298">
        <v>649.58333333333326</v>
      </c>
      <c r="M162" s="285">
        <v>633.25</v>
      </c>
      <c r="N162" s="285">
        <v>614.20000000000005</v>
      </c>
      <c r="O162" s="300">
        <v>4622800</v>
      </c>
      <c r="P162" s="301">
        <v>-1.8430439952437573E-2</v>
      </c>
    </row>
    <row r="163" spans="1:16" ht="15">
      <c r="A163" s="263">
        <v>153</v>
      </c>
      <c r="B163" s="362" t="s">
        <v>49</v>
      </c>
      <c r="C163" s="459" t="s">
        <v>189</v>
      </c>
      <c r="D163" s="460">
        <v>44343</v>
      </c>
      <c r="E163" s="297">
        <v>1222.6500000000001</v>
      </c>
      <c r="F163" s="297">
        <v>1217.7166666666665</v>
      </c>
      <c r="G163" s="298">
        <v>1208.383333333333</v>
      </c>
      <c r="H163" s="298">
        <v>1194.1166666666666</v>
      </c>
      <c r="I163" s="298">
        <v>1184.7833333333331</v>
      </c>
      <c r="J163" s="298">
        <v>1231.9833333333329</v>
      </c>
      <c r="K163" s="298">
        <v>1241.3166666666664</v>
      </c>
      <c r="L163" s="298">
        <v>1255.5833333333328</v>
      </c>
      <c r="M163" s="285">
        <v>1227.05</v>
      </c>
      <c r="N163" s="285">
        <v>1203.45</v>
      </c>
      <c r="O163" s="300">
        <v>947800</v>
      </c>
      <c r="P163" s="301">
        <v>7.4404761904761901E-3</v>
      </c>
    </row>
    <row r="164" spans="1:16" ht="15">
      <c r="A164" s="263">
        <v>154</v>
      </c>
      <c r="B164" s="362" t="s">
        <v>37</v>
      </c>
      <c r="C164" s="459" t="s">
        <v>191</v>
      </c>
      <c r="D164" s="460">
        <v>44343</v>
      </c>
      <c r="E164" s="297">
        <v>6519.8</v>
      </c>
      <c r="F164" s="297">
        <v>6501.833333333333</v>
      </c>
      <c r="G164" s="298">
        <v>6453.7666666666664</v>
      </c>
      <c r="H164" s="298">
        <v>6387.7333333333336</v>
      </c>
      <c r="I164" s="298">
        <v>6339.666666666667</v>
      </c>
      <c r="J164" s="298">
        <v>6567.8666666666659</v>
      </c>
      <c r="K164" s="298">
        <v>6615.9333333333334</v>
      </c>
      <c r="L164" s="298">
        <v>6681.9666666666653</v>
      </c>
      <c r="M164" s="285">
        <v>6549.9</v>
      </c>
      <c r="N164" s="285">
        <v>6435.8</v>
      </c>
      <c r="O164" s="300">
        <v>2569800</v>
      </c>
      <c r="P164" s="301">
        <v>3.1095774986959836E-2</v>
      </c>
    </row>
    <row r="165" spans="1:16" ht="15">
      <c r="A165" s="263">
        <v>155</v>
      </c>
      <c r="B165" s="362" t="s">
        <v>839</v>
      </c>
      <c r="C165" s="459" t="s">
        <v>193</v>
      </c>
      <c r="D165" s="460">
        <v>44343</v>
      </c>
      <c r="E165" s="297">
        <v>631.04999999999995</v>
      </c>
      <c r="F165" s="297">
        <v>634.43333333333328</v>
      </c>
      <c r="G165" s="298">
        <v>624.11666666666656</v>
      </c>
      <c r="H165" s="298">
        <v>617.18333333333328</v>
      </c>
      <c r="I165" s="298">
        <v>606.86666666666656</v>
      </c>
      <c r="J165" s="298">
        <v>641.36666666666656</v>
      </c>
      <c r="K165" s="298">
        <v>651.68333333333339</v>
      </c>
      <c r="L165" s="298">
        <v>658.61666666666656</v>
      </c>
      <c r="M165" s="285">
        <v>644.75</v>
      </c>
      <c r="N165" s="285">
        <v>627.5</v>
      </c>
      <c r="O165" s="300">
        <v>19874400</v>
      </c>
      <c r="P165" s="301">
        <v>-5.7878649931716198E-3</v>
      </c>
    </row>
    <row r="166" spans="1:16" ht="15">
      <c r="A166" s="263">
        <v>156</v>
      </c>
      <c r="B166" s="362" t="s">
        <v>111</v>
      </c>
      <c r="C166" s="459" t="s">
        <v>194</v>
      </c>
      <c r="D166" s="460">
        <v>44343</v>
      </c>
      <c r="E166" s="297">
        <v>284.60000000000002</v>
      </c>
      <c r="F166" s="297">
        <v>282.23333333333335</v>
      </c>
      <c r="G166" s="298">
        <v>274.56666666666672</v>
      </c>
      <c r="H166" s="298">
        <v>264.53333333333336</v>
      </c>
      <c r="I166" s="298">
        <v>256.86666666666673</v>
      </c>
      <c r="J166" s="298">
        <v>292.26666666666671</v>
      </c>
      <c r="K166" s="298">
        <v>299.93333333333334</v>
      </c>
      <c r="L166" s="298">
        <v>309.9666666666667</v>
      </c>
      <c r="M166" s="285">
        <v>289.89999999999998</v>
      </c>
      <c r="N166" s="285">
        <v>272.2</v>
      </c>
      <c r="O166" s="300">
        <v>100331500</v>
      </c>
      <c r="P166" s="301">
        <v>4.7173779402724304E-2</v>
      </c>
    </row>
    <row r="167" spans="1:16" ht="15">
      <c r="A167" s="263">
        <v>157</v>
      </c>
      <c r="B167" s="362" t="s">
        <v>63</v>
      </c>
      <c r="C167" s="459" t="s">
        <v>195</v>
      </c>
      <c r="D167" s="460">
        <v>44343</v>
      </c>
      <c r="E167" s="297">
        <v>974.25</v>
      </c>
      <c r="F167" s="297">
        <v>977.75</v>
      </c>
      <c r="G167" s="298">
        <v>962.1</v>
      </c>
      <c r="H167" s="298">
        <v>949.95</v>
      </c>
      <c r="I167" s="298">
        <v>934.30000000000007</v>
      </c>
      <c r="J167" s="298">
        <v>989.9</v>
      </c>
      <c r="K167" s="298">
        <v>1005.5500000000001</v>
      </c>
      <c r="L167" s="298">
        <v>1017.6999999999999</v>
      </c>
      <c r="M167" s="285">
        <v>993.4</v>
      </c>
      <c r="N167" s="285">
        <v>965.6</v>
      </c>
      <c r="O167" s="300">
        <v>2709000</v>
      </c>
      <c r="P167" s="301">
        <v>7.7994428969359333E-2</v>
      </c>
    </row>
    <row r="168" spans="1:16" ht="15">
      <c r="A168" s="263">
        <v>158</v>
      </c>
      <c r="B168" s="362" t="s">
        <v>106</v>
      </c>
      <c r="C168" s="459" t="s">
        <v>196</v>
      </c>
      <c r="D168" s="460">
        <v>44343</v>
      </c>
      <c r="E168" s="297">
        <v>514.15</v>
      </c>
      <c r="F168" s="297">
        <v>513.06666666666661</v>
      </c>
      <c r="G168" s="298">
        <v>509.23333333333323</v>
      </c>
      <c r="H168" s="298">
        <v>504.31666666666661</v>
      </c>
      <c r="I168" s="298">
        <v>500.48333333333323</v>
      </c>
      <c r="J168" s="298">
        <v>517.98333333333323</v>
      </c>
      <c r="K168" s="298">
        <v>521.81666666666672</v>
      </c>
      <c r="L168" s="298">
        <v>526.73333333333323</v>
      </c>
      <c r="M168" s="285">
        <v>516.9</v>
      </c>
      <c r="N168" s="285">
        <v>508.15</v>
      </c>
      <c r="O168" s="300">
        <v>28102400</v>
      </c>
      <c r="P168" s="301">
        <v>9.0773296564403087E-3</v>
      </c>
    </row>
    <row r="169" spans="1:16" ht="15">
      <c r="A169" s="263">
        <v>159</v>
      </c>
      <c r="B169" s="362" t="s">
        <v>88</v>
      </c>
      <c r="C169" s="459" t="s">
        <v>198</v>
      </c>
      <c r="D169" s="460">
        <v>44343</v>
      </c>
      <c r="E169" s="297">
        <v>187.25</v>
      </c>
      <c r="F169" s="297">
        <v>187.08333333333334</v>
      </c>
      <c r="G169" s="298">
        <v>182.26666666666668</v>
      </c>
      <c r="H169" s="298">
        <v>177.28333333333333</v>
      </c>
      <c r="I169" s="298">
        <v>172.46666666666667</v>
      </c>
      <c r="J169" s="298">
        <v>192.06666666666669</v>
      </c>
      <c r="K169" s="298">
        <v>196.88333333333335</v>
      </c>
      <c r="L169" s="298">
        <v>201.8666666666667</v>
      </c>
      <c r="M169" s="285">
        <v>191.9</v>
      </c>
      <c r="N169" s="285">
        <v>182.1</v>
      </c>
      <c r="O169" s="300">
        <v>68955000</v>
      </c>
      <c r="P169" s="301">
        <v>1.8567756802268898E-2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F12" sqref="F1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44326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60"/>
      <c r="L8" s="268"/>
      <c r="M8" s="268"/>
    </row>
    <row r="9" spans="1:15" ht="36" customHeight="1">
      <c r="A9" s="524"/>
      <c r="B9" s="526"/>
      <c r="C9" s="531" t="s">
        <v>23</v>
      </c>
      <c r="D9" s="53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14823.15</v>
      </c>
      <c r="D10" s="284">
        <v>14817.233333333332</v>
      </c>
      <c r="E10" s="284">
        <v>14771.416666666664</v>
      </c>
      <c r="F10" s="284">
        <v>14719.683333333332</v>
      </c>
      <c r="G10" s="284">
        <v>14673.866666666665</v>
      </c>
      <c r="H10" s="284">
        <v>14868.966666666664</v>
      </c>
      <c r="I10" s="284">
        <v>14914.783333333333</v>
      </c>
      <c r="J10" s="284">
        <v>14966.516666666663</v>
      </c>
      <c r="K10" s="283">
        <v>14863.05</v>
      </c>
      <c r="L10" s="283">
        <v>14765.5</v>
      </c>
      <c r="M10" s="288"/>
    </row>
    <row r="11" spans="1:15">
      <c r="A11" s="282">
        <v>2</v>
      </c>
      <c r="B11" s="263" t="s">
        <v>216</v>
      </c>
      <c r="C11" s="285">
        <v>32904.5</v>
      </c>
      <c r="D11" s="265">
        <v>32978.333333333336</v>
      </c>
      <c r="E11" s="265">
        <v>32697.51666666667</v>
      </c>
      <c r="F11" s="265">
        <v>32490.533333333333</v>
      </c>
      <c r="G11" s="265">
        <v>32209.716666666667</v>
      </c>
      <c r="H11" s="265">
        <v>33185.316666666673</v>
      </c>
      <c r="I11" s="265">
        <v>33466.133333333339</v>
      </c>
      <c r="J11" s="265">
        <v>33673.116666666676</v>
      </c>
      <c r="K11" s="285">
        <v>33259.15</v>
      </c>
      <c r="L11" s="285">
        <v>32771.35</v>
      </c>
      <c r="M11" s="288"/>
    </row>
    <row r="12" spans="1:15">
      <c r="A12" s="282">
        <v>3</v>
      </c>
      <c r="B12" s="271" t="s">
        <v>217</v>
      </c>
      <c r="C12" s="285">
        <v>1871.25</v>
      </c>
      <c r="D12" s="265">
        <v>1867.5833333333333</v>
      </c>
      <c r="E12" s="265">
        <v>1853.6166666666666</v>
      </c>
      <c r="F12" s="265">
        <v>1835.9833333333333</v>
      </c>
      <c r="G12" s="265">
        <v>1822.0166666666667</v>
      </c>
      <c r="H12" s="265">
        <v>1885.2166666666665</v>
      </c>
      <c r="I12" s="265">
        <v>1899.1833333333332</v>
      </c>
      <c r="J12" s="265">
        <v>1916.8166666666664</v>
      </c>
      <c r="K12" s="285">
        <v>1881.55</v>
      </c>
      <c r="L12" s="285">
        <v>1849.95</v>
      </c>
      <c r="M12" s="288"/>
    </row>
    <row r="13" spans="1:15">
      <c r="A13" s="282">
        <v>4</v>
      </c>
      <c r="B13" s="263" t="s">
        <v>218</v>
      </c>
      <c r="C13" s="285">
        <v>4107.3</v>
      </c>
      <c r="D13" s="265">
        <v>4107.5166666666664</v>
      </c>
      <c r="E13" s="265">
        <v>4095.2833333333328</v>
      </c>
      <c r="F13" s="265">
        <v>4083.2666666666664</v>
      </c>
      <c r="G13" s="265">
        <v>4071.0333333333328</v>
      </c>
      <c r="H13" s="265">
        <v>4119.5333333333328</v>
      </c>
      <c r="I13" s="265">
        <v>4131.7666666666664</v>
      </c>
      <c r="J13" s="265">
        <v>4143.7833333333328</v>
      </c>
      <c r="K13" s="285">
        <v>4119.75</v>
      </c>
      <c r="L13" s="285">
        <v>4095.5</v>
      </c>
      <c r="M13" s="288"/>
    </row>
    <row r="14" spans="1:15">
      <c r="A14" s="282">
        <v>5</v>
      </c>
      <c r="B14" s="263" t="s">
        <v>219</v>
      </c>
      <c r="C14" s="285">
        <v>26269.45</v>
      </c>
      <c r="D14" s="265">
        <v>26301.266666666666</v>
      </c>
      <c r="E14" s="265">
        <v>26148.433333333334</v>
      </c>
      <c r="F14" s="265">
        <v>26027.416666666668</v>
      </c>
      <c r="G14" s="265">
        <v>25874.583333333336</v>
      </c>
      <c r="H14" s="265">
        <v>26422.283333333333</v>
      </c>
      <c r="I14" s="265">
        <v>26575.116666666669</v>
      </c>
      <c r="J14" s="265">
        <v>26696.133333333331</v>
      </c>
      <c r="K14" s="285">
        <v>26454.1</v>
      </c>
      <c r="L14" s="285">
        <v>26180.25</v>
      </c>
      <c r="M14" s="288"/>
    </row>
    <row r="15" spans="1:15">
      <c r="A15" s="282">
        <v>6</v>
      </c>
      <c r="B15" s="263" t="s">
        <v>220</v>
      </c>
      <c r="C15" s="285">
        <v>3311.95</v>
      </c>
      <c r="D15" s="265">
        <v>3300.0833333333335</v>
      </c>
      <c r="E15" s="265">
        <v>3273.3666666666668</v>
      </c>
      <c r="F15" s="265">
        <v>3234.7833333333333</v>
      </c>
      <c r="G15" s="265">
        <v>3208.0666666666666</v>
      </c>
      <c r="H15" s="265">
        <v>3338.666666666667</v>
      </c>
      <c r="I15" s="265">
        <v>3365.3833333333332</v>
      </c>
      <c r="J15" s="265">
        <v>3403.9666666666672</v>
      </c>
      <c r="K15" s="285">
        <v>3326.8</v>
      </c>
      <c r="L15" s="285">
        <v>3261.5</v>
      </c>
      <c r="M15" s="288"/>
    </row>
    <row r="16" spans="1:15">
      <c r="A16" s="282">
        <v>7</v>
      </c>
      <c r="B16" s="263" t="s">
        <v>221</v>
      </c>
      <c r="C16" s="285">
        <v>6818.65</v>
      </c>
      <c r="D16" s="265">
        <v>6826.9833333333336</v>
      </c>
      <c r="E16" s="265">
        <v>6787.6166666666668</v>
      </c>
      <c r="F16" s="265">
        <v>6756.583333333333</v>
      </c>
      <c r="G16" s="265">
        <v>6717.2166666666662</v>
      </c>
      <c r="H16" s="265">
        <v>6858.0166666666673</v>
      </c>
      <c r="I16" s="265">
        <v>6897.3833333333341</v>
      </c>
      <c r="J16" s="265">
        <v>6928.4166666666679</v>
      </c>
      <c r="K16" s="285">
        <v>6866.35</v>
      </c>
      <c r="L16" s="285">
        <v>6795.95</v>
      </c>
      <c r="M16" s="288"/>
    </row>
    <row r="17" spans="1:13">
      <c r="A17" s="282">
        <v>8</v>
      </c>
      <c r="B17" s="263" t="s">
        <v>38</v>
      </c>
      <c r="C17" s="263">
        <v>1904.75</v>
      </c>
      <c r="D17" s="265">
        <v>1909.8999999999999</v>
      </c>
      <c r="E17" s="265">
        <v>1890.8999999999996</v>
      </c>
      <c r="F17" s="265">
        <v>1877.0499999999997</v>
      </c>
      <c r="G17" s="265">
        <v>1858.0499999999995</v>
      </c>
      <c r="H17" s="265">
        <v>1923.7499999999998</v>
      </c>
      <c r="I17" s="265">
        <v>1942.7500000000002</v>
      </c>
      <c r="J17" s="265">
        <v>1956.6</v>
      </c>
      <c r="K17" s="263">
        <v>1928.9</v>
      </c>
      <c r="L17" s="263">
        <v>1896.05</v>
      </c>
      <c r="M17" s="263">
        <v>6.4133399999999998</v>
      </c>
    </row>
    <row r="18" spans="1:13">
      <c r="A18" s="282">
        <v>9</v>
      </c>
      <c r="B18" s="263" t="s">
        <v>222</v>
      </c>
      <c r="C18" s="263">
        <v>928.85</v>
      </c>
      <c r="D18" s="265">
        <v>935.66666666666663</v>
      </c>
      <c r="E18" s="265">
        <v>918.08333333333326</v>
      </c>
      <c r="F18" s="265">
        <v>907.31666666666661</v>
      </c>
      <c r="G18" s="265">
        <v>889.73333333333323</v>
      </c>
      <c r="H18" s="265">
        <v>946.43333333333328</v>
      </c>
      <c r="I18" s="265">
        <v>964.01666666666654</v>
      </c>
      <c r="J18" s="265">
        <v>974.7833333333333</v>
      </c>
      <c r="K18" s="263">
        <v>953.25</v>
      </c>
      <c r="L18" s="263">
        <v>924.9</v>
      </c>
      <c r="M18" s="263">
        <v>18.119620000000001</v>
      </c>
    </row>
    <row r="19" spans="1:13">
      <c r="A19" s="282">
        <v>10</v>
      </c>
      <c r="B19" s="263" t="s">
        <v>735</v>
      </c>
      <c r="C19" s="264">
        <v>1696</v>
      </c>
      <c r="D19" s="265">
        <v>1730.3500000000001</v>
      </c>
      <c r="E19" s="265">
        <v>1645.6500000000003</v>
      </c>
      <c r="F19" s="265">
        <v>1595.3000000000002</v>
      </c>
      <c r="G19" s="265">
        <v>1510.6000000000004</v>
      </c>
      <c r="H19" s="265">
        <v>1780.7000000000003</v>
      </c>
      <c r="I19" s="265">
        <v>1865.4</v>
      </c>
      <c r="J19" s="265">
        <v>1915.7500000000002</v>
      </c>
      <c r="K19" s="263">
        <v>1815.05</v>
      </c>
      <c r="L19" s="263">
        <v>1680</v>
      </c>
      <c r="M19" s="263">
        <v>13.926729999999999</v>
      </c>
    </row>
    <row r="20" spans="1:13">
      <c r="A20" s="282">
        <v>11</v>
      </c>
      <c r="B20" s="263" t="s">
        <v>288</v>
      </c>
      <c r="C20" s="263">
        <v>15850.4</v>
      </c>
      <c r="D20" s="265">
        <v>15693.300000000001</v>
      </c>
      <c r="E20" s="265">
        <v>15486.600000000002</v>
      </c>
      <c r="F20" s="265">
        <v>15122.800000000001</v>
      </c>
      <c r="G20" s="265">
        <v>14916.100000000002</v>
      </c>
      <c r="H20" s="265">
        <v>16057.100000000002</v>
      </c>
      <c r="I20" s="265">
        <v>16263.800000000003</v>
      </c>
      <c r="J20" s="265">
        <v>16627.600000000002</v>
      </c>
      <c r="K20" s="263">
        <v>15900</v>
      </c>
      <c r="L20" s="263">
        <v>15329.5</v>
      </c>
      <c r="M20" s="263">
        <v>0.17276</v>
      </c>
    </row>
    <row r="21" spans="1:13">
      <c r="A21" s="282">
        <v>12</v>
      </c>
      <c r="B21" s="263" t="s">
        <v>40</v>
      </c>
      <c r="C21" s="263">
        <v>1298.9000000000001</v>
      </c>
      <c r="D21" s="265">
        <v>1303.9166666666667</v>
      </c>
      <c r="E21" s="265">
        <v>1285.4333333333334</v>
      </c>
      <c r="F21" s="265">
        <v>1271.9666666666667</v>
      </c>
      <c r="G21" s="265">
        <v>1253.4833333333333</v>
      </c>
      <c r="H21" s="265">
        <v>1317.3833333333334</v>
      </c>
      <c r="I21" s="265">
        <v>1335.8666666666666</v>
      </c>
      <c r="J21" s="265">
        <v>1349.3333333333335</v>
      </c>
      <c r="K21" s="263">
        <v>1322.4</v>
      </c>
      <c r="L21" s="263">
        <v>1290.45</v>
      </c>
      <c r="M21" s="263">
        <v>45.845239999999997</v>
      </c>
    </row>
    <row r="22" spans="1:13">
      <c r="A22" s="282">
        <v>13</v>
      </c>
      <c r="B22" s="263" t="s">
        <v>289</v>
      </c>
      <c r="C22" s="263">
        <v>1102.9000000000001</v>
      </c>
      <c r="D22" s="265">
        <v>1104</v>
      </c>
      <c r="E22" s="265">
        <v>1082.5999999999999</v>
      </c>
      <c r="F22" s="265">
        <v>1062.3</v>
      </c>
      <c r="G22" s="265">
        <v>1040.8999999999999</v>
      </c>
      <c r="H22" s="265">
        <v>1124.3</v>
      </c>
      <c r="I22" s="265">
        <v>1145.7</v>
      </c>
      <c r="J22" s="265">
        <v>1166</v>
      </c>
      <c r="K22" s="263">
        <v>1125.4000000000001</v>
      </c>
      <c r="L22" s="263">
        <v>1083.7</v>
      </c>
      <c r="M22" s="263">
        <v>7.8457100000000004</v>
      </c>
    </row>
    <row r="23" spans="1:13">
      <c r="A23" s="282">
        <v>14</v>
      </c>
      <c r="B23" s="263" t="s">
        <v>41</v>
      </c>
      <c r="C23" s="263">
        <v>767.75</v>
      </c>
      <c r="D23" s="265">
        <v>763.66666666666663</v>
      </c>
      <c r="E23" s="265">
        <v>749.33333333333326</v>
      </c>
      <c r="F23" s="265">
        <v>730.91666666666663</v>
      </c>
      <c r="G23" s="265">
        <v>716.58333333333326</v>
      </c>
      <c r="H23" s="265">
        <v>782.08333333333326</v>
      </c>
      <c r="I23" s="265">
        <v>796.41666666666652</v>
      </c>
      <c r="J23" s="265">
        <v>814.83333333333326</v>
      </c>
      <c r="K23" s="263">
        <v>778</v>
      </c>
      <c r="L23" s="263">
        <v>745.25</v>
      </c>
      <c r="M23" s="263">
        <v>207.82117</v>
      </c>
    </row>
    <row r="24" spans="1:13">
      <c r="A24" s="282">
        <v>15</v>
      </c>
      <c r="B24" s="263" t="s">
        <v>829</v>
      </c>
      <c r="C24" s="263">
        <v>1310.3</v>
      </c>
      <c r="D24" s="265">
        <v>1316.0666666666666</v>
      </c>
      <c r="E24" s="265">
        <v>1294.2333333333331</v>
      </c>
      <c r="F24" s="265">
        <v>1278.1666666666665</v>
      </c>
      <c r="G24" s="265">
        <v>1256.333333333333</v>
      </c>
      <c r="H24" s="265">
        <v>1332.1333333333332</v>
      </c>
      <c r="I24" s="265">
        <v>1353.9666666666667</v>
      </c>
      <c r="J24" s="265">
        <v>1370.0333333333333</v>
      </c>
      <c r="K24" s="263">
        <v>1337.9</v>
      </c>
      <c r="L24" s="263">
        <v>1300</v>
      </c>
      <c r="M24" s="263">
        <v>10.32592</v>
      </c>
    </row>
    <row r="25" spans="1:13">
      <c r="A25" s="282">
        <v>16</v>
      </c>
      <c r="B25" s="263" t="s">
        <v>290</v>
      </c>
      <c r="C25" s="263">
        <v>1176.4000000000001</v>
      </c>
      <c r="D25" s="265">
        <v>1164.0666666666666</v>
      </c>
      <c r="E25" s="265">
        <v>1145.3333333333333</v>
      </c>
      <c r="F25" s="265">
        <v>1114.2666666666667</v>
      </c>
      <c r="G25" s="265">
        <v>1095.5333333333333</v>
      </c>
      <c r="H25" s="265">
        <v>1195.1333333333332</v>
      </c>
      <c r="I25" s="265">
        <v>1213.8666666666668</v>
      </c>
      <c r="J25" s="265">
        <v>1244.9333333333332</v>
      </c>
      <c r="K25" s="263">
        <v>1182.8</v>
      </c>
      <c r="L25" s="263">
        <v>1133</v>
      </c>
      <c r="M25" s="263">
        <v>14.61933</v>
      </c>
    </row>
    <row r="26" spans="1:13">
      <c r="A26" s="282">
        <v>17</v>
      </c>
      <c r="B26" s="263" t="s">
        <v>223</v>
      </c>
      <c r="C26" s="263">
        <v>115.9</v>
      </c>
      <c r="D26" s="265">
        <v>116.11666666666667</v>
      </c>
      <c r="E26" s="265">
        <v>114.78333333333335</v>
      </c>
      <c r="F26" s="265">
        <v>113.66666666666667</v>
      </c>
      <c r="G26" s="265">
        <v>112.33333333333334</v>
      </c>
      <c r="H26" s="265">
        <v>117.23333333333335</v>
      </c>
      <c r="I26" s="265">
        <v>118.56666666666666</v>
      </c>
      <c r="J26" s="265">
        <v>119.68333333333335</v>
      </c>
      <c r="K26" s="263">
        <v>117.45</v>
      </c>
      <c r="L26" s="263">
        <v>115</v>
      </c>
      <c r="M26" s="263">
        <v>18.774619999999999</v>
      </c>
    </row>
    <row r="27" spans="1:13">
      <c r="A27" s="282">
        <v>18</v>
      </c>
      <c r="B27" s="263" t="s">
        <v>224</v>
      </c>
      <c r="C27" s="263">
        <v>176.05</v>
      </c>
      <c r="D27" s="265">
        <v>175.96666666666667</v>
      </c>
      <c r="E27" s="265">
        <v>174.43333333333334</v>
      </c>
      <c r="F27" s="265">
        <v>172.81666666666666</v>
      </c>
      <c r="G27" s="265">
        <v>171.28333333333333</v>
      </c>
      <c r="H27" s="265">
        <v>177.58333333333334</v>
      </c>
      <c r="I27" s="265">
        <v>179.1166666666667</v>
      </c>
      <c r="J27" s="265">
        <v>180.73333333333335</v>
      </c>
      <c r="K27" s="263">
        <v>177.5</v>
      </c>
      <c r="L27" s="263">
        <v>174.35</v>
      </c>
      <c r="M27" s="263">
        <v>7.0695899999999998</v>
      </c>
    </row>
    <row r="28" spans="1:13">
      <c r="A28" s="282">
        <v>19</v>
      </c>
      <c r="B28" s="263" t="s">
        <v>225</v>
      </c>
      <c r="C28" s="263">
        <v>2017.55</v>
      </c>
      <c r="D28" s="265">
        <v>2022.1833333333334</v>
      </c>
      <c r="E28" s="265">
        <v>1995.3666666666668</v>
      </c>
      <c r="F28" s="265">
        <v>1973.1833333333334</v>
      </c>
      <c r="G28" s="265">
        <v>1946.3666666666668</v>
      </c>
      <c r="H28" s="265">
        <v>2044.3666666666668</v>
      </c>
      <c r="I28" s="265">
        <v>2071.1833333333334</v>
      </c>
      <c r="J28" s="265">
        <v>2093.3666666666668</v>
      </c>
      <c r="K28" s="263">
        <v>2049</v>
      </c>
      <c r="L28" s="263">
        <v>2000</v>
      </c>
      <c r="M28" s="263">
        <v>2.4445000000000001</v>
      </c>
    </row>
    <row r="29" spans="1:13">
      <c r="A29" s="282">
        <v>20</v>
      </c>
      <c r="B29" s="263" t="s">
        <v>294</v>
      </c>
      <c r="C29" s="263">
        <v>941.7</v>
      </c>
      <c r="D29" s="265">
        <v>945.75</v>
      </c>
      <c r="E29" s="265">
        <v>935</v>
      </c>
      <c r="F29" s="265">
        <v>928.3</v>
      </c>
      <c r="G29" s="265">
        <v>917.55</v>
      </c>
      <c r="H29" s="265">
        <v>952.45</v>
      </c>
      <c r="I29" s="265">
        <v>963.2</v>
      </c>
      <c r="J29" s="265">
        <v>969.90000000000009</v>
      </c>
      <c r="K29" s="263">
        <v>956.5</v>
      </c>
      <c r="L29" s="263">
        <v>939.05</v>
      </c>
      <c r="M29" s="263">
        <v>5.1351300000000002</v>
      </c>
    </row>
    <row r="30" spans="1:13">
      <c r="A30" s="282">
        <v>21</v>
      </c>
      <c r="B30" s="263" t="s">
        <v>226</v>
      </c>
      <c r="C30" s="263">
        <v>2907.45</v>
      </c>
      <c r="D30" s="265">
        <v>2902.1666666666665</v>
      </c>
      <c r="E30" s="265">
        <v>2856.333333333333</v>
      </c>
      <c r="F30" s="265">
        <v>2805.2166666666667</v>
      </c>
      <c r="G30" s="265">
        <v>2759.3833333333332</v>
      </c>
      <c r="H30" s="265">
        <v>2953.2833333333328</v>
      </c>
      <c r="I30" s="265">
        <v>2999.1166666666659</v>
      </c>
      <c r="J30" s="265">
        <v>3050.2333333333327</v>
      </c>
      <c r="K30" s="263">
        <v>2948</v>
      </c>
      <c r="L30" s="263">
        <v>2851.05</v>
      </c>
      <c r="M30" s="263">
        <v>4.5581399999999999</v>
      </c>
    </row>
    <row r="31" spans="1:13">
      <c r="A31" s="282">
        <v>22</v>
      </c>
      <c r="B31" s="263" t="s">
        <v>44</v>
      </c>
      <c r="C31" s="263">
        <v>776.05</v>
      </c>
      <c r="D31" s="265">
        <v>779.80000000000007</v>
      </c>
      <c r="E31" s="265">
        <v>770.65000000000009</v>
      </c>
      <c r="F31" s="265">
        <v>765.25</v>
      </c>
      <c r="G31" s="265">
        <v>756.1</v>
      </c>
      <c r="H31" s="265">
        <v>785.20000000000016</v>
      </c>
      <c r="I31" s="265">
        <v>794.35</v>
      </c>
      <c r="J31" s="265">
        <v>799.75000000000023</v>
      </c>
      <c r="K31" s="263">
        <v>788.95</v>
      </c>
      <c r="L31" s="263">
        <v>774.4</v>
      </c>
      <c r="M31" s="263">
        <v>7.7851400000000002</v>
      </c>
    </row>
    <row r="32" spans="1:13">
      <c r="A32" s="282">
        <v>23</v>
      </c>
      <c r="B32" s="263" t="s">
        <v>45</v>
      </c>
      <c r="C32" s="263">
        <v>312.25</v>
      </c>
      <c r="D32" s="265">
        <v>313.71666666666664</v>
      </c>
      <c r="E32" s="265">
        <v>309.63333333333327</v>
      </c>
      <c r="F32" s="265">
        <v>307.01666666666665</v>
      </c>
      <c r="G32" s="265">
        <v>302.93333333333328</v>
      </c>
      <c r="H32" s="265">
        <v>316.33333333333326</v>
      </c>
      <c r="I32" s="265">
        <v>320.41666666666663</v>
      </c>
      <c r="J32" s="265">
        <v>323.03333333333325</v>
      </c>
      <c r="K32" s="263">
        <v>317.8</v>
      </c>
      <c r="L32" s="263">
        <v>311.10000000000002</v>
      </c>
      <c r="M32" s="263">
        <v>33.999839999999999</v>
      </c>
    </row>
    <row r="33" spans="1:13">
      <c r="A33" s="282">
        <v>24</v>
      </c>
      <c r="B33" s="263" t="s">
        <v>46</v>
      </c>
      <c r="C33" s="263">
        <v>3310.85</v>
      </c>
      <c r="D33" s="265">
        <v>3336.6166666666668</v>
      </c>
      <c r="E33" s="265">
        <v>3276.2333333333336</v>
      </c>
      <c r="F33" s="265">
        <v>3241.6166666666668</v>
      </c>
      <c r="G33" s="265">
        <v>3181.2333333333336</v>
      </c>
      <c r="H33" s="265">
        <v>3371.2333333333336</v>
      </c>
      <c r="I33" s="265">
        <v>3431.6166666666668</v>
      </c>
      <c r="J33" s="265">
        <v>3466.2333333333336</v>
      </c>
      <c r="K33" s="263">
        <v>3397</v>
      </c>
      <c r="L33" s="263">
        <v>3302</v>
      </c>
      <c r="M33" s="263">
        <v>7.7447800000000004</v>
      </c>
    </row>
    <row r="34" spans="1:13">
      <c r="A34" s="282">
        <v>25</v>
      </c>
      <c r="B34" s="263" t="s">
        <v>47</v>
      </c>
      <c r="C34" s="263">
        <v>214.3</v>
      </c>
      <c r="D34" s="265">
        <v>213.23333333333335</v>
      </c>
      <c r="E34" s="265">
        <v>210.4666666666667</v>
      </c>
      <c r="F34" s="265">
        <v>206.63333333333335</v>
      </c>
      <c r="G34" s="265">
        <v>203.8666666666667</v>
      </c>
      <c r="H34" s="265">
        <v>217.06666666666669</v>
      </c>
      <c r="I34" s="265">
        <v>219.83333333333334</v>
      </c>
      <c r="J34" s="265">
        <v>223.66666666666669</v>
      </c>
      <c r="K34" s="263">
        <v>216</v>
      </c>
      <c r="L34" s="263">
        <v>209.4</v>
      </c>
      <c r="M34" s="263">
        <v>89.319919999999996</v>
      </c>
    </row>
    <row r="35" spans="1:13">
      <c r="A35" s="282">
        <v>26</v>
      </c>
      <c r="B35" s="263" t="s">
        <v>48</v>
      </c>
      <c r="C35" s="263">
        <v>114.25</v>
      </c>
      <c r="D35" s="265">
        <v>114.13333333333333</v>
      </c>
      <c r="E35" s="265">
        <v>113.21666666666665</v>
      </c>
      <c r="F35" s="265">
        <v>112.18333333333332</v>
      </c>
      <c r="G35" s="265">
        <v>111.26666666666665</v>
      </c>
      <c r="H35" s="265">
        <v>115.16666666666666</v>
      </c>
      <c r="I35" s="265">
        <v>116.08333333333334</v>
      </c>
      <c r="J35" s="265">
        <v>117.11666666666666</v>
      </c>
      <c r="K35" s="263">
        <v>115.05</v>
      </c>
      <c r="L35" s="263">
        <v>113.1</v>
      </c>
      <c r="M35" s="263">
        <v>107.78597000000001</v>
      </c>
    </row>
    <row r="36" spans="1:13">
      <c r="A36" s="282">
        <v>27</v>
      </c>
      <c r="B36" s="263" t="s">
        <v>50</v>
      </c>
      <c r="C36" s="263">
        <v>2551.65</v>
      </c>
      <c r="D36" s="265">
        <v>2561.0499999999997</v>
      </c>
      <c r="E36" s="265">
        <v>2532.0999999999995</v>
      </c>
      <c r="F36" s="265">
        <v>2512.5499999999997</v>
      </c>
      <c r="G36" s="265">
        <v>2483.5999999999995</v>
      </c>
      <c r="H36" s="265">
        <v>2580.5999999999995</v>
      </c>
      <c r="I36" s="265">
        <v>2609.5499999999993</v>
      </c>
      <c r="J36" s="265">
        <v>2629.0999999999995</v>
      </c>
      <c r="K36" s="263">
        <v>2590</v>
      </c>
      <c r="L36" s="263">
        <v>2541.5</v>
      </c>
      <c r="M36" s="263">
        <v>14.161020000000001</v>
      </c>
    </row>
    <row r="37" spans="1:13">
      <c r="A37" s="282">
        <v>28</v>
      </c>
      <c r="B37" s="263" t="s">
        <v>52</v>
      </c>
      <c r="C37" s="263">
        <v>1013.05</v>
      </c>
      <c r="D37" s="265">
        <v>1012.35</v>
      </c>
      <c r="E37" s="265">
        <v>1001.7</v>
      </c>
      <c r="F37" s="265">
        <v>990.35</v>
      </c>
      <c r="G37" s="265">
        <v>979.7</v>
      </c>
      <c r="H37" s="265">
        <v>1023.7</v>
      </c>
      <c r="I37" s="265">
        <v>1034.3499999999999</v>
      </c>
      <c r="J37" s="265">
        <v>1045.7</v>
      </c>
      <c r="K37" s="263">
        <v>1023</v>
      </c>
      <c r="L37" s="263">
        <v>1001</v>
      </c>
      <c r="M37" s="263">
        <v>22.959070000000001</v>
      </c>
    </row>
    <row r="38" spans="1:13">
      <c r="A38" s="282">
        <v>29</v>
      </c>
      <c r="B38" s="263" t="s">
        <v>227</v>
      </c>
      <c r="C38" s="263">
        <v>2895.5</v>
      </c>
      <c r="D38" s="265">
        <v>2902</v>
      </c>
      <c r="E38" s="265">
        <v>2849</v>
      </c>
      <c r="F38" s="265">
        <v>2802.5</v>
      </c>
      <c r="G38" s="265">
        <v>2749.5</v>
      </c>
      <c r="H38" s="265">
        <v>2948.5</v>
      </c>
      <c r="I38" s="265">
        <v>3001.5</v>
      </c>
      <c r="J38" s="265">
        <v>3048</v>
      </c>
      <c r="K38" s="263">
        <v>2955</v>
      </c>
      <c r="L38" s="263">
        <v>2855.5</v>
      </c>
      <c r="M38" s="263">
        <v>3.6560000000000001</v>
      </c>
    </row>
    <row r="39" spans="1:13">
      <c r="A39" s="282">
        <v>30</v>
      </c>
      <c r="B39" s="263" t="s">
        <v>54</v>
      </c>
      <c r="C39" s="263">
        <v>716.75</v>
      </c>
      <c r="D39" s="265">
        <v>719.2166666666667</v>
      </c>
      <c r="E39" s="265">
        <v>711.53333333333342</v>
      </c>
      <c r="F39" s="265">
        <v>706.31666666666672</v>
      </c>
      <c r="G39" s="265">
        <v>698.63333333333344</v>
      </c>
      <c r="H39" s="265">
        <v>724.43333333333339</v>
      </c>
      <c r="I39" s="265">
        <v>732.11666666666679</v>
      </c>
      <c r="J39" s="265">
        <v>737.33333333333337</v>
      </c>
      <c r="K39" s="263">
        <v>726.9</v>
      </c>
      <c r="L39" s="263">
        <v>714</v>
      </c>
      <c r="M39" s="263">
        <v>71.319699999999997</v>
      </c>
    </row>
    <row r="40" spans="1:13">
      <c r="A40" s="282">
        <v>31</v>
      </c>
      <c r="B40" s="263" t="s">
        <v>55</v>
      </c>
      <c r="C40" s="263">
        <v>3866.75</v>
      </c>
      <c r="D40" s="265">
        <v>3896.1666666666665</v>
      </c>
      <c r="E40" s="265">
        <v>3824.5333333333328</v>
      </c>
      <c r="F40" s="265">
        <v>3782.3166666666662</v>
      </c>
      <c r="G40" s="265">
        <v>3710.6833333333325</v>
      </c>
      <c r="H40" s="265">
        <v>3938.3833333333332</v>
      </c>
      <c r="I40" s="265">
        <v>4010.0166666666673</v>
      </c>
      <c r="J40" s="265">
        <v>4052.2333333333336</v>
      </c>
      <c r="K40" s="263">
        <v>3967.8</v>
      </c>
      <c r="L40" s="263">
        <v>3853.95</v>
      </c>
      <c r="M40" s="263">
        <v>4.86456</v>
      </c>
    </row>
    <row r="41" spans="1:13">
      <c r="A41" s="282">
        <v>32</v>
      </c>
      <c r="B41" s="263" t="s">
        <v>58</v>
      </c>
      <c r="C41" s="263">
        <v>5493.8</v>
      </c>
      <c r="D41" s="265">
        <v>5521.6500000000005</v>
      </c>
      <c r="E41" s="265">
        <v>5430.1500000000015</v>
      </c>
      <c r="F41" s="265">
        <v>5366.5000000000009</v>
      </c>
      <c r="G41" s="265">
        <v>5275.0000000000018</v>
      </c>
      <c r="H41" s="265">
        <v>5585.3000000000011</v>
      </c>
      <c r="I41" s="265">
        <v>5676.7999999999993</v>
      </c>
      <c r="J41" s="265">
        <v>5740.4500000000007</v>
      </c>
      <c r="K41" s="263">
        <v>5613.15</v>
      </c>
      <c r="L41" s="263">
        <v>5458</v>
      </c>
      <c r="M41" s="263">
        <v>18.51033</v>
      </c>
    </row>
    <row r="42" spans="1:13">
      <c r="A42" s="282">
        <v>33</v>
      </c>
      <c r="B42" s="263" t="s">
        <v>57</v>
      </c>
      <c r="C42" s="263">
        <v>11318.45</v>
      </c>
      <c r="D42" s="265">
        <v>11240.416666666666</v>
      </c>
      <c r="E42" s="265">
        <v>11087.933333333332</v>
      </c>
      <c r="F42" s="265">
        <v>10857.416666666666</v>
      </c>
      <c r="G42" s="265">
        <v>10704.933333333332</v>
      </c>
      <c r="H42" s="265">
        <v>11470.933333333332</v>
      </c>
      <c r="I42" s="265">
        <v>11623.416666666666</v>
      </c>
      <c r="J42" s="265">
        <v>11853.933333333332</v>
      </c>
      <c r="K42" s="263">
        <v>11392.9</v>
      </c>
      <c r="L42" s="263">
        <v>11009.9</v>
      </c>
      <c r="M42" s="263">
        <v>3.4344299999999999</v>
      </c>
    </row>
    <row r="43" spans="1:13">
      <c r="A43" s="282">
        <v>34</v>
      </c>
      <c r="B43" s="263" t="s">
        <v>228</v>
      </c>
      <c r="C43" s="263">
        <v>3524.7</v>
      </c>
      <c r="D43" s="265">
        <v>3510.9166666666665</v>
      </c>
      <c r="E43" s="265">
        <v>3463.7833333333328</v>
      </c>
      <c r="F43" s="265">
        <v>3402.8666666666663</v>
      </c>
      <c r="G43" s="265">
        <v>3355.7333333333327</v>
      </c>
      <c r="H43" s="265">
        <v>3571.833333333333</v>
      </c>
      <c r="I43" s="265">
        <v>3618.9666666666672</v>
      </c>
      <c r="J43" s="265">
        <v>3679.8833333333332</v>
      </c>
      <c r="K43" s="263">
        <v>3558.05</v>
      </c>
      <c r="L43" s="263">
        <v>3450</v>
      </c>
      <c r="M43" s="263">
        <v>0.35604999999999998</v>
      </c>
    </row>
    <row r="44" spans="1:13">
      <c r="A44" s="282">
        <v>35</v>
      </c>
      <c r="B44" s="263" t="s">
        <v>59</v>
      </c>
      <c r="C44" s="263">
        <v>1832.7</v>
      </c>
      <c r="D44" s="265">
        <v>1825.2</v>
      </c>
      <c r="E44" s="265">
        <v>1808.5500000000002</v>
      </c>
      <c r="F44" s="265">
        <v>1784.4</v>
      </c>
      <c r="G44" s="265">
        <v>1767.7500000000002</v>
      </c>
      <c r="H44" s="265">
        <v>1849.3500000000001</v>
      </c>
      <c r="I44" s="265">
        <v>1866.0000000000002</v>
      </c>
      <c r="J44" s="265">
        <v>1890.15</v>
      </c>
      <c r="K44" s="263">
        <v>1841.85</v>
      </c>
      <c r="L44" s="263">
        <v>1801.05</v>
      </c>
      <c r="M44" s="263">
        <v>2.63747</v>
      </c>
    </row>
    <row r="45" spans="1:13">
      <c r="A45" s="282">
        <v>36</v>
      </c>
      <c r="B45" s="263" t="s">
        <v>229</v>
      </c>
      <c r="C45" s="263">
        <v>297.35000000000002</v>
      </c>
      <c r="D45" s="265">
        <v>297.08333333333331</v>
      </c>
      <c r="E45" s="265">
        <v>291.51666666666665</v>
      </c>
      <c r="F45" s="265">
        <v>285.68333333333334</v>
      </c>
      <c r="G45" s="265">
        <v>280.11666666666667</v>
      </c>
      <c r="H45" s="265">
        <v>302.91666666666663</v>
      </c>
      <c r="I45" s="265">
        <v>308.48333333333335</v>
      </c>
      <c r="J45" s="265">
        <v>314.31666666666661</v>
      </c>
      <c r="K45" s="263">
        <v>302.64999999999998</v>
      </c>
      <c r="L45" s="263">
        <v>291.25</v>
      </c>
      <c r="M45" s="263">
        <v>210.65285</v>
      </c>
    </row>
    <row r="46" spans="1:13">
      <c r="A46" s="282">
        <v>37</v>
      </c>
      <c r="B46" s="263" t="s">
        <v>60</v>
      </c>
      <c r="C46" s="263">
        <v>70.55</v>
      </c>
      <c r="D46" s="265">
        <v>70.7</v>
      </c>
      <c r="E46" s="265">
        <v>69.7</v>
      </c>
      <c r="F46" s="265">
        <v>68.849999999999994</v>
      </c>
      <c r="G46" s="265">
        <v>67.849999999999994</v>
      </c>
      <c r="H46" s="265">
        <v>71.550000000000011</v>
      </c>
      <c r="I46" s="265">
        <v>72.550000000000011</v>
      </c>
      <c r="J46" s="265">
        <v>73.40000000000002</v>
      </c>
      <c r="K46" s="263">
        <v>71.7</v>
      </c>
      <c r="L46" s="263">
        <v>69.849999999999994</v>
      </c>
      <c r="M46" s="263">
        <v>264.13729999999998</v>
      </c>
    </row>
    <row r="47" spans="1:13">
      <c r="A47" s="282">
        <v>38</v>
      </c>
      <c r="B47" s="263" t="s">
        <v>61</v>
      </c>
      <c r="C47" s="263">
        <v>67.650000000000006</v>
      </c>
      <c r="D47" s="265">
        <v>68.083333333333329</v>
      </c>
      <c r="E47" s="265">
        <v>66.766666666666652</v>
      </c>
      <c r="F47" s="265">
        <v>65.883333333333326</v>
      </c>
      <c r="G47" s="265">
        <v>64.566666666666649</v>
      </c>
      <c r="H47" s="265">
        <v>68.966666666666654</v>
      </c>
      <c r="I47" s="265">
        <v>70.283333333333346</v>
      </c>
      <c r="J47" s="265">
        <v>71.166666666666657</v>
      </c>
      <c r="K47" s="263">
        <v>69.400000000000006</v>
      </c>
      <c r="L47" s="263">
        <v>67.2</v>
      </c>
      <c r="M47" s="263">
        <v>31.718170000000001</v>
      </c>
    </row>
    <row r="48" spans="1:13">
      <c r="A48" s="282">
        <v>39</v>
      </c>
      <c r="B48" s="263" t="s">
        <v>62</v>
      </c>
      <c r="C48" s="263">
        <v>1351.35</v>
      </c>
      <c r="D48" s="265">
        <v>1353.45</v>
      </c>
      <c r="E48" s="265">
        <v>1344</v>
      </c>
      <c r="F48" s="265">
        <v>1336.6499999999999</v>
      </c>
      <c r="G48" s="265">
        <v>1327.1999999999998</v>
      </c>
      <c r="H48" s="265">
        <v>1360.8000000000002</v>
      </c>
      <c r="I48" s="265">
        <v>1370.2500000000005</v>
      </c>
      <c r="J48" s="265">
        <v>1377.6000000000004</v>
      </c>
      <c r="K48" s="263">
        <v>1362.9</v>
      </c>
      <c r="L48" s="263">
        <v>1346.1</v>
      </c>
      <c r="M48" s="263">
        <v>1.37761</v>
      </c>
    </row>
    <row r="49" spans="1:13">
      <c r="A49" s="282">
        <v>40</v>
      </c>
      <c r="B49" s="263" t="s">
        <v>65</v>
      </c>
      <c r="C49" s="263">
        <v>715.45</v>
      </c>
      <c r="D49" s="265">
        <v>717.6</v>
      </c>
      <c r="E49" s="265">
        <v>711.6</v>
      </c>
      <c r="F49" s="265">
        <v>707.75</v>
      </c>
      <c r="G49" s="265">
        <v>701.75</v>
      </c>
      <c r="H49" s="265">
        <v>721.45</v>
      </c>
      <c r="I49" s="265">
        <v>727.45</v>
      </c>
      <c r="J49" s="265">
        <v>731.30000000000007</v>
      </c>
      <c r="K49" s="263">
        <v>723.6</v>
      </c>
      <c r="L49" s="263">
        <v>713.75</v>
      </c>
      <c r="M49" s="263">
        <v>2.5576300000000001</v>
      </c>
    </row>
    <row r="50" spans="1:13">
      <c r="A50" s="282">
        <v>41</v>
      </c>
      <c r="B50" s="263" t="s">
        <v>64</v>
      </c>
      <c r="C50" s="263">
        <v>137.9</v>
      </c>
      <c r="D50" s="265">
        <v>139.53333333333333</v>
      </c>
      <c r="E50" s="265">
        <v>135.66666666666666</v>
      </c>
      <c r="F50" s="265">
        <v>133.43333333333334</v>
      </c>
      <c r="G50" s="265">
        <v>129.56666666666666</v>
      </c>
      <c r="H50" s="265">
        <v>141.76666666666665</v>
      </c>
      <c r="I50" s="265">
        <v>145.63333333333333</v>
      </c>
      <c r="J50" s="265">
        <v>147.86666666666665</v>
      </c>
      <c r="K50" s="263">
        <v>143.4</v>
      </c>
      <c r="L50" s="263">
        <v>137.30000000000001</v>
      </c>
      <c r="M50" s="263">
        <v>108.41670999999999</v>
      </c>
    </row>
    <row r="51" spans="1:13">
      <c r="A51" s="282">
        <v>42</v>
      </c>
      <c r="B51" s="263" t="s">
        <v>66</v>
      </c>
      <c r="C51" s="263">
        <v>636.79999999999995</v>
      </c>
      <c r="D51" s="265">
        <v>640.36666666666667</v>
      </c>
      <c r="E51" s="265">
        <v>630.0333333333333</v>
      </c>
      <c r="F51" s="265">
        <v>623.26666666666665</v>
      </c>
      <c r="G51" s="265">
        <v>612.93333333333328</v>
      </c>
      <c r="H51" s="265">
        <v>647.13333333333333</v>
      </c>
      <c r="I51" s="265">
        <v>657.46666666666658</v>
      </c>
      <c r="J51" s="265">
        <v>664.23333333333335</v>
      </c>
      <c r="K51" s="263">
        <v>650.70000000000005</v>
      </c>
      <c r="L51" s="263">
        <v>633.6</v>
      </c>
      <c r="M51" s="263">
        <v>17.22259</v>
      </c>
    </row>
    <row r="52" spans="1:13">
      <c r="A52" s="282">
        <v>43</v>
      </c>
      <c r="B52" s="263" t="s">
        <v>69</v>
      </c>
      <c r="C52" s="263">
        <v>57.8</v>
      </c>
      <c r="D52" s="265">
        <v>57.916666666666664</v>
      </c>
      <c r="E52" s="265">
        <v>57.083333333333329</v>
      </c>
      <c r="F52" s="265">
        <v>56.366666666666667</v>
      </c>
      <c r="G52" s="265">
        <v>55.533333333333331</v>
      </c>
      <c r="H52" s="265">
        <v>58.633333333333326</v>
      </c>
      <c r="I52" s="265">
        <v>59.466666666666654</v>
      </c>
      <c r="J52" s="265">
        <v>60.183333333333323</v>
      </c>
      <c r="K52" s="263">
        <v>58.75</v>
      </c>
      <c r="L52" s="263">
        <v>57.2</v>
      </c>
      <c r="M52" s="263">
        <v>812.72693000000004</v>
      </c>
    </row>
    <row r="53" spans="1:13">
      <c r="A53" s="282">
        <v>44</v>
      </c>
      <c r="B53" s="263" t="s">
        <v>73</v>
      </c>
      <c r="C53" s="263">
        <v>443.15</v>
      </c>
      <c r="D53" s="265">
        <v>439.38333333333338</v>
      </c>
      <c r="E53" s="265">
        <v>431.76666666666677</v>
      </c>
      <c r="F53" s="265">
        <v>420.38333333333338</v>
      </c>
      <c r="G53" s="265">
        <v>412.76666666666677</v>
      </c>
      <c r="H53" s="265">
        <v>450.76666666666677</v>
      </c>
      <c r="I53" s="265">
        <v>458.38333333333344</v>
      </c>
      <c r="J53" s="265">
        <v>469.76666666666677</v>
      </c>
      <c r="K53" s="263">
        <v>447</v>
      </c>
      <c r="L53" s="263">
        <v>428</v>
      </c>
      <c r="M53" s="263">
        <v>120.27364</v>
      </c>
    </row>
    <row r="54" spans="1:13">
      <c r="A54" s="282">
        <v>45</v>
      </c>
      <c r="B54" s="263" t="s">
        <v>68</v>
      </c>
      <c r="C54" s="263">
        <v>568.5</v>
      </c>
      <c r="D54" s="265">
        <v>566.1</v>
      </c>
      <c r="E54" s="265">
        <v>559.30000000000007</v>
      </c>
      <c r="F54" s="265">
        <v>550.1</v>
      </c>
      <c r="G54" s="265">
        <v>543.30000000000007</v>
      </c>
      <c r="H54" s="265">
        <v>575.30000000000007</v>
      </c>
      <c r="I54" s="265">
        <v>582.1</v>
      </c>
      <c r="J54" s="265">
        <v>591.30000000000007</v>
      </c>
      <c r="K54" s="263">
        <v>572.9</v>
      </c>
      <c r="L54" s="263">
        <v>556.9</v>
      </c>
      <c r="M54" s="263">
        <v>126.56867</v>
      </c>
    </row>
    <row r="55" spans="1:13">
      <c r="A55" s="282">
        <v>46</v>
      </c>
      <c r="B55" s="263" t="s">
        <v>70</v>
      </c>
      <c r="C55" s="263">
        <v>381.15</v>
      </c>
      <c r="D55" s="265">
        <v>381.5</v>
      </c>
      <c r="E55" s="265">
        <v>379.05</v>
      </c>
      <c r="F55" s="265">
        <v>376.95</v>
      </c>
      <c r="G55" s="265">
        <v>374.5</v>
      </c>
      <c r="H55" s="265">
        <v>383.6</v>
      </c>
      <c r="I55" s="265">
        <v>386.05000000000007</v>
      </c>
      <c r="J55" s="265">
        <v>388.15000000000003</v>
      </c>
      <c r="K55" s="263">
        <v>383.95</v>
      </c>
      <c r="L55" s="263">
        <v>379.4</v>
      </c>
      <c r="M55" s="263">
        <v>22.419360000000001</v>
      </c>
    </row>
    <row r="56" spans="1:13">
      <c r="A56" s="282">
        <v>47</v>
      </c>
      <c r="B56" s="263" t="s">
        <v>230</v>
      </c>
      <c r="C56" s="263">
        <v>1144.05</v>
      </c>
      <c r="D56" s="265">
        <v>1149.1000000000001</v>
      </c>
      <c r="E56" s="265">
        <v>1133.0000000000002</v>
      </c>
      <c r="F56" s="265">
        <v>1121.95</v>
      </c>
      <c r="G56" s="265">
        <v>1105.8500000000001</v>
      </c>
      <c r="H56" s="265">
        <v>1160.1500000000003</v>
      </c>
      <c r="I56" s="265">
        <v>1176.2500000000002</v>
      </c>
      <c r="J56" s="265">
        <v>1187.3000000000004</v>
      </c>
      <c r="K56" s="263">
        <v>1165.2</v>
      </c>
      <c r="L56" s="263">
        <v>1138.05</v>
      </c>
      <c r="M56" s="263">
        <v>0.54154999999999998</v>
      </c>
    </row>
    <row r="57" spans="1:13">
      <c r="A57" s="282">
        <v>48</v>
      </c>
      <c r="B57" s="263" t="s">
        <v>71</v>
      </c>
      <c r="C57" s="263">
        <v>13632.4</v>
      </c>
      <c r="D57" s="265">
        <v>13594.800000000001</v>
      </c>
      <c r="E57" s="265">
        <v>13517.600000000002</v>
      </c>
      <c r="F57" s="265">
        <v>13402.800000000001</v>
      </c>
      <c r="G57" s="265">
        <v>13325.600000000002</v>
      </c>
      <c r="H57" s="265">
        <v>13709.600000000002</v>
      </c>
      <c r="I57" s="265">
        <v>13786.800000000003</v>
      </c>
      <c r="J57" s="265">
        <v>13901.600000000002</v>
      </c>
      <c r="K57" s="263">
        <v>13672</v>
      </c>
      <c r="L57" s="263">
        <v>13480</v>
      </c>
      <c r="M57" s="263">
        <v>0.17888000000000001</v>
      </c>
    </row>
    <row r="58" spans="1:13">
      <c r="A58" s="282">
        <v>49</v>
      </c>
      <c r="B58" s="263" t="s">
        <v>74</v>
      </c>
      <c r="C58" s="263">
        <v>3461.25</v>
      </c>
      <c r="D58" s="265">
        <v>3466.0666666666671</v>
      </c>
      <c r="E58" s="265">
        <v>3447.4333333333343</v>
      </c>
      <c r="F58" s="265">
        <v>3433.6166666666672</v>
      </c>
      <c r="G58" s="265">
        <v>3414.9833333333345</v>
      </c>
      <c r="H58" s="265">
        <v>3479.8833333333341</v>
      </c>
      <c r="I58" s="265">
        <v>3498.5166666666664</v>
      </c>
      <c r="J58" s="265">
        <v>3512.3333333333339</v>
      </c>
      <c r="K58" s="263">
        <v>3484.7</v>
      </c>
      <c r="L58" s="263">
        <v>3452.25</v>
      </c>
      <c r="M58" s="263">
        <v>1.8915599999999999</v>
      </c>
    </row>
    <row r="59" spans="1:13">
      <c r="A59" s="282">
        <v>50</v>
      </c>
      <c r="B59" s="263" t="s">
        <v>80</v>
      </c>
      <c r="C59" s="263">
        <v>654.5</v>
      </c>
      <c r="D59" s="265">
        <v>644.23333333333335</v>
      </c>
      <c r="E59" s="265">
        <v>629.51666666666665</v>
      </c>
      <c r="F59" s="265">
        <v>604.5333333333333</v>
      </c>
      <c r="G59" s="265">
        <v>589.81666666666661</v>
      </c>
      <c r="H59" s="265">
        <v>669.2166666666667</v>
      </c>
      <c r="I59" s="265">
        <v>683.93333333333339</v>
      </c>
      <c r="J59" s="265">
        <v>708.91666666666674</v>
      </c>
      <c r="K59" s="263">
        <v>658.95</v>
      </c>
      <c r="L59" s="263">
        <v>619.25</v>
      </c>
      <c r="M59" s="263">
        <v>11.47911</v>
      </c>
    </row>
    <row r="60" spans="1:13">
      <c r="A60" s="282">
        <v>51</v>
      </c>
      <c r="B60" s="263" t="s">
        <v>75</v>
      </c>
      <c r="C60" s="263">
        <v>603.20000000000005</v>
      </c>
      <c r="D60" s="265">
        <v>604.69999999999993</v>
      </c>
      <c r="E60" s="265">
        <v>597.49999999999989</v>
      </c>
      <c r="F60" s="265">
        <v>591.79999999999995</v>
      </c>
      <c r="G60" s="265">
        <v>584.59999999999991</v>
      </c>
      <c r="H60" s="265">
        <v>610.39999999999986</v>
      </c>
      <c r="I60" s="265">
        <v>617.59999999999991</v>
      </c>
      <c r="J60" s="265">
        <v>623.29999999999984</v>
      </c>
      <c r="K60" s="263">
        <v>611.9</v>
      </c>
      <c r="L60" s="263">
        <v>599</v>
      </c>
      <c r="M60" s="263">
        <v>80.018119999999996</v>
      </c>
    </row>
    <row r="61" spans="1:13">
      <c r="A61" s="282">
        <v>52</v>
      </c>
      <c r="B61" s="263" t="s">
        <v>76</v>
      </c>
      <c r="C61" s="263">
        <v>144.30000000000001</v>
      </c>
      <c r="D61" s="265">
        <v>144.10000000000002</v>
      </c>
      <c r="E61" s="265">
        <v>142.30000000000004</v>
      </c>
      <c r="F61" s="265">
        <v>140.30000000000001</v>
      </c>
      <c r="G61" s="265">
        <v>138.50000000000003</v>
      </c>
      <c r="H61" s="265">
        <v>146.10000000000005</v>
      </c>
      <c r="I61" s="265">
        <v>147.9</v>
      </c>
      <c r="J61" s="265">
        <v>149.90000000000006</v>
      </c>
      <c r="K61" s="263">
        <v>145.9</v>
      </c>
      <c r="L61" s="263">
        <v>142.1</v>
      </c>
      <c r="M61" s="263">
        <v>109.74379999999999</v>
      </c>
    </row>
    <row r="62" spans="1:13">
      <c r="A62" s="282">
        <v>53</v>
      </c>
      <c r="B62" s="263" t="s">
        <v>77</v>
      </c>
      <c r="C62" s="263">
        <v>125.7</v>
      </c>
      <c r="D62" s="265">
        <v>126.08333333333333</v>
      </c>
      <c r="E62" s="265">
        <v>124.31666666666666</v>
      </c>
      <c r="F62" s="265">
        <v>122.93333333333334</v>
      </c>
      <c r="G62" s="265">
        <v>121.16666666666667</v>
      </c>
      <c r="H62" s="265">
        <v>127.46666666666665</v>
      </c>
      <c r="I62" s="265">
        <v>129.23333333333335</v>
      </c>
      <c r="J62" s="265">
        <v>130.61666666666665</v>
      </c>
      <c r="K62" s="263">
        <v>127.85</v>
      </c>
      <c r="L62" s="263">
        <v>124.7</v>
      </c>
      <c r="M62" s="263">
        <v>18.89751</v>
      </c>
    </row>
    <row r="63" spans="1:13">
      <c r="A63" s="282">
        <v>54</v>
      </c>
      <c r="B63" s="263" t="s">
        <v>81</v>
      </c>
      <c r="C63" s="263">
        <v>568.9</v>
      </c>
      <c r="D63" s="265">
        <v>573.56666666666661</v>
      </c>
      <c r="E63" s="265">
        <v>559.33333333333326</v>
      </c>
      <c r="F63" s="265">
        <v>549.76666666666665</v>
      </c>
      <c r="G63" s="265">
        <v>535.5333333333333</v>
      </c>
      <c r="H63" s="265">
        <v>583.13333333333321</v>
      </c>
      <c r="I63" s="265">
        <v>597.36666666666656</v>
      </c>
      <c r="J63" s="265">
        <v>606.93333333333317</v>
      </c>
      <c r="K63" s="263">
        <v>587.79999999999995</v>
      </c>
      <c r="L63" s="263">
        <v>564</v>
      </c>
      <c r="M63" s="263">
        <v>32.030380000000001</v>
      </c>
    </row>
    <row r="64" spans="1:13">
      <c r="A64" s="282">
        <v>55</v>
      </c>
      <c r="B64" s="263" t="s">
        <v>82</v>
      </c>
      <c r="C64" s="263">
        <v>882.9</v>
      </c>
      <c r="D64" s="265">
        <v>885.13333333333333</v>
      </c>
      <c r="E64" s="265">
        <v>874.76666666666665</v>
      </c>
      <c r="F64" s="265">
        <v>866.63333333333333</v>
      </c>
      <c r="G64" s="265">
        <v>856.26666666666665</v>
      </c>
      <c r="H64" s="265">
        <v>893.26666666666665</v>
      </c>
      <c r="I64" s="265">
        <v>903.63333333333321</v>
      </c>
      <c r="J64" s="265">
        <v>911.76666666666665</v>
      </c>
      <c r="K64" s="263">
        <v>895.5</v>
      </c>
      <c r="L64" s="263">
        <v>877</v>
      </c>
      <c r="M64" s="263">
        <v>54.790289999999999</v>
      </c>
    </row>
    <row r="65" spans="1:13">
      <c r="A65" s="282">
        <v>56</v>
      </c>
      <c r="B65" s="263" t="s">
        <v>231</v>
      </c>
      <c r="C65" s="263">
        <v>170.5</v>
      </c>
      <c r="D65" s="265">
        <v>171.33333333333334</v>
      </c>
      <c r="E65" s="265">
        <v>169.16666666666669</v>
      </c>
      <c r="F65" s="265">
        <v>167.83333333333334</v>
      </c>
      <c r="G65" s="265">
        <v>165.66666666666669</v>
      </c>
      <c r="H65" s="265">
        <v>172.66666666666669</v>
      </c>
      <c r="I65" s="265">
        <v>174.83333333333337</v>
      </c>
      <c r="J65" s="265">
        <v>176.16666666666669</v>
      </c>
      <c r="K65" s="263">
        <v>173.5</v>
      </c>
      <c r="L65" s="263">
        <v>170</v>
      </c>
      <c r="M65" s="263">
        <v>10.253590000000001</v>
      </c>
    </row>
    <row r="66" spans="1:13">
      <c r="A66" s="282">
        <v>57</v>
      </c>
      <c r="B66" s="263" t="s">
        <v>83</v>
      </c>
      <c r="C66" s="263">
        <v>136.85</v>
      </c>
      <c r="D66" s="265">
        <v>136.61666666666667</v>
      </c>
      <c r="E66" s="265">
        <v>135.23333333333335</v>
      </c>
      <c r="F66" s="265">
        <v>133.61666666666667</v>
      </c>
      <c r="G66" s="265">
        <v>132.23333333333335</v>
      </c>
      <c r="H66" s="265">
        <v>138.23333333333335</v>
      </c>
      <c r="I66" s="265">
        <v>139.61666666666667</v>
      </c>
      <c r="J66" s="265">
        <v>141.23333333333335</v>
      </c>
      <c r="K66" s="263">
        <v>138</v>
      </c>
      <c r="L66" s="263">
        <v>135</v>
      </c>
      <c r="M66" s="263">
        <v>126.4496</v>
      </c>
    </row>
    <row r="67" spans="1:13">
      <c r="A67" s="282">
        <v>58</v>
      </c>
      <c r="B67" s="263" t="s">
        <v>822</v>
      </c>
      <c r="C67" s="263">
        <v>3380.75</v>
      </c>
      <c r="D67" s="265">
        <v>3414.6166666666668</v>
      </c>
      <c r="E67" s="265">
        <v>3284.4333333333334</v>
      </c>
      <c r="F67" s="265">
        <v>3188.1166666666668</v>
      </c>
      <c r="G67" s="265">
        <v>3057.9333333333334</v>
      </c>
      <c r="H67" s="265">
        <v>3510.9333333333334</v>
      </c>
      <c r="I67" s="265">
        <v>3641.1166666666668</v>
      </c>
      <c r="J67" s="265">
        <v>3737.4333333333334</v>
      </c>
      <c r="K67" s="263">
        <v>3544.8</v>
      </c>
      <c r="L67" s="263">
        <v>3318.3</v>
      </c>
      <c r="M67" s="263">
        <v>33.827260000000003</v>
      </c>
    </row>
    <row r="68" spans="1:13">
      <c r="A68" s="282">
        <v>59</v>
      </c>
      <c r="B68" s="263" t="s">
        <v>84</v>
      </c>
      <c r="C68" s="263">
        <v>1511.35</v>
      </c>
      <c r="D68" s="265">
        <v>1508.7833333333335</v>
      </c>
      <c r="E68" s="265">
        <v>1499.5666666666671</v>
      </c>
      <c r="F68" s="265">
        <v>1487.7833333333335</v>
      </c>
      <c r="G68" s="265">
        <v>1478.5666666666671</v>
      </c>
      <c r="H68" s="265">
        <v>1520.5666666666671</v>
      </c>
      <c r="I68" s="265">
        <v>1529.7833333333338</v>
      </c>
      <c r="J68" s="265">
        <v>1541.5666666666671</v>
      </c>
      <c r="K68" s="263">
        <v>1518</v>
      </c>
      <c r="L68" s="263">
        <v>1497</v>
      </c>
      <c r="M68" s="263">
        <v>3.4432399999999999</v>
      </c>
    </row>
    <row r="69" spans="1:13">
      <c r="A69" s="282">
        <v>60</v>
      </c>
      <c r="B69" s="263" t="s">
        <v>85</v>
      </c>
      <c r="C69" s="263">
        <v>574</v>
      </c>
      <c r="D69" s="265">
        <v>576.35</v>
      </c>
      <c r="E69" s="265">
        <v>567.85</v>
      </c>
      <c r="F69" s="265">
        <v>561.70000000000005</v>
      </c>
      <c r="G69" s="265">
        <v>553.20000000000005</v>
      </c>
      <c r="H69" s="265">
        <v>582.5</v>
      </c>
      <c r="I69" s="265">
        <v>591</v>
      </c>
      <c r="J69" s="265">
        <v>597.15</v>
      </c>
      <c r="K69" s="263">
        <v>584.85</v>
      </c>
      <c r="L69" s="263">
        <v>570.20000000000005</v>
      </c>
      <c r="M69" s="263">
        <v>15.88585</v>
      </c>
    </row>
    <row r="70" spans="1:13">
      <c r="A70" s="282">
        <v>61</v>
      </c>
      <c r="B70" s="263" t="s">
        <v>232</v>
      </c>
      <c r="C70" s="263">
        <v>729.35</v>
      </c>
      <c r="D70" s="265">
        <v>729.88333333333333</v>
      </c>
      <c r="E70" s="265">
        <v>725.36666666666667</v>
      </c>
      <c r="F70" s="265">
        <v>721.38333333333333</v>
      </c>
      <c r="G70" s="265">
        <v>716.86666666666667</v>
      </c>
      <c r="H70" s="265">
        <v>733.86666666666667</v>
      </c>
      <c r="I70" s="265">
        <v>738.38333333333333</v>
      </c>
      <c r="J70" s="265">
        <v>742.36666666666667</v>
      </c>
      <c r="K70" s="263">
        <v>734.4</v>
      </c>
      <c r="L70" s="263">
        <v>725.9</v>
      </c>
      <c r="M70" s="263">
        <v>0.95974000000000004</v>
      </c>
    </row>
    <row r="71" spans="1:13">
      <c r="A71" s="282">
        <v>62</v>
      </c>
      <c r="B71" s="263" t="s">
        <v>233</v>
      </c>
      <c r="C71" s="263">
        <v>380.05</v>
      </c>
      <c r="D71" s="265">
        <v>380.0333333333333</v>
      </c>
      <c r="E71" s="265">
        <v>374.86666666666662</v>
      </c>
      <c r="F71" s="265">
        <v>369.68333333333334</v>
      </c>
      <c r="G71" s="265">
        <v>364.51666666666665</v>
      </c>
      <c r="H71" s="265">
        <v>385.21666666666658</v>
      </c>
      <c r="I71" s="265">
        <v>390.38333333333333</v>
      </c>
      <c r="J71" s="265">
        <v>395.56666666666655</v>
      </c>
      <c r="K71" s="263">
        <v>385.2</v>
      </c>
      <c r="L71" s="263">
        <v>374.85</v>
      </c>
      <c r="M71" s="263">
        <v>15.23371</v>
      </c>
    </row>
    <row r="72" spans="1:13">
      <c r="A72" s="282">
        <v>63</v>
      </c>
      <c r="B72" s="263" t="s">
        <v>86</v>
      </c>
      <c r="C72" s="263">
        <v>838.15</v>
      </c>
      <c r="D72" s="265">
        <v>839.9</v>
      </c>
      <c r="E72" s="265">
        <v>834.34999999999991</v>
      </c>
      <c r="F72" s="265">
        <v>830.55</v>
      </c>
      <c r="G72" s="265">
        <v>824.99999999999989</v>
      </c>
      <c r="H72" s="265">
        <v>843.69999999999993</v>
      </c>
      <c r="I72" s="265">
        <v>849.24999999999989</v>
      </c>
      <c r="J72" s="265">
        <v>853.05</v>
      </c>
      <c r="K72" s="263">
        <v>845.45</v>
      </c>
      <c r="L72" s="263">
        <v>836.1</v>
      </c>
      <c r="M72" s="263">
        <v>3.0707300000000002</v>
      </c>
    </row>
    <row r="73" spans="1:13">
      <c r="A73" s="282">
        <v>64</v>
      </c>
      <c r="B73" s="263" t="s">
        <v>92</v>
      </c>
      <c r="C73" s="263">
        <v>257.95</v>
      </c>
      <c r="D73" s="265">
        <v>256.90000000000003</v>
      </c>
      <c r="E73" s="265">
        <v>251.30000000000007</v>
      </c>
      <c r="F73" s="265">
        <v>244.65000000000003</v>
      </c>
      <c r="G73" s="265">
        <v>239.05000000000007</v>
      </c>
      <c r="H73" s="265">
        <v>263.55000000000007</v>
      </c>
      <c r="I73" s="265">
        <v>269.15000000000009</v>
      </c>
      <c r="J73" s="265">
        <v>275.80000000000007</v>
      </c>
      <c r="K73" s="263">
        <v>262.5</v>
      </c>
      <c r="L73" s="263">
        <v>250.25</v>
      </c>
      <c r="M73" s="263">
        <v>173.85575</v>
      </c>
    </row>
    <row r="74" spans="1:13">
      <c r="A74" s="282">
        <v>65</v>
      </c>
      <c r="B74" s="263" t="s">
        <v>87</v>
      </c>
      <c r="C74" s="263">
        <v>534.6</v>
      </c>
      <c r="D74" s="265">
        <v>538.29999999999995</v>
      </c>
      <c r="E74" s="265">
        <v>528.59999999999991</v>
      </c>
      <c r="F74" s="265">
        <v>522.59999999999991</v>
      </c>
      <c r="G74" s="265">
        <v>512.89999999999986</v>
      </c>
      <c r="H74" s="265">
        <v>544.29999999999995</v>
      </c>
      <c r="I74" s="265">
        <v>554</v>
      </c>
      <c r="J74" s="265">
        <v>560</v>
      </c>
      <c r="K74" s="263">
        <v>548</v>
      </c>
      <c r="L74" s="263">
        <v>532.29999999999995</v>
      </c>
      <c r="M74" s="263">
        <v>87.766630000000006</v>
      </c>
    </row>
    <row r="75" spans="1:13">
      <c r="A75" s="282">
        <v>66</v>
      </c>
      <c r="B75" s="263" t="s">
        <v>234</v>
      </c>
      <c r="C75" s="263">
        <v>1631.9</v>
      </c>
      <c r="D75" s="265">
        <v>1626.7333333333333</v>
      </c>
      <c r="E75" s="265">
        <v>1577.1166666666668</v>
      </c>
      <c r="F75" s="265">
        <v>1522.3333333333335</v>
      </c>
      <c r="G75" s="265">
        <v>1472.7166666666669</v>
      </c>
      <c r="H75" s="265">
        <v>1681.5166666666667</v>
      </c>
      <c r="I75" s="265">
        <v>1731.133333333333</v>
      </c>
      <c r="J75" s="265">
        <v>1785.9166666666665</v>
      </c>
      <c r="K75" s="263">
        <v>1676.35</v>
      </c>
      <c r="L75" s="263">
        <v>1571.95</v>
      </c>
      <c r="M75" s="263">
        <v>3.8587400000000001</v>
      </c>
    </row>
    <row r="76" spans="1:13">
      <c r="A76" s="282">
        <v>67</v>
      </c>
      <c r="B76" s="263" t="s">
        <v>831</v>
      </c>
      <c r="C76" s="263">
        <v>167</v>
      </c>
      <c r="D76" s="265">
        <v>168</v>
      </c>
      <c r="E76" s="265">
        <v>165</v>
      </c>
      <c r="F76" s="265">
        <v>163</v>
      </c>
      <c r="G76" s="265">
        <v>160</v>
      </c>
      <c r="H76" s="265">
        <v>170</v>
      </c>
      <c r="I76" s="265">
        <v>173</v>
      </c>
      <c r="J76" s="265">
        <v>175</v>
      </c>
      <c r="K76" s="263">
        <v>171</v>
      </c>
      <c r="L76" s="263">
        <v>166</v>
      </c>
      <c r="M76" s="263">
        <v>8.24512</v>
      </c>
    </row>
    <row r="77" spans="1:13">
      <c r="A77" s="282">
        <v>68</v>
      </c>
      <c r="B77" s="263" t="s">
        <v>90</v>
      </c>
      <c r="C77" s="263">
        <v>4029.1</v>
      </c>
      <c r="D77" s="265">
        <v>4045.35</v>
      </c>
      <c r="E77" s="265">
        <v>4003.0499999999997</v>
      </c>
      <c r="F77" s="265">
        <v>3977</v>
      </c>
      <c r="G77" s="265">
        <v>3934.7</v>
      </c>
      <c r="H77" s="265">
        <v>4071.3999999999996</v>
      </c>
      <c r="I77" s="265">
        <v>4113.7</v>
      </c>
      <c r="J77" s="265">
        <v>4139.75</v>
      </c>
      <c r="K77" s="263">
        <v>4087.65</v>
      </c>
      <c r="L77" s="263">
        <v>4019.3</v>
      </c>
      <c r="M77" s="263">
        <v>3.0501100000000001</v>
      </c>
    </row>
    <row r="78" spans="1:13">
      <c r="A78" s="282">
        <v>69</v>
      </c>
      <c r="B78" s="263" t="s">
        <v>348</v>
      </c>
      <c r="C78" s="263">
        <v>2860</v>
      </c>
      <c r="D78" s="265">
        <v>2866.4666666666667</v>
      </c>
      <c r="E78" s="265">
        <v>2834.9333333333334</v>
      </c>
      <c r="F78" s="265">
        <v>2809.8666666666668</v>
      </c>
      <c r="G78" s="265">
        <v>2778.3333333333335</v>
      </c>
      <c r="H78" s="265">
        <v>2891.5333333333333</v>
      </c>
      <c r="I78" s="265">
        <v>2923.0666666666671</v>
      </c>
      <c r="J78" s="265">
        <v>2948.1333333333332</v>
      </c>
      <c r="K78" s="263">
        <v>2898</v>
      </c>
      <c r="L78" s="263">
        <v>2841.4</v>
      </c>
      <c r="M78" s="263">
        <v>2.88246</v>
      </c>
    </row>
    <row r="79" spans="1:13">
      <c r="A79" s="282">
        <v>70</v>
      </c>
      <c r="B79" s="263" t="s">
        <v>93</v>
      </c>
      <c r="C79" s="263">
        <v>5174.7</v>
      </c>
      <c r="D79" s="265">
        <v>5196.5666666666666</v>
      </c>
      <c r="E79" s="265">
        <v>5144.1333333333332</v>
      </c>
      <c r="F79" s="265">
        <v>5113.5666666666666</v>
      </c>
      <c r="G79" s="265">
        <v>5061.1333333333332</v>
      </c>
      <c r="H79" s="265">
        <v>5227.1333333333332</v>
      </c>
      <c r="I79" s="265">
        <v>5279.5666666666657</v>
      </c>
      <c r="J79" s="265">
        <v>5310.1333333333332</v>
      </c>
      <c r="K79" s="263">
        <v>5249</v>
      </c>
      <c r="L79" s="263">
        <v>5166</v>
      </c>
      <c r="M79" s="263">
        <v>7.8486900000000004</v>
      </c>
    </row>
    <row r="80" spans="1:13">
      <c r="A80" s="282">
        <v>71</v>
      </c>
      <c r="B80" s="263" t="s">
        <v>235</v>
      </c>
      <c r="C80" s="263">
        <v>61.05</v>
      </c>
      <c r="D80" s="265">
        <v>61.416666666666664</v>
      </c>
      <c r="E80" s="265">
        <v>59.983333333333327</v>
      </c>
      <c r="F80" s="265">
        <v>58.916666666666664</v>
      </c>
      <c r="G80" s="265">
        <v>57.483333333333327</v>
      </c>
      <c r="H80" s="265">
        <v>62.483333333333327</v>
      </c>
      <c r="I80" s="265">
        <v>63.916666666666664</v>
      </c>
      <c r="J80" s="265">
        <v>64.98333333333332</v>
      </c>
      <c r="K80" s="263">
        <v>62.85</v>
      </c>
      <c r="L80" s="263">
        <v>60.35</v>
      </c>
      <c r="M80" s="263">
        <v>51.547260000000001</v>
      </c>
    </row>
    <row r="81" spans="1:13">
      <c r="A81" s="282">
        <v>72</v>
      </c>
      <c r="B81" s="263" t="s">
        <v>94</v>
      </c>
      <c r="C81" s="263">
        <v>2417.15</v>
      </c>
      <c r="D81" s="265">
        <v>2425.7666666666669</v>
      </c>
      <c r="E81" s="265">
        <v>2394.4833333333336</v>
      </c>
      <c r="F81" s="265">
        <v>2371.8166666666666</v>
      </c>
      <c r="G81" s="265">
        <v>2340.5333333333333</v>
      </c>
      <c r="H81" s="265">
        <v>2448.4333333333338</v>
      </c>
      <c r="I81" s="265">
        <v>2479.7166666666676</v>
      </c>
      <c r="J81" s="265">
        <v>2502.3833333333341</v>
      </c>
      <c r="K81" s="263">
        <v>2457.0500000000002</v>
      </c>
      <c r="L81" s="263">
        <v>2403.1</v>
      </c>
      <c r="M81" s="263">
        <v>4.6423699999999997</v>
      </c>
    </row>
    <row r="82" spans="1:13">
      <c r="A82" s="282">
        <v>73</v>
      </c>
      <c r="B82" s="263" t="s">
        <v>236</v>
      </c>
      <c r="C82" s="263">
        <v>483.75</v>
      </c>
      <c r="D82" s="265">
        <v>485.7</v>
      </c>
      <c r="E82" s="265">
        <v>478.25</v>
      </c>
      <c r="F82" s="265">
        <v>472.75</v>
      </c>
      <c r="G82" s="265">
        <v>465.3</v>
      </c>
      <c r="H82" s="265">
        <v>491.2</v>
      </c>
      <c r="I82" s="265">
        <v>498.64999999999992</v>
      </c>
      <c r="J82" s="265">
        <v>504.15</v>
      </c>
      <c r="K82" s="263">
        <v>493.15</v>
      </c>
      <c r="L82" s="263">
        <v>480.2</v>
      </c>
      <c r="M82" s="263">
        <v>4.2729499999999998</v>
      </c>
    </row>
    <row r="83" spans="1:13">
      <c r="A83" s="282">
        <v>74</v>
      </c>
      <c r="B83" s="263" t="s">
        <v>237</v>
      </c>
      <c r="C83" s="263">
        <v>1342.85</v>
      </c>
      <c r="D83" s="265">
        <v>1344.2833333333333</v>
      </c>
      <c r="E83" s="265">
        <v>1323.5666666666666</v>
      </c>
      <c r="F83" s="265">
        <v>1304.2833333333333</v>
      </c>
      <c r="G83" s="265">
        <v>1283.5666666666666</v>
      </c>
      <c r="H83" s="265">
        <v>1363.5666666666666</v>
      </c>
      <c r="I83" s="265">
        <v>1384.2833333333333</v>
      </c>
      <c r="J83" s="265">
        <v>1403.5666666666666</v>
      </c>
      <c r="K83" s="263">
        <v>1365</v>
      </c>
      <c r="L83" s="263">
        <v>1325</v>
      </c>
      <c r="M83" s="263">
        <v>0.70572000000000001</v>
      </c>
    </row>
    <row r="84" spans="1:13">
      <c r="A84" s="282">
        <v>75</v>
      </c>
      <c r="B84" s="263" t="s">
        <v>96</v>
      </c>
      <c r="C84" s="263">
        <v>1162.5999999999999</v>
      </c>
      <c r="D84" s="265">
        <v>1157.3666666666666</v>
      </c>
      <c r="E84" s="265">
        <v>1142.7333333333331</v>
      </c>
      <c r="F84" s="265">
        <v>1122.8666666666666</v>
      </c>
      <c r="G84" s="265">
        <v>1108.2333333333331</v>
      </c>
      <c r="H84" s="265">
        <v>1177.2333333333331</v>
      </c>
      <c r="I84" s="265">
        <v>1191.8666666666668</v>
      </c>
      <c r="J84" s="265">
        <v>1211.7333333333331</v>
      </c>
      <c r="K84" s="263">
        <v>1172</v>
      </c>
      <c r="L84" s="263">
        <v>1137.5</v>
      </c>
      <c r="M84" s="263">
        <v>25.278379999999999</v>
      </c>
    </row>
    <row r="85" spans="1:13">
      <c r="A85" s="282">
        <v>76</v>
      </c>
      <c r="B85" s="263" t="s">
        <v>97</v>
      </c>
      <c r="C85" s="263">
        <v>183.4</v>
      </c>
      <c r="D85" s="265">
        <v>183.4</v>
      </c>
      <c r="E85" s="265">
        <v>182.60000000000002</v>
      </c>
      <c r="F85" s="265">
        <v>181.8</v>
      </c>
      <c r="G85" s="265">
        <v>181.00000000000003</v>
      </c>
      <c r="H85" s="265">
        <v>184.20000000000002</v>
      </c>
      <c r="I85" s="265">
        <v>185.00000000000003</v>
      </c>
      <c r="J85" s="265">
        <v>185.8</v>
      </c>
      <c r="K85" s="263">
        <v>184.2</v>
      </c>
      <c r="L85" s="263">
        <v>182.6</v>
      </c>
      <c r="M85" s="263">
        <v>15.468579999999999</v>
      </c>
    </row>
    <row r="86" spans="1:13">
      <c r="A86" s="282">
        <v>77</v>
      </c>
      <c r="B86" s="263" t="s">
        <v>98</v>
      </c>
      <c r="C86" s="263">
        <v>77.650000000000006</v>
      </c>
      <c r="D86" s="265">
        <v>78.233333333333334</v>
      </c>
      <c r="E86" s="265">
        <v>76.666666666666671</v>
      </c>
      <c r="F86" s="265">
        <v>75.683333333333337</v>
      </c>
      <c r="G86" s="265">
        <v>74.116666666666674</v>
      </c>
      <c r="H86" s="265">
        <v>79.216666666666669</v>
      </c>
      <c r="I86" s="265">
        <v>80.783333333333331</v>
      </c>
      <c r="J86" s="265">
        <v>81.766666666666666</v>
      </c>
      <c r="K86" s="263">
        <v>79.8</v>
      </c>
      <c r="L86" s="263">
        <v>77.25</v>
      </c>
      <c r="M86" s="263">
        <v>151.73887999999999</v>
      </c>
    </row>
    <row r="87" spans="1:13">
      <c r="A87" s="282">
        <v>78</v>
      </c>
      <c r="B87" s="263" t="s">
        <v>359</v>
      </c>
      <c r="C87" s="263">
        <v>232.9</v>
      </c>
      <c r="D87" s="265">
        <v>229.29999999999998</v>
      </c>
      <c r="E87" s="265">
        <v>222.59999999999997</v>
      </c>
      <c r="F87" s="265">
        <v>212.29999999999998</v>
      </c>
      <c r="G87" s="265">
        <v>205.59999999999997</v>
      </c>
      <c r="H87" s="265">
        <v>239.59999999999997</v>
      </c>
      <c r="I87" s="265">
        <v>246.29999999999995</v>
      </c>
      <c r="J87" s="265">
        <v>256.59999999999997</v>
      </c>
      <c r="K87" s="263">
        <v>236</v>
      </c>
      <c r="L87" s="263">
        <v>219</v>
      </c>
      <c r="M87" s="263">
        <v>155.71198000000001</v>
      </c>
    </row>
    <row r="88" spans="1:13">
      <c r="A88" s="282">
        <v>79</v>
      </c>
      <c r="B88" s="263" t="s">
        <v>240</v>
      </c>
      <c r="C88" s="263">
        <v>46.8</v>
      </c>
      <c r="D88" s="265">
        <v>46.766666666666673</v>
      </c>
      <c r="E88" s="265">
        <v>45.733333333333348</v>
      </c>
      <c r="F88" s="265">
        <v>44.666666666666679</v>
      </c>
      <c r="G88" s="265">
        <v>43.633333333333354</v>
      </c>
      <c r="H88" s="265">
        <v>47.833333333333343</v>
      </c>
      <c r="I88" s="265">
        <v>48.86666666666666</v>
      </c>
      <c r="J88" s="265">
        <v>49.933333333333337</v>
      </c>
      <c r="K88" s="263">
        <v>47.8</v>
      </c>
      <c r="L88" s="263">
        <v>45.7</v>
      </c>
      <c r="M88" s="263">
        <v>34.736350000000002</v>
      </c>
    </row>
    <row r="89" spans="1:13">
      <c r="A89" s="282">
        <v>80</v>
      </c>
      <c r="B89" s="263" t="s">
        <v>99</v>
      </c>
      <c r="C89" s="263">
        <v>150.25</v>
      </c>
      <c r="D89" s="265">
        <v>150.53333333333333</v>
      </c>
      <c r="E89" s="265">
        <v>148.41666666666666</v>
      </c>
      <c r="F89" s="265">
        <v>146.58333333333331</v>
      </c>
      <c r="G89" s="265">
        <v>144.46666666666664</v>
      </c>
      <c r="H89" s="265">
        <v>152.36666666666667</v>
      </c>
      <c r="I89" s="265">
        <v>154.48333333333335</v>
      </c>
      <c r="J89" s="265">
        <v>156.31666666666669</v>
      </c>
      <c r="K89" s="263">
        <v>152.65</v>
      </c>
      <c r="L89" s="263">
        <v>148.69999999999999</v>
      </c>
      <c r="M89" s="263">
        <v>189.29024000000001</v>
      </c>
    </row>
    <row r="90" spans="1:13">
      <c r="A90" s="282">
        <v>81</v>
      </c>
      <c r="B90" s="263" t="s">
        <v>102</v>
      </c>
      <c r="C90" s="263">
        <v>24.05</v>
      </c>
      <c r="D90" s="265">
        <v>24.016666666666666</v>
      </c>
      <c r="E90" s="265">
        <v>23.733333333333331</v>
      </c>
      <c r="F90" s="265">
        <v>23.416666666666664</v>
      </c>
      <c r="G90" s="265">
        <v>23.133333333333329</v>
      </c>
      <c r="H90" s="265">
        <v>24.333333333333332</v>
      </c>
      <c r="I90" s="265">
        <v>24.616666666666664</v>
      </c>
      <c r="J90" s="265">
        <v>24.933333333333334</v>
      </c>
      <c r="K90" s="263">
        <v>24.3</v>
      </c>
      <c r="L90" s="263">
        <v>23.7</v>
      </c>
      <c r="M90" s="263">
        <v>107.58374999999999</v>
      </c>
    </row>
    <row r="91" spans="1:13">
      <c r="A91" s="282">
        <v>82</v>
      </c>
      <c r="B91" s="263" t="s">
        <v>241</v>
      </c>
      <c r="C91" s="263">
        <v>203.9</v>
      </c>
      <c r="D91" s="265">
        <v>205.25</v>
      </c>
      <c r="E91" s="265">
        <v>202.2</v>
      </c>
      <c r="F91" s="265">
        <v>200.5</v>
      </c>
      <c r="G91" s="265">
        <v>197.45</v>
      </c>
      <c r="H91" s="265">
        <v>206.95</v>
      </c>
      <c r="I91" s="265">
        <v>210</v>
      </c>
      <c r="J91" s="265">
        <v>211.7</v>
      </c>
      <c r="K91" s="263">
        <v>208.3</v>
      </c>
      <c r="L91" s="263">
        <v>203.55</v>
      </c>
      <c r="M91" s="263">
        <v>2.53694</v>
      </c>
    </row>
    <row r="92" spans="1:13">
      <c r="A92" s="282">
        <v>83</v>
      </c>
      <c r="B92" s="263" t="s">
        <v>100</v>
      </c>
      <c r="C92" s="263">
        <v>591.5</v>
      </c>
      <c r="D92" s="265">
        <v>586.43333333333339</v>
      </c>
      <c r="E92" s="265">
        <v>570.16666666666674</v>
      </c>
      <c r="F92" s="265">
        <v>548.83333333333337</v>
      </c>
      <c r="G92" s="265">
        <v>532.56666666666672</v>
      </c>
      <c r="H92" s="265">
        <v>607.76666666666677</v>
      </c>
      <c r="I92" s="265">
        <v>624.03333333333342</v>
      </c>
      <c r="J92" s="265">
        <v>645.36666666666679</v>
      </c>
      <c r="K92" s="263">
        <v>602.70000000000005</v>
      </c>
      <c r="L92" s="263">
        <v>565.1</v>
      </c>
      <c r="M92" s="263">
        <v>127.63132</v>
      </c>
    </row>
    <row r="93" spans="1:13">
      <c r="A93" s="282">
        <v>84</v>
      </c>
      <c r="B93" s="263" t="s">
        <v>242</v>
      </c>
      <c r="C93" s="263">
        <v>515.15</v>
      </c>
      <c r="D93" s="265">
        <v>514.88333333333333</v>
      </c>
      <c r="E93" s="265">
        <v>510.76666666666665</v>
      </c>
      <c r="F93" s="265">
        <v>506.38333333333333</v>
      </c>
      <c r="G93" s="265">
        <v>502.26666666666665</v>
      </c>
      <c r="H93" s="265">
        <v>519.26666666666665</v>
      </c>
      <c r="I93" s="265">
        <v>523.38333333333321</v>
      </c>
      <c r="J93" s="265">
        <v>527.76666666666665</v>
      </c>
      <c r="K93" s="263">
        <v>519</v>
      </c>
      <c r="L93" s="263">
        <v>510.5</v>
      </c>
      <c r="M93" s="263">
        <v>0.91066999999999998</v>
      </c>
    </row>
    <row r="94" spans="1:13">
      <c r="A94" s="282">
        <v>85</v>
      </c>
      <c r="B94" s="263" t="s">
        <v>103</v>
      </c>
      <c r="C94" s="263">
        <v>702.1</v>
      </c>
      <c r="D94" s="265">
        <v>706.81666666666661</v>
      </c>
      <c r="E94" s="265">
        <v>695.33333333333326</v>
      </c>
      <c r="F94" s="265">
        <v>688.56666666666661</v>
      </c>
      <c r="G94" s="265">
        <v>677.08333333333326</v>
      </c>
      <c r="H94" s="265">
        <v>713.58333333333326</v>
      </c>
      <c r="I94" s="265">
        <v>725.06666666666661</v>
      </c>
      <c r="J94" s="265">
        <v>731.83333333333326</v>
      </c>
      <c r="K94" s="263">
        <v>718.3</v>
      </c>
      <c r="L94" s="263">
        <v>700.05</v>
      </c>
      <c r="M94" s="263">
        <v>9.1456</v>
      </c>
    </row>
    <row r="95" spans="1:13">
      <c r="A95" s="282">
        <v>86</v>
      </c>
      <c r="B95" s="263" t="s">
        <v>243</v>
      </c>
      <c r="C95" s="263">
        <v>510.7</v>
      </c>
      <c r="D95" s="265">
        <v>511.3</v>
      </c>
      <c r="E95" s="265">
        <v>505.05000000000007</v>
      </c>
      <c r="F95" s="265">
        <v>499.40000000000003</v>
      </c>
      <c r="G95" s="265">
        <v>493.15000000000009</v>
      </c>
      <c r="H95" s="265">
        <v>516.95000000000005</v>
      </c>
      <c r="I95" s="265">
        <v>523.19999999999993</v>
      </c>
      <c r="J95" s="265">
        <v>528.85</v>
      </c>
      <c r="K95" s="263">
        <v>517.54999999999995</v>
      </c>
      <c r="L95" s="263">
        <v>505.65</v>
      </c>
      <c r="M95" s="263">
        <v>1.34188</v>
      </c>
    </row>
    <row r="96" spans="1:13">
      <c r="A96" s="282">
        <v>87</v>
      </c>
      <c r="B96" s="263" t="s">
        <v>244</v>
      </c>
      <c r="C96" s="263">
        <v>1246.4000000000001</v>
      </c>
      <c r="D96" s="265">
        <v>1251.4166666666667</v>
      </c>
      <c r="E96" s="265">
        <v>1230.8833333333334</v>
      </c>
      <c r="F96" s="265">
        <v>1215.3666666666668</v>
      </c>
      <c r="G96" s="265">
        <v>1194.8333333333335</v>
      </c>
      <c r="H96" s="265">
        <v>1266.9333333333334</v>
      </c>
      <c r="I96" s="265">
        <v>1287.4666666666667</v>
      </c>
      <c r="J96" s="265">
        <v>1302.9833333333333</v>
      </c>
      <c r="K96" s="263">
        <v>1271.95</v>
      </c>
      <c r="L96" s="263">
        <v>1235.9000000000001</v>
      </c>
      <c r="M96" s="263">
        <v>6.2290200000000002</v>
      </c>
    </row>
    <row r="97" spans="1:13">
      <c r="A97" s="282">
        <v>88</v>
      </c>
      <c r="B97" s="263" t="s">
        <v>104</v>
      </c>
      <c r="C97" s="263">
        <v>1449.6</v>
      </c>
      <c r="D97" s="265">
        <v>1448.2666666666667</v>
      </c>
      <c r="E97" s="265">
        <v>1434.6333333333332</v>
      </c>
      <c r="F97" s="265">
        <v>1419.6666666666665</v>
      </c>
      <c r="G97" s="265">
        <v>1406.0333333333331</v>
      </c>
      <c r="H97" s="265">
        <v>1463.2333333333333</v>
      </c>
      <c r="I97" s="265">
        <v>1476.866666666667</v>
      </c>
      <c r="J97" s="265">
        <v>1491.8333333333335</v>
      </c>
      <c r="K97" s="263">
        <v>1461.9</v>
      </c>
      <c r="L97" s="263">
        <v>1433.3</v>
      </c>
      <c r="M97" s="263">
        <v>12.67488</v>
      </c>
    </row>
    <row r="98" spans="1:13">
      <c r="A98" s="282">
        <v>89</v>
      </c>
      <c r="B98" s="263" t="s">
        <v>372</v>
      </c>
      <c r="C98" s="263">
        <v>531.25</v>
      </c>
      <c r="D98" s="265">
        <v>536.46666666666658</v>
      </c>
      <c r="E98" s="265">
        <v>524.08333333333314</v>
      </c>
      <c r="F98" s="265">
        <v>516.91666666666652</v>
      </c>
      <c r="G98" s="265">
        <v>504.53333333333308</v>
      </c>
      <c r="H98" s="265">
        <v>543.63333333333321</v>
      </c>
      <c r="I98" s="265">
        <v>556.01666666666665</v>
      </c>
      <c r="J98" s="265">
        <v>563.18333333333328</v>
      </c>
      <c r="K98" s="263">
        <v>548.85</v>
      </c>
      <c r="L98" s="263">
        <v>529.29999999999995</v>
      </c>
      <c r="M98" s="263">
        <v>9.2562099999999994</v>
      </c>
    </row>
    <row r="99" spans="1:13">
      <c r="A99" s="282">
        <v>90</v>
      </c>
      <c r="B99" s="263" t="s">
        <v>246</v>
      </c>
      <c r="C99" s="263">
        <v>268.95</v>
      </c>
      <c r="D99" s="265">
        <v>270.90000000000003</v>
      </c>
      <c r="E99" s="265">
        <v>266.05000000000007</v>
      </c>
      <c r="F99" s="265">
        <v>263.15000000000003</v>
      </c>
      <c r="G99" s="265">
        <v>258.30000000000007</v>
      </c>
      <c r="H99" s="265">
        <v>273.80000000000007</v>
      </c>
      <c r="I99" s="265">
        <v>278.65000000000009</v>
      </c>
      <c r="J99" s="265">
        <v>281.55000000000007</v>
      </c>
      <c r="K99" s="263">
        <v>275.75</v>
      </c>
      <c r="L99" s="263">
        <v>268</v>
      </c>
      <c r="M99" s="263">
        <v>5.6439300000000001</v>
      </c>
    </row>
    <row r="100" spans="1:13">
      <c r="A100" s="282">
        <v>91</v>
      </c>
      <c r="B100" s="263" t="s">
        <v>107</v>
      </c>
      <c r="C100" s="263">
        <v>916.4</v>
      </c>
      <c r="D100" s="265">
        <v>917.16666666666663</v>
      </c>
      <c r="E100" s="265">
        <v>912.93333333333328</v>
      </c>
      <c r="F100" s="265">
        <v>909.4666666666667</v>
      </c>
      <c r="G100" s="265">
        <v>905.23333333333335</v>
      </c>
      <c r="H100" s="265">
        <v>920.63333333333321</v>
      </c>
      <c r="I100" s="265">
        <v>924.86666666666656</v>
      </c>
      <c r="J100" s="265">
        <v>928.33333333333314</v>
      </c>
      <c r="K100" s="263">
        <v>921.4</v>
      </c>
      <c r="L100" s="263">
        <v>913.7</v>
      </c>
      <c r="M100" s="263">
        <v>36.51558</v>
      </c>
    </row>
    <row r="101" spans="1:13">
      <c r="A101" s="282">
        <v>92</v>
      </c>
      <c r="B101" s="263" t="s">
        <v>248</v>
      </c>
      <c r="C101" s="263">
        <v>2718.65</v>
      </c>
      <c r="D101" s="265">
        <v>2722.4333333333329</v>
      </c>
      <c r="E101" s="265">
        <v>2695.8666666666659</v>
      </c>
      <c r="F101" s="265">
        <v>2673.083333333333</v>
      </c>
      <c r="G101" s="265">
        <v>2646.516666666666</v>
      </c>
      <c r="H101" s="265">
        <v>2745.2166666666658</v>
      </c>
      <c r="I101" s="265">
        <v>2771.7833333333324</v>
      </c>
      <c r="J101" s="265">
        <v>2794.5666666666657</v>
      </c>
      <c r="K101" s="263">
        <v>2749</v>
      </c>
      <c r="L101" s="263">
        <v>2699.65</v>
      </c>
      <c r="M101" s="263">
        <v>4.20702</v>
      </c>
    </row>
    <row r="102" spans="1:13">
      <c r="A102" s="282">
        <v>93</v>
      </c>
      <c r="B102" s="263" t="s">
        <v>109</v>
      </c>
      <c r="C102" s="263">
        <v>1414.75</v>
      </c>
      <c r="D102" s="265">
        <v>1416.6499999999999</v>
      </c>
      <c r="E102" s="265">
        <v>1408.3499999999997</v>
      </c>
      <c r="F102" s="265">
        <v>1401.9499999999998</v>
      </c>
      <c r="G102" s="265">
        <v>1393.6499999999996</v>
      </c>
      <c r="H102" s="265">
        <v>1423.0499999999997</v>
      </c>
      <c r="I102" s="265">
        <v>1431.35</v>
      </c>
      <c r="J102" s="265">
        <v>1437.7499999999998</v>
      </c>
      <c r="K102" s="263">
        <v>1424.95</v>
      </c>
      <c r="L102" s="263">
        <v>1410.25</v>
      </c>
      <c r="M102" s="263">
        <v>60.241669999999999</v>
      </c>
    </row>
    <row r="103" spans="1:13">
      <c r="A103" s="282">
        <v>94</v>
      </c>
      <c r="B103" s="263" t="s">
        <v>249</v>
      </c>
      <c r="C103" s="263">
        <v>672.65</v>
      </c>
      <c r="D103" s="265">
        <v>674.73333333333335</v>
      </c>
      <c r="E103" s="265">
        <v>668.9666666666667</v>
      </c>
      <c r="F103" s="265">
        <v>665.2833333333333</v>
      </c>
      <c r="G103" s="265">
        <v>659.51666666666665</v>
      </c>
      <c r="H103" s="265">
        <v>678.41666666666674</v>
      </c>
      <c r="I103" s="265">
        <v>684.18333333333339</v>
      </c>
      <c r="J103" s="265">
        <v>687.86666666666679</v>
      </c>
      <c r="K103" s="263">
        <v>680.5</v>
      </c>
      <c r="L103" s="263">
        <v>671.05</v>
      </c>
      <c r="M103" s="263">
        <v>19.1355</v>
      </c>
    </row>
    <row r="104" spans="1:13">
      <c r="A104" s="282">
        <v>95</v>
      </c>
      <c r="B104" s="263" t="s">
        <v>105</v>
      </c>
      <c r="C104" s="263">
        <v>1002</v>
      </c>
      <c r="D104" s="265">
        <v>1004.8000000000001</v>
      </c>
      <c r="E104" s="265">
        <v>995.20000000000016</v>
      </c>
      <c r="F104" s="265">
        <v>988.40000000000009</v>
      </c>
      <c r="G104" s="265">
        <v>978.80000000000018</v>
      </c>
      <c r="H104" s="265">
        <v>1011.6000000000001</v>
      </c>
      <c r="I104" s="265">
        <v>1021.2</v>
      </c>
      <c r="J104" s="265">
        <v>1028</v>
      </c>
      <c r="K104" s="263">
        <v>1014.4</v>
      </c>
      <c r="L104" s="263">
        <v>998</v>
      </c>
      <c r="M104" s="263">
        <v>5.9581299999999997</v>
      </c>
    </row>
    <row r="105" spans="1:13">
      <c r="A105" s="282">
        <v>96</v>
      </c>
      <c r="B105" s="263" t="s">
        <v>110</v>
      </c>
      <c r="C105" s="263">
        <v>2860.8</v>
      </c>
      <c r="D105" s="265">
        <v>2891.9333333333329</v>
      </c>
      <c r="E105" s="265">
        <v>2788.8666666666659</v>
      </c>
      <c r="F105" s="265">
        <v>2716.9333333333329</v>
      </c>
      <c r="G105" s="265">
        <v>2613.8666666666659</v>
      </c>
      <c r="H105" s="265">
        <v>2963.8666666666659</v>
      </c>
      <c r="I105" s="265">
        <v>3066.9333333333325</v>
      </c>
      <c r="J105" s="265">
        <v>3138.8666666666659</v>
      </c>
      <c r="K105" s="263">
        <v>2995</v>
      </c>
      <c r="L105" s="263">
        <v>2820</v>
      </c>
      <c r="M105" s="263">
        <v>22.874929999999999</v>
      </c>
    </row>
    <row r="106" spans="1:13">
      <c r="A106" s="282">
        <v>97</v>
      </c>
      <c r="B106" s="263" t="s">
        <v>112</v>
      </c>
      <c r="C106" s="263">
        <v>401.1</v>
      </c>
      <c r="D106" s="265">
        <v>397.09999999999997</v>
      </c>
      <c r="E106" s="265">
        <v>389.24999999999994</v>
      </c>
      <c r="F106" s="265">
        <v>377.4</v>
      </c>
      <c r="G106" s="265">
        <v>369.54999999999995</v>
      </c>
      <c r="H106" s="265">
        <v>408.94999999999993</v>
      </c>
      <c r="I106" s="265">
        <v>416.79999999999995</v>
      </c>
      <c r="J106" s="265">
        <v>428.64999999999992</v>
      </c>
      <c r="K106" s="263">
        <v>404.95</v>
      </c>
      <c r="L106" s="263">
        <v>385.25</v>
      </c>
      <c r="M106" s="263">
        <v>463.43220000000002</v>
      </c>
    </row>
    <row r="107" spans="1:13">
      <c r="A107" s="282">
        <v>98</v>
      </c>
      <c r="B107" s="263" t="s">
        <v>113</v>
      </c>
      <c r="C107" s="263">
        <v>251.45</v>
      </c>
      <c r="D107" s="265">
        <v>248.36666666666667</v>
      </c>
      <c r="E107" s="265">
        <v>244.08333333333334</v>
      </c>
      <c r="F107" s="265">
        <v>236.71666666666667</v>
      </c>
      <c r="G107" s="265">
        <v>232.43333333333334</v>
      </c>
      <c r="H107" s="265">
        <v>255.73333333333335</v>
      </c>
      <c r="I107" s="265">
        <v>260.01666666666665</v>
      </c>
      <c r="J107" s="265">
        <v>267.38333333333333</v>
      </c>
      <c r="K107" s="263">
        <v>252.65</v>
      </c>
      <c r="L107" s="263">
        <v>241</v>
      </c>
      <c r="M107" s="263">
        <v>86.511920000000003</v>
      </c>
    </row>
    <row r="108" spans="1:13">
      <c r="A108" s="282">
        <v>99</v>
      </c>
      <c r="B108" s="263" t="s">
        <v>114</v>
      </c>
      <c r="C108" s="263">
        <v>2411.1999999999998</v>
      </c>
      <c r="D108" s="265">
        <v>2410.7833333333333</v>
      </c>
      <c r="E108" s="265">
        <v>2397.5666666666666</v>
      </c>
      <c r="F108" s="265">
        <v>2383.9333333333334</v>
      </c>
      <c r="G108" s="265">
        <v>2370.7166666666667</v>
      </c>
      <c r="H108" s="265">
        <v>2424.4166666666665</v>
      </c>
      <c r="I108" s="265">
        <v>2437.6333333333328</v>
      </c>
      <c r="J108" s="265">
        <v>2451.2666666666664</v>
      </c>
      <c r="K108" s="263">
        <v>2424</v>
      </c>
      <c r="L108" s="263">
        <v>2397.15</v>
      </c>
      <c r="M108" s="263">
        <v>11.695180000000001</v>
      </c>
    </row>
    <row r="109" spans="1:13">
      <c r="A109" s="282">
        <v>100</v>
      </c>
      <c r="B109" s="263" t="s">
        <v>250</v>
      </c>
      <c r="C109" s="263">
        <v>309.85000000000002</v>
      </c>
      <c r="D109" s="265">
        <v>308.38333333333338</v>
      </c>
      <c r="E109" s="265">
        <v>300.46666666666675</v>
      </c>
      <c r="F109" s="265">
        <v>291.08333333333337</v>
      </c>
      <c r="G109" s="265">
        <v>283.16666666666674</v>
      </c>
      <c r="H109" s="265">
        <v>317.76666666666677</v>
      </c>
      <c r="I109" s="265">
        <v>325.68333333333339</v>
      </c>
      <c r="J109" s="265">
        <v>335.06666666666678</v>
      </c>
      <c r="K109" s="263">
        <v>316.3</v>
      </c>
      <c r="L109" s="263">
        <v>299</v>
      </c>
      <c r="M109" s="263">
        <v>78.38176</v>
      </c>
    </row>
    <row r="110" spans="1:13">
      <c r="A110" s="282">
        <v>101</v>
      </c>
      <c r="B110" s="263" t="s">
        <v>251</v>
      </c>
      <c r="C110" s="263">
        <v>43.2</v>
      </c>
      <c r="D110" s="265">
        <v>43.283333333333331</v>
      </c>
      <c r="E110" s="265">
        <v>42.766666666666666</v>
      </c>
      <c r="F110" s="265">
        <v>42.333333333333336</v>
      </c>
      <c r="G110" s="265">
        <v>41.81666666666667</v>
      </c>
      <c r="H110" s="265">
        <v>43.716666666666661</v>
      </c>
      <c r="I110" s="265">
        <v>44.233333333333327</v>
      </c>
      <c r="J110" s="265">
        <v>44.666666666666657</v>
      </c>
      <c r="K110" s="263">
        <v>43.8</v>
      </c>
      <c r="L110" s="263">
        <v>42.85</v>
      </c>
      <c r="M110" s="263">
        <v>18.308700000000002</v>
      </c>
    </row>
    <row r="111" spans="1:13">
      <c r="A111" s="282">
        <v>102</v>
      </c>
      <c r="B111" s="263" t="s">
        <v>108</v>
      </c>
      <c r="C111" s="263">
        <v>2496.75</v>
      </c>
      <c r="D111" s="265">
        <v>2480.8166666666671</v>
      </c>
      <c r="E111" s="265">
        <v>2454.3333333333339</v>
      </c>
      <c r="F111" s="265">
        <v>2411.916666666667</v>
      </c>
      <c r="G111" s="265">
        <v>2385.4333333333338</v>
      </c>
      <c r="H111" s="265">
        <v>2523.233333333334</v>
      </c>
      <c r="I111" s="265">
        <v>2549.7166666666667</v>
      </c>
      <c r="J111" s="265">
        <v>2592.1333333333341</v>
      </c>
      <c r="K111" s="263">
        <v>2507.3000000000002</v>
      </c>
      <c r="L111" s="263">
        <v>2438.4</v>
      </c>
      <c r="M111" s="263">
        <v>48.298520000000003</v>
      </c>
    </row>
    <row r="112" spans="1:13">
      <c r="A112" s="282">
        <v>103</v>
      </c>
      <c r="B112" s="263" t="s">
        <v>116</v>
      </c>
      <c r="C112" s="263">
        <v>607.1</v>
      </c>
      <c r="D112" s="265">
        <v>608.53333333333342</v>
      </c>
      <c r="E112" s="265">
        <v>602.26666666666688</v>
      </c>
      <c r="F112" s="265">
        <v>597.43333333333351</v>
      </c>
      <c r="G112" s="265">
        <v>591.16666666666697</v>
      </c>
      <c r="H112" s="265">
        <v>613.36666666666679</v>
      </c>
      <c r="I112" s="265">
        <v>619.63333333333344</v>
      </c>
      <c r="J112" s="265">
        <v>624.4666666666667</v>
      </c>
      <c r="K112" s="263">
        <v>614.79999999999995</v>
      </c>
      <c r="L112" s="263">
        <v>603.70000000000005</v>
      </c>
      <c r="M112" s="263">
        <v>109.41083</v>
      </c>
    </row>
    <row r="113" spans="1:13">
      <c r="A113" s="282">
        <v>104</v>
      </c>
      <c r="B113" s="263" t="s">
        <v>252</v>
      </c>
      <c r="C113" s="263">
        <v>1449.95</v>
      </c>
      <c r="D113" s="265">
        <v>1454.3166666666666</v>
      </c>
      <c r="E113" s="265">
        <v>1438.6333333333332</v>
      </c>
      <c r="F113" s="265">
        <v>1427.3166666666666</v>
      </c>
      <c r="G113" s="265">
        <v>1411.6333333333332</v>
      </c>
      <c r="H113" s="265">
        <v>1465.6333333333332</v>
      </c>
      <c r="I113" s="265">
        <v>1481.3166666666666</v>
      </c>
      <c r="J113" s="265">
        <v>1492.6333333333332</v>
      </c>
      <c r="K113" s="263">
        <v>1470</v>
      </c>
      <c r="L113" s="263">
        <v>1443</v>
      </c>
      <c r="M113" s="263">
        <v>2.4405800000000002</v>
      </c>
    </row>
    <row r="114" spans="1:13">
      <c r="A114" s="282">
        <v>105</v>
      </c>
      <c r="B114" s="263" t="s">
        <v>117</v>
      </c>
      <c r="C114" s="263">
        <v>561.75</v>
      </c>
      <c r="D114" s="265">
        <v>566.0333333333333</v>
      </c>
      <c r="E114" s="265">
        <v>554.21666666666658</v>
      </c>
      <c r="F114" s="265">
        <v>546.68333333333328</v>
      </c>
      <c r="G114" s="265">
        <v>534.86666666666656</v>
      </c>
      <c r="H114" s="265">
        <v>573.56666666666661</v>
      </c>
      <c r="I114" s="265">
        <v>585.38333333333321</v>
      </c>
      <c r="J114" s="265">
        <v>592.91666666666663</v>
      </c>
      <c r="K114" s="263">
        <v>577.85</v>
      </c>
      <c r="L114" s="263">
        <v>558.5</v>
      </c>
      <c r="M114" s="263">
        <v>24.754349999999999</v>
      </c>
    </row>
    <row r="115" spans="1:13">
      <c r="A115" s="282">
        <v>106</v>
      </c>
      <c r="B115" s="263" t="s">
        <v>387</v>
      </c>
      <c r="C115" s="263">
        <v>476.75</v>
      </c>
      <c r="D115" s="265">
        <v>482.2833333333333</v>
      </c>
      <c r="E115" s="265">
        <v>466.06666666666661</v>
      </c>
      <c r="F115" s="265">
        <v>455.38333333333333</v>
      </c>
      <c r="G115" s="265">
        <v>439.16666666666663</v>
      </c>
      <c r="H115" s="265">
        <v>492.96666666666658</v>
      </c>
      <c r="I115" s="265">
        <v>509.18333333333328</v>
      </c>
      <c r="J115" s="265">
        <v>519.86666666666656</v>
      </c>
      <c r="K115" s="263">
        <v>498.5</v>
      </c>
      <c r="L115" s="263">
        <v>471.6</v>
      </c>
      <c r="M115" s="263">
        <v>8.2264199999999992</v>
      </c>
    </row>
    <row r="116" spans="1:13">
      <c r="A116" s="282">
        <v>107</v>
      </c>
      <c r="B116" s="263" t="s">
        <v>119</v>
      </c>
      <c r="C116" s="263">
        <v>56.75</v>
      </c>
      <c r="D116" s="265">
        <v>56.916666666666664</v>
      </c>
      <c r="E116" s="265">
        <v>56.333333333333329</v>
      </c>
      <c r="F116" s="265">
        <v>55.916666666666664</v>
      </c>
      <c r="G116" s="265">
        <v>55.333333333333329</v>
      </c>
      <c r="H116" s="265">
        <v>57.333333333333329</v>
      </c>
      <c r="I116" s="265">
        <v>57.916666666666657</v>
      </c>
      <c r="J116" s="265">
        <v>58.333333333333329</v>
      </c>
      <c r="K116" s="263">
        <v>57.5</v>
      </c>
      <c r="L116" s="263">
        <v>56.5</v>
      </c>
      <c r="M116" s="263">
        <v>299.13540999999998</v>
      </c>
    </row>
    <row r="117" spans="1:13">
      <c r="A117" s="282">
        <v>108</v>
      </c>
      <c r="B117" s="263" t="s">
        <v>126</v>
      </c>
      <c r="C117" s="263">
        <v>205.35</v>
      </c>
      <c r="D117" s="265">
        <v>204.91666666666666</v>
      </c>
      <c r="E117" s="265">
        <v>203.38333333333333</v>
      </c>
      <c r="F117" s="265">
        <v>201.41666666666666</v>
      </c>
      <c r="G117" s="265">
        <v>199.88333333333333</v>
      </c>
      <c r="H117" s="265">
        <v>206.88333333333333</v>
      </c>
      <c r="I117" s="265">
        <v>208.41666666666669</v>
      </c>
      <c r="J117" s="265">
        <v>210.38333333333333</v>
      </c>
      <c r="K117" s="263">
        <v>206.45</v>
      </c>
      <c r="L117" s="263">
        <v>202.95</v>
      </c>
      <c r="M117" s="263">
        <v>194.63495</v>
      </c>
    </row>
    <row r="118" spans="1:13">
      <c r="A118" s="282">
        <v>109</v>
      </c>
      <c r="B118" s="263" t="s">
        <v>115</v>
      </c>
      <c r="C118" s="263">
        <v>179.8</v>
      </c>
      <c r="D118" s="265">
        <v>179.75</v>
      </c>
      <c r="E118" s="265">
        <v>177.55</v>
      </c>
      <c r="F118" s="265">
        <v>175.3</v>
      </c>
      <c r="G118" s="265">
        <v>173.10000000000002</v>
      </c>
      <c r="H118" s="265">
        <v>182</v>
      </c>
      <c r="I118" s="265">
        <v>184.2</v>
      </c>
      <c r="J118" s="265">
        <v>186.45</v>
      </c>
      <c r="K118" s="263">
        <v>181.95</v>
      </c>
      <c r="L118" s="263">
        <v>177.5</v>
      </c>
      <c r="M118" s="263">
        <v>93.290700000000001</v>
      </c>
    </row>
    <row r="119" spans="1:13">
      <c r="A119" s="282">
        <v>110</v>
      </c>
      <c r="B119" s="263" t="s">
        <v>255</v>
      </c>
      <c r="C119" s="263">
        <v>112.4</v>
      </c>
      <c r="D119" s="265">
        <v>112.23333333333335</v>
      </c>
      <c r="E119" s="265">
        <v>111.01666666666669</v>
      </c>
      <c r="F119" s="265">
        <v>109.63333333333334</v>
      </c>
      <c r="G119" s="265">
        <v>108.41666666666669</v>
      </c>
      <c r="H119" s="265">
        <v>113.6166666666667</v>
      </c>
      <c r="I119" s="265">
        <v>114.83333333333334</v>
      </c>
      <c r="J119" s="265">
        <v>116.21666666666671</v>
      </c>
      <c r="K119" s="263">
        <v>113.45</v>
      </c>
      <c r="L119" s="263">
        <v>110.85</v>
      </c>
      <c r="M119" s="263">
        <v>12.186970000000001</v>
      </c>
    </row>
    <row r="120" spans="1:13">
      <c r="A120" s="282">
        <v>111</v>
      </c>
      <c r="B120" s="263" t="s">
        <v>125</v>
      </c>
      <c r="C120" s="263">
        <v>94.7</v>
      </c>
      <c r="D120" s="265">
        <v>94.05</v>
      </c>
      <c r="E120" s="265">
        <v>92.85</v>
      </c>
      <c r="F120" s="265">
        <v>91</v>
      </c>
      <c r="G120" s="265">
        <v>89.8</v>
      </c>
      <c r="H120" s="265">
        <v>95.899999999999991</v>
      </c>
      <c r="I120" s="265">
        <v>97.100000000000009</v>
      </c>
      <c r="J120" s="265">
        <v>98.949999999999989</v>
      </c>
      <c r="K120" s="263">
        <v>95.25</v>
      </c>
      <c r="L120" s="263">
        <v>92.2</v>
      </c>
      <c r="M120" s="263">
        <v>185.08501999999999</v>
      </c>
    </row>
    <row r="121" spans="1:13">
      <c r="A121" s="282">
        <v>112</v>
      </c>
      <c r="B121" s="263" t="s">
        <v>772</v>
      </c>
      <c r="C121" s="263">
        <v>1693.4</v>
      </c>
      <c r="D121" s="265">
        <v>1694.9166666666667</v>
      </c>
      <c r="E121" s="265">
        <v>1679.9833333333336</v>
      </c>
      <c r="F121" s="265">
        <v>1666.5666666666668</v>
      </c>
      <c r="G121" s="265">
        <v>1651.6333333333337</v>
      </c>
      <c r="H121" s="265">
        <v>1708.3333333333335</v>
      </c>
      <c r="I121" s="265">
        <v>1723.2666666666664</v>
      </c>
      <c r="J121" s="265">
        <v>1736.6833333333334</v>
      </c>
      <c r="K121" s="263">
        <v>1709.85</v>
      </c>
      <c r="L121" s="263">
        <v>1681.5</v>
      </c>
      <c r="M121" s="263">
        <v>8.3109900000000003</v>
      </c>
    </row>
    <row r="122" spans="1:13">
      <c r="A122" s="282">
        <v>113</v>
      </c>
      <c r="B122" s="263" t="s">
        <v>120</v>
      </c>
      <c r="C122" s="263">
        <v>515.1</v>
      </c>
      <c r="D122" s="265">
        <v>519.5</v>
      </c>
      <c r="E122" s="265">
        <v>509</v>
      </c>
      <c r="F122" s="265">
        <v>502.9</v>
      </c>
      <c r="G122" s="265">
        <v>492.4</v>
      </c>
      <c r="H122" s="265">
        <v>525.6</v>
      </c>
      <c r="I122" s="265">
        <v>536.1</v>
      </c>
      <c r="J122" s="265">
        <v>542.20000000000005</v>
      </c>
      <c r="K122" s="263">
        <v>530</v>
      </c>
      <c r="L122" s="263">
        <v>513.4</v>
      </c>
      <c r="M122" s="263">
        <v>17.284369999999999</v>
      </c>
    </row>
    <row r="123" spans="1:13">
      <c r="A123" s="282">
        <v>114</v>
      </c>
      <c r="B123" s="263" t="s">
        <v>825</v>
      </c>
      <c r="C123" s="263">
        <v>254.6</v>
      </c>
      <c r="D123" s="265">
        <v>256.08333333333331</v>
      </c>
      <c r="E123" s="265">
        <v>252.21666666666664</v>
      </c>
      <c r="F123" s="265">
        <v>249.83333333333331</v>
      </c>
      <c r="G123" s="265">
        <v>245.96666666666664</v>
      </c>
      <c r="H123" s="265">
        <v>258.46666666666664</v>
      </c>
      <c r="I123" s="265">
        <v>262.33333333333331</v>
      </c>
      <c r="J123" s="265">
        <v>264.71666666666664</v>
      </c>
      <c r="K123" s="263">
        <v>259.95</v>
      </c>
      <c r="L123" s="263">
        <v>253.7</v>
      </c>
      <c r="M123" s="263">
        <v>18.36468</v>
      </c>
    </row>
    <row r="124" spans="1:13">
      <c r="A124" s="282">
        <v>115</v>
      </c>
      <c r="B124" s="263" t="s">
        <v>122</v>
      </c>
      <c r="C124" s="263">
        <v>926.2</v>
      </c>
      <c r="D124" s="265">
        <v>934.33333333333337</v>
      </c>
      <c r="E124" s="265">
        <v>916.86666666666679</v>
      </c>
      <c r="F124" s="265">
        <v>907.53333333333342</v>
      </c>
      <c r="G124" s="265">
        <v>890.06666666666683</v>
      </c>
      <c r="H124" s="265">
        <v>943.66666666666674</v>
      </c>
      <c r="I124" s="265">
        <v>961.13333333333321</v>
      </c>
      <c r="J124" s="265">
        <v>970.4666666666667</v>
      </c>
      <c r="K124" s="263">
        <v>951.8</v>
      </c>
      <c r="L124" s="263">
        <v>925</v>
      </c>
      <c r="M124" s="263">
        <v>54.197119999999998</v>
      </c>
    </row>
    <row r="125" spans="1:13">
      <c r="A125" s="282">
        <v>116</v>
      </c>
      <c r="B125" s="263" t="s">
        <v>256</v>
      </c>
      <c r="C125" s="263">
        <v>4677.3</v>
      </c>
      <c r="D125" s="265">
        <v>4709.1166666666668</v>
      </c>
      <c r="E125" s="265">
        <v>4621.1833333333334</v>
      </c>
      <c r="F125" s="265">
        <v>4565.0666666666666</v>
      </c>
      <c r="G125" s="265">
        <v>4477.1333333333332</v>
      </c>
      <c r="H125" s="265">
        <v>4765.2333333333336</v>
      </c>
      <c r="I125" s="265">
        <v>4853.1666666666679</v>
      </c>
      <c r="J125" s="265">
        <v>4909.2833333333338</v>
      </c>
      <c r="K125" s="263">
        <v>4797.05</v>
      </c>
      <c r="L125" s="263">
        <v>4653</v>
      </c>
      <c r="M125" s="263">
        <v>4.5483200000000004</v>
      </c>
    </row>
    <row r="126" spans="1:13">
      <c r="A126" s="282">
        <v>117</v>
      </c>
      <c r="B126" s="263" t="s">
        <v>124</v>
      </c>
      <c r="C126" s="263">
        <v>1352.55</v>
      </c>
      <c r="D126" s="265">
        <v>1358.0333333333333</v>
      </c>
      <c r="E126" s="265">
        <v>1343.0166666666667</v>
      </c>
      <c r="F126" s="265">
        <v>1333.4833333333333</v>
      </c>
      <c r="G126" s="265">
        <v>1318.4666666666667</v>
      </c>
      <c r="H126" s="265">
        <v>1367.5666666666666</v>
      </c>
      <c r="I126" s="265">
        <v>1382.583333333333</v>
      </c>
      <c r="J126" s="265">
        <v>1392.1166666666666</v>
      </c>
      <c r="K126" s="263">
        <v>1373.05</v>
      </c>
      <c r="L126" s="263">
        <v>1348.5</v>
      </c>
      <c r="M126" s="263">
        <v>49.914349999999999</v>
      </c>
    </row>
    <row r="127" spans="1:13">
      <c r="A127" s="282">
        <v>118</v>
      </c>
      <c r="B127" s="263" t="s">
        <v>121</v>
      </c>
      <c r="C127" s="263">
        <v>1640.6</v>
      </c>
      <c r="D127" s="265">
        <v>1649.2833333333335</v>
      </c>
      <c r="E127" s="265">
        <v>1616.616666666667</v>
      </c>
      <c r="F127" s="265">
        <v>1592.6333333333334</v>
      </c>
      <c r="G127" s="265">
        <v>1559.9666666666669</v>
      </c>
      <c r="H127" s="265">
        <v>1673.2666666666671</v>
      </c>
      <c r="I127" s="265">
        <v>1705.9333333333336</v>
      </c>
      <c r="J127" s="265">
        <v>1729.9166666666672</v>
      </c>
      <c r="K127" s="263">
        <v>1681.95</v>
      </c>
      <c r="L127" s="263">
        <v>1625.3</v>
      </c>
      <c r="M127" s="263">
        <v>5.6835500000000003</v>
      </c>
    </row>
    <row r="128" spans="1:13">
      <c r="A128" s="282">
        <v>119</v>
      </c>
      <c r="B128" s="263" t="s">
        <v>257</v>
      </c>
      <c r="C128" s="263">
        <v>2056.3000000000002</v>
      </c>
      <c r="D128" s="265">
        <v>2074.4833333333336</v>
      </c>
      <c r="E128" s="265">
        <v>2028.9666666666672</v>
      </c>
      <c r="F128" s="265">
        <v>2001.6333333333337</v>
      </c>
      <c r="G128" s="265">
        <v>1956.1166666666672</v>
      </c>
      <c r="H128" s="265">
        <v>2101.8166666666671</v>
      </c>
      <c r="I128" s="265">
        <v>2147.3333333333335</v>
      </c>
      <c r="J128" s="265">
        <v>2174.666666666667</v>
      </c>
      <c r="K128" s="263">
        <v>2120</v>
      </c>
      <c r="L128" s="263">
        <v>2047.15</v>
      </c>
      <c r="M128" s="263">
        <v>0.99382999999999999</v>
      </c>
    </row>
    <row r="129" spans="1:13">
      <c r="A129" s="282">
        <v>120</v>
      </c>
      <c r="B129" s="263" t="s">
        <v>258</v>
      </c>
      <c r="C129" s="263">
        <v>116.8</v>
      </c>
      <c r="D129" s="265">
        <v>116.83333333333333</v>
      </c>
      <c r="E129" s="265">
        <v>115.21666666666665</v>
      </c>
      <c r="F129" s="265">
        <v>113.63333333333333</v>
      </c>
      <c r="G129" s="265">
        <v>112.01666666666665</v>
      </c>
      <c r="H129" s="265">
        <v>118.41666666666666</v>
      </c>
      <c r="I129" s="265">
        <v>120.03333333333333</v>
      </c>
      <c r="J129" s="265">
        <v>121.61666666666666</v>
      </c>
      <c r="K129" s="263">
        <v>118.45</v>
      </c>
      <c r="L129" s="263">
        <v>115.25</v>
      </c>
      <c r="M129" s="263">
        <v>45.415379999999999</v>
      </c>
    </row>
    <row r="130" spans="1:13">
      <c r="A130" s="282">
        <v>121</v>
      </c>
      <c r="B130" s="263" t="s">
        <v>128</v>
      </c>
      <c r="C130" s="263">
        <v>756.95</v>
      </c>
      <c r="D130" s="265">
        <v>753.4666666666667</v>
      </c>
      <c r="E130" s="265">
        <v>740.23333333333335</v>
      </c>
      <c r="F130" s="265">
        <v>723.51666666666665</v>
      </c>
      <c r="G130" s="265">
        <v>710.2833333333333</v>
      </c>
      <c r="H130" s="265">
        <v>770.18333333333339</v>
      </c>
      <c r="I130" s="265">
        <v>783.41666666666674</v>
      </c>
      <c r="J130" s="265">
        <v>800.13333333333344</v>
      </c>
      <c r="K130" s="263">
        <v>766.7</v>
      </c>
      <c r="L130" s="263">
        <v>736.75</v>
      </c>
      <c r="M130" s="263">
        <v>265.86556000000002</v>
      </c>
    </row>
    <row r="131" spans="1:13">
      <c r="A131" s="282">
        <v>122</v>
      </c>
      <c r="B131" s="263" t="s">
        <v>127</v>
      </c>
      <c r="C131" s="263">
        <v>479.9</v>
      </c>
      <c r="D131" s="265">
        <v>476.18333333333334</v>
      </c>
      <c r="E131" s="265">
        <v>467.36666666666667</v>
      </c>
      <c r="F131" s="265">
        <v>454.83333333333331</v>
      </c>
      <c r="G131" s="265">
        <v>446.01666666666665</v>
      </c>
      <c r="H131" s="265">
        <v>488.7166666666667</v>
      </c>
      <c r="I131" s="265">
        <v>497.53333333333342</v>
      </c>
      <c r="J131" s="265">
        <v>510.06666666666672</v>
      </c>
      <c r="K131" s="263">
        <v>485</v>
      </c>
      <c r="L131" s="263">
        <v>463.65</v>
      </c>
      <c r="M131" s="263">
        <v>173.70389</v>
      </c>
    </row>
    <row r="132" spans="1:13">
      <c r="A132" s="282">
        <v>123</v>
      </c>
      <c r="B132" s="263" t="s">
        <v>129</v>
      </c>
      <c r="C132" s="263">
        <v>2740.55</v>
      </c>
      <c r="D132" s="265">
        <v>2773.65</v>
      </c>
      <c r="E132" s="265">
        <v>2701.9</v>
      </c>
      <c r="F132" s="265">
        <v>2663.25</v>
      </c>
      <c r="G132" s="265">
        <v>2591.5</v>
      </c>
      <c r="H132" s="265">
        <v>2812.3</v>
      </c>
      <c r="I132" s="265">
        <v>2884.05</v>
      </c>
      <c r="J132" s="265">
        <v>2922.7000000000003</v>
      </c>
      <c r="K132" s="263">
        <v>2845.4</v>
      </c>
      <c r="L132" s="263">
        <v>2735</v>
      </c>
      <c r="M132" s="263">
        <v>4.4210700000000003</v>
      </c>
    </row>
    <row r="133" spans="1:13">
      <c r="A133" s="282">
        <v>124</v>
      </c>
      <c r="B133" s="263" t="s">
        <v>131</v>
      </c>
      <c r="C133" s="263">
        <v>1780.35</v>
      </c>
      <c r="D133" s="265">
        <v>1788.95</v>
      </c>
      <c r="E133" s="265">
        <v>1764.9</v>
      </c>
      <c r="F133" s="265">
        <v>1749.45</v>
      </c>
      <c r="G133" s="265">
        <v>1725.4</v>
      </c>
      <c r="H133" s="265">
        <v>1804.4</v>
      </c>
      <c r="I133" s="265">
        <v>1828.4499999999998</v>
      </c>
      <c r="J133" s="265">
        <v>1843.9</v>
      </c>
      <c r="K133" s="263">
        <v>1813</v>
      </c>
      <c r="L133" s="263">
        <v>1773.5</v>
      </c>
      <c r="M133" s="263">
        <v>16.107299999999999</v>
      </c>
    </row>
    <row r="134" spans="1:13">
      <c r="A134" s="282">
        <v>125</v>
      </c>
      <c r="B134" s="263" t="s">
        <v>132</v>
      </c>
      <c r="C134" s="263">
        <v>86.75</v>
      </c>
      <c r="D134" s="265">
        <v>86.533333333333346</v>
      </c>
      <c r="E134" s="265">
        <v>85.966666666666697</v>
      </c>
      <c r="F134" s="265">
        <v>85.183333333333351</v>
      </c>
      <c r="G134" s="265">
        <v>84.616666666666703</v>
      </c>
      <c r="H134" s="265">
        <v>87.316666666666691</v>
      </c>
      <c r="I134" s="265">
        <v>87.883333333333326</v>
      </c>
      <c r="J134" s="265">
        <v>88.666666666666686</v>
      </c>
      <c r="K134" s="263">
        <v>87.1</v>
      </c>
      <c r="L134" s="263">
        <v>85.75</v>
      </c>
      <c r="M134" s="263">
        <v>102.86075</v>
      </c>
    </row>
    <row r="135" spans="1:13">
      <c r="A135" s="282">
        <v>126</v>
      </c>
      <c r="B135" s="263" t="s">
        <v>259</v>
      </c>
      <c r="C135" s="263">
        <v>2521.4</v>
      </c>
      <c r="D135" s="265">
        <v>2535.5666666666666</v>
      </c>
      <c r="E135" s="265">
        <v>2496.1333333333332</v>
      </c>
      <c r="F135" s="265">
        <v>2470.8666666666668</v>
      </c>
      <c r="G135" s="265">
        <v>2431.4333333333334</v>
      </c>
      <c r="H135" s="265">
        <v>2560.833333333333</v>
      </c>
      <c r="I135" s="265">
        <v>2600.2666666666664</v>
      </c>
      <c r="J135" s="265">
        <v>2625.5333333333328</v>
      </c>
      <c r="K135" s="263">
        <v>2575</v>
      </c>
      <c r="L135" s="263">
        <v>2510.3000000000002</v>
      </c>
      <c r="M135" s="263">
        <v>2.1571099999999999</v>
      </c>
    </row>
    <row r="136" spans="1:13">
      <c r="A136" s="282">
        <v>127</v>
      </c>
      <c r="B136" s="263" t="s">
        <v>133</v>
      </c>
      <c r="C136" s="263">
        <v>422.8</v>
      </c>
      <c r="D136" s="265">
        <v>420.33333333333331</v>
      </c>
      <c r="E136" s="265">
        <v>415.66666666666663</v>
      </c>
      <c r="F136" s="265">
        <v>408.5333333333333</v>
      </c>
      <c r="G136" s="265">
        <v>403.86666666666662</v>
      </c>
      <c r="H136" s="265">
        <v>427.46666666666664</v>
      </c>
      <c r="I136" s="265">
        <v>432.13333333333327</v>
      </c>
      <c r="J136" s="265">
        <v>439.26666666666665</v>
      </c>
      <c r="K136" s="263">
        <v>425</v>
      </c>
      <c r="L136" s="263">
        <v>413.2</v>
      </c>
      <c r="M136" s="263">
        <v>34.736640000000001</v>
      </c>
    </row>
    <row r="137" spans="1:13">
      <c r="A137" s="282">
        <v>128</v>
      </c>
      <c r="B137" s="263" t="s">
        <v>260</v>
      </c>
      <c r="C137" s="263">
        <v>3768.6</v>
      </c>
      <c r="D137" s="265">
        <v>3795.1666666666665</v>
      </c>
      <c r="E137" s="265">
        <v>3725.4333333333329</v>
      </c>
      <c r="F137" s="265">
        <v>3682.2666666666664</v>
      </c>
      <c r="G137" s="265">
        <v>3612.5333333333328</v>
      </c>
      <c r="H137" s="265">
        <v>3838.333333333333</v>
      </c>
      <c r="I137" s="265">
        <v>3908.0666666666666</v>
      </c>
      <c r="J137" s="265">
        <v>3951.2333333333331</v>
      </c>
      <c r="K137" s="263">
        <v>3864.9</v>
      </c>
      <c r="L137" s="263">
        <v>3752</v>
      </c>
      <c r="M137" s="263">
        <v>2.6950099999999999</v>
      </c>
    </row>
    <row r="138" spans="1:13">
      <c r="A138" s="282">
        <v>129</v>
      </c>
      <c r="B138" s="263" t="s">
        <v>134</v>
      </c>
      <c r="C138" s="263">
        <v>1342.7</v>
      </c>
      <c r="D138" s="265">
        <v>1347.2</v>
      </c>
      <c r="E138" s="265">
        <v>1334.5</v>
      </c>
      <c r="F138" s="265">
        <v>1326.3</v>
      </c>
      <c r="G138" s="265">
        <v>1313.6</v>
      </c>
      <c r="H138" s="265">
        <v>1355.4</v>
      </c>
      <c r="I138" s="265">
        <v>1368.1000000000004</v>
      </c>
      <c r="J138" s="265">
        <v>1376.3000000000002</v>
      </c>
      <c r="K138" s="263">
        <v>1359.9</v>
      </c>
      <c r="L138" s="263">
        <v>1339</v>
      </c>
      <c r="M138" s="263">
        <v>23.623249999999999</v>
      </c>
    </row>
    <row r="139" spans="1:13">
      <c r="A139" s="282">
        <v>130</v>
      </c>
      <c r="B139" s="263" t="s">
        <v>135</v>
      </c>
      <c r="C139" s="263">
        <v>1196.55</v>
      </c>
      <c r="D139" s="265">
        <v>1209.1833333333334</v>
      </c>
      <c r="E139" s="265">
        <v>1177.3666666666668</v>
      </c>
      <c r="F139" s="265">
        <v>1158.1833333333334</v>
      </c>
      <c r="G139" s="265">
        <v>1126.3666666666668</v>
      </c>
      <c r="H139" s="265">
        <v>1228.3666666666668</v>
      </c>
      <c r="I139" s="265">
        <v>1260.1833333333334</v>
      </c>
      <c r="J139" s="265">
        <v>1279.3666666666668</v>
      </c>
      <c r="K139" s="263">
        <v>1241</v>
      </c>
      <c r="L139" s="263">
        <v>1190</v>
      </c>
      <c r="M139" s="263">
        <v>66.312809999999999</v>
      </c>
    </row>
    <row r="140" spans="1:13">
      <c r="A140" s="282">
        <v>131</v>
      </c>
      <c r="B140" s="263" t="s">
        <v>146</v>
      </c>
      <c r="C140" s="263">
        <v>77446.2</v>
      </c>
      <c r="D140" s="265">
        <v>77805.400000000009</v>
      </c>
      <c r="E140" s="265">
        <v>76840.800000000017</v>
      </c>
      <c r="F140" s="265">
        <v>76235.400000000009</v>
      </c>
      <c r="G140" s="265">
        <v>75270.800000000017</v>
      </c>
      <c r="H140" s="265">
        <v>78410.800000000017</v>
      </c>
      <c r="I140" s="265">
        <v>79375.400000000023</v>
      </c>
      <c r="J140" s="265">
        <v>79980.800000000017</v>
      </c>
      <c r="K140" s="263">
        <v>78770</v>
      </c>
      <c r="L140" s="263">
        <v>77200</v>
      </c>
      <c r="M140" s="263">
        <v>0.21110999999999999</v>
      </c>
    </row>
    <row r="141" spans="1:13">
      <c r="A141" s="282">
        <v>132</v>
      </c>
      <c r="B141" s="263" t="s">
        <v>143</v>
      </c>
      <c r="C141" s="263">
        <v>1157.95</v>
      </c>
      <c r="D141" s="265">
        <v>1151.8</v>
      </c>
      <c r="E141" s="265">
        <v>1142.6499999999999</v>
      </c>
      <c r="F141" s="265">
        <v>1127.3499999999999</v>
      </c>
      <c r="G141" s="265">
        <v>1118.1999999999998</v>
      </c>
      <c r="H141" s="265">
        <v>1167.0999999999999</v>
      </c>
      <c r="I141" s="265">
        <v>1176.25</v>
      </c>
      <c r="J141" s="265">
        <v>1191.55</v>
      </c>
      <c r="K141" s="263">
        <v>1160.95</v>
      </c>
      <c r="L141" s="263">
        <v>1136.5</v>
      </c>
      <c r="M141" s="263">
        <v>2.47037</v>
      </c>
    </row>
    <row r="142" spans="1:13">
      <c r="A142" s="282">
        <v>133</v>
      </c>
      <c r="B142" s="263" t="s">
        <v>137</v>
      </c>
      <c r="C142" s="263">
        <v>154.5</v>
      </c>
      <c r="D142" s="265">
        <v>155.20000000000002</v>
      </c>
      <c r="E142" s="265">
        <v>153.30000000000004</v>
      </c>
      <c r="F142" s="265">
        <v>152.10000000000002</v>
      </c>
      <c r="G142" s="265">
        <v>150.20000000000005</v>
      </c>
      <c r="H142" s="265">
        <v>156.40000000000003</v>
      </c>
      <c r="I142" s="265">
        <v>158.30000000000001</v>
      </c>
      <c r="J142" s="265">
        <v>159.50000000000003</v>
      </c>
      <c r="K142" s="263">
        <v>157.1</v>
      </c>
      <c r="L142" s="263">
        <v>154</v>
      </c>
      <c r="M142" s="263">
        <v>62.976010000000002</v>
      </c>
    </row>
    <row r="143" spans="1:13">
      <c r="A143" s="282">
        <v>134</v>
      </c>
      <c r="B143" s="263" t="s">
        <v>136</v>
      </c>
      <c r="C143" s="263">
        <v>767.4</v>
      </c>
      <c r="D143" s="265">
        <v>763.4666666666667</v>
      </c>
      <c r="E143" s="265">
        <v>754.93333333333339</v>
      </c>
      <c r="F143" s="265">
        <v>742.4666666666667</v>
      </c>
      <c r="G143" s="265">
        <v>733.93333333333339</v>
      </c>
      <c r="H143" s="265">
        <v>775.93333333333339</v>
      </c>
      <c r="I143" s="265">
        <v>784.4666666666667</v>
      </c>
      <c r="J143" s="265">
        <v>796.93333333333339</v>
      </c>
      <c r="K143" s="263">
        <v>772</v>
      </c>
      <c r="L143" s="263">
        <v>751</v>
      </c>
      <c r="M143" s="263">
        <v>48.3367</v>
      </c>
    </row>
    <row r="144" spans="1:13">
      <c r="A144" s="282">
        <v>135</v>
      </c>
      <c r="B144" s="263" t="s">
        <v>138</v>
      </c>
      <c r="C144" s="263">
        <v>152.55000000000001</v>
      </c>
      <c r="D144" s="265">
        <v>153.18333333333334</v>
      </c>
      <c r="E144" s="265">
        <v>149.36666666666667</v>
      </c>
      <c r="F144" s="265">
        <v>146.18333333333334</v>
      </c>
      <c r="G144" s="265">
        <v>142.36666666666667</v>
      </c>
      <c r="H144" s="265">
        <v>156.36666666666667</v>
      </c>
      <c r="I144" s="265">
        <v>160.18333333333334</v>
      </c>
      <c r="J144" s="265">
        <v>163.36666666666667</v>
      </c>
      <c r="K144" s="263">
        <v>157</v>
      </c>
      <c r="L144" s="263">
        <v>150</v>
      </c>
      <c r="M144" s="263">
        <v>91.879729999999995</v>
      </c>
    </row>
    <row r="145" spans="1:13">
      <c r="A145" s="282">
        <v>136</v>
      </c>
      <c r="B145" s="263" t="s">
        <v>139</v>
      </c>
      <c r="C145" s="263">
        <v>473.85</v>
      </c>
      <c r="D145" s="265">
        <v>473.60000000000008</v>
      </c>
      <c r="E145" s="265">
        <v>468.60000000000014</v>
      </c>
      <c r="F145" s="265">
        <v>463.35000000000008</v>
      </c>
      <c r="G145" s="265">
        <v>458.35000000000014</v>
      </c>
      <c r="H145" s="265">
        <v>478.85000000000014</v>
      </c>
      <c r="I145" s="265">
        <v>483.85</v>
      </c>
      <c r="J145" s="265">
        <v>489.10000000000014</v>
      </c>
      <c r="K145" s="263">
        <v>478.6</v>
      </c>
      <c r="L145" s="263">
        <v>468.35</v>
      </c>
      <c r="M145" s="263">
        <v>29.096620000000001</v>
      </c>
    </row>
    <row r="146" spans="1:13">
      <c r="A146" s="282">
        <v>137</v>
      </c>
      <c r="B146" s="263" t="s">
        <v>140</v>
      </c>
      <c r="C146" s="263">
        <v>6703.05</v>
      </c>
      <c r="D146" s="265">
        <v>6699.2</v>
      </c>
      <c r="E146" s="265">
        <v>6643.8499999999995</v>
      </c>
      <c r="F146" s="265">
        <v>6584.65</v>
      </c>
      <c r="G146" s="265">
        <v>6529.2999999999993</v>
      </c>
      <c r="H146" s="265">
        <v>6758.4</v>
      </c>
      <c r="I146" s="265">
        <v>6813.75</v>
      </c>
      <c r="J146" s="265">
        <v>6872.95</v>
      </c>
      <c r="K146" s="263">
        <v>6754.55</v>
      </c>
      <c r="L146" s="263">
        <v>6640</v>
      </c>
      <c r="M146" s="263">
        <v>6.0505000000000004</v>
      </c>
    </row>
    <row r="147" spans="1:13">
      <c r="A147" s="282">
        <v>138</v>
      </c>
      <c r="B147" s="263" t="s">
        <v>142</v>
      </c>
      <c r="C147" s="263">
        <v>916.7</v>
      </c>
      <c r="D147" s="265">
        <v>922.65</v>
      </c>
      <c r="E147" s="265">
        <v>905.05</v>
      </c>
      <c r="F147" s="265">
        <v>893.4</v>
      </c>
      <c r="G147" s="265">
        <v>875.8</v>
      </c>
      <c r="H147" s="265">
        <v>934.3</v>
      </c>
      <c r="I147" s="265">
        <v>951.90000000000009</v>
      </c>
      <c r="J147" s="265">
        <v>963.55</v>
      </c>
      <c r="K147" s="263">
        <v>940.25</v>
      </c>
      <c r="L147" s="263">
        <v>911</v>
      </c>
      <c r="M147" s="263">
        <v>5.52454</v>
      </c>
    </row>
    <row r="148" spans="1:13">
      <c r="A148" s="282">
        <v>139</v>
      </c>
      <c r="B148" s="263" t="s">
        <v>144</v>
      </c>
      <c r="C148" s="263">
        <v>2220.6999999999998</v>
      </c>
      <c r="D148" s="265">
        <v>2242.5</v>
      </c>
      <c r="E148" s="265">
        <v>2190</v>
      </c>
      <c r="F148" s="265">
        <v>2159.3000000000002</v>
      </c>
      <c r="G148" s="265">
        <v>2106.8000000000002</v>
      </c>
      <c r="H148" s="265">
        <v>2273.1999999999998</v>
      </c>
      <c r="I148" s="265">
        <v>2325.6999999999998</v>
      </c>
      <c r="J148" s="265">
        <v>2356.3999999999996</v>
      </c>
      <c r="K148" s="263">
        <v>2295</v>
      </c>
      <c r="L148" s="263">
        <v>2211.8000000000002</v>
      </c>
      <c r="M148" s="263">
        <v>10.133179999999999</v>
      </c>
    </row>
    <row r="149" spans="1:13">
      <c r="A149" s="282">
        <v>140</v>
      </c>
      <c r="B149" s="263" t="s">
        <v>145</v>
      </c>
      <c r="C149" s="263">
        <v>220.9</v>
      </c>
      <c r="D149" s="265">
        <v>222.43333333333331</v>
      </c>
      <c r="E149" s="265">
        <v>217.96666666666661</v>
      </c>
      <c r="F149" s="265">
        <v>215.0333333333333</v>
      </c>
      <c r="G149" s="265">
        <v>210.56666666666661</v>
      </c>
      <c r="H149" s="265">
        <v>225.36666666666662</v>
      </c>
      <c r="I149" s="265">
        <v>229.83333333333331</v>
      </c>
      <c r="J149" s="265">
        <v>232.76666666666662</v>
      </c>
      <c r="K149" s="263">
        <v>226.9</v>
      </c>
      <c r="L149" s="263">
        <v>219.5</v>
      </c>
      <c r="M149" s="263">
        <v>129.97665000000001</v>
      </c>
    </row>
    <row r="150" spans="1:13">
      <c r="A150" s="282">
        <v>141</v>
      </c>
      <c r="B150" s="263" t="s">
        <v>262</v>
      </c>
      <c r="C150" s="263">
        <v>1846.2</v>
      </c>
      <c r="D150" s="265">
        <v>1852.0666666666666</v>
      </c>
      <c r="E150" s="265">
        <v>1820.6833333333332</v>
      </c>
      <c r="F150" s="265">
        <v>1795.1666666666665</v>
      </c>
      <c r="G150" s="265">
        <v>1763.7833333333331</v>
      </c>
      <c r="H150" s="265">
        <v>1877.5833333333333</v>
      </c>
      <c r="I150" s="265">
        <v>1908.9666666666665</v>
      </c>
      <c r="J150" s="265">
        <v>1934.4833333333333</v>
      </c>
      <c r="K150" s="263">
        <v>1883.45</v>
      </c>
      <c r="L150" s="263">
        <v>1826.55</v>
      </c>
      <c r="M150" s="263">
        <v>6.3238000000000003</v>
      </c>
    </row>
    <row r="151" spans="1:13">
      <c r="A151" s="282">
        <v>142</v>
      </c>
      <c r="B151" s="263" t="s">
        <v>147</v>
      </c>
      <c r="C151" s="263">
        <v>1211.7</v>
      </c>
      <c r="D151" s="265">
        <v>1201.8833333333334</v>
      </c>
      <c r="E151" s="265">
        <v>1186.8166666666668</v>
      </c>
      <c r="F151" s="265">
        <v>1161.9333333333334</v>
      </c>
      <c r="G151" s="265">
        <v>1146.8666666666668</v>
      </c>
      <c r="H151" s="265">
        <v>1226.7666666666669</v>
      </c>
      <c r="I151" s="265">
        <v>1241.8333333333335</v>
      </c>
      <c r="J151" s="265">
        <v>1266.7166666666669</v>
      </c>
      <c r="K151" s="263">
        <v>1216.95</v>
      </c>
      <c r="L151" s="263">
        <v>1177</v>
      </c>
      <c r="M151" s="263">
        <v>21.418890000000001</v>
      </c>
    </row>
    <row r="152" spans="1:13">
      <c r="A152" s="282">
        <v>143</v>
      </c>
      <c r="B152" s="263" t="s">
        <v>263</v>
      </c>
      <c r="C152" s="263">
        <v>942</v>
      </c>
      <c r="D152" s="265">
        <v>945.9</v>
      </c>
      <c r="E152" s="265">
        <v>937.19999999999993</v>
      </c>
      <c r="F152" s="265">
        <v>932.4</v>
      </c>
      <c r="G152" s="265">
        <v>923.69999999999993</v>
      </c>
      <c r="H152" s="265">
        <v>950.69999999999993</v>
      </c>
      <c r="I152" s="265">
        <v>959.4</v>
      </c>
      <c r="J152" s="265">
        <v>964.19999999999993</v>
      </c>
      <c r="K152" s="263">
        <v>954.6</v>
      </c>
      <c r="L152" s="263">
        <v>941.1</v>
      </c>
      <c r="M152" s="263">
        <v>2.0609700000000002</v>
      </c>
    </row>
    <row r="153" spans="1:13">
      <c r="A153" s="282">
        <v>144</v>
      </c>
      <c r="B153" s="263" t="s">
        <v>152</v>
      </c>
      <c r="C153" s="263">
        <v>184.75</v>
      </c>
      <c r="D153" s="265">
        <v>183.04999999999998</v>
      </c>
      <c r="E153" s="265">
        <v>173.29999999999995</v>
      </c>
      <c r="F153" s="265">
        <v>161.84999999999997</v>
      </c>
      <c r="G153" s="265">
        <v>152.09999999999994</v>
      </c>
      <c r="H153" s="265">
        <v>194.49999999999997</v>
      </c>
      <c r="I153" s="265">
        <v>204.25000000000003</v>
      </c>
      <c r="J153" s="265">
        <v>215.7</v>
      </c>
      <c r="K153" s="263">
        <v>192.8</v>
      </c>
      <c r="L153" s="263">
        <v>171.6</v>
      </c>
      <c r="M153" s="263">
        <v>452.44531000000001</v>
      </c>
    </row>
    <row r="154" spans="1:13">
      <c r="A154" s="282">
        <v>145</v>
      </c>
      <c r="B154" s="263" t="s">
        <v>153</v>
      </c>
      <c r="C154" s="263">
        <v>105.05</v>
      </c>
      <c r="D154" s="265">
        <v>104.63333333333333</v>
      </c>
      <c r="E154" s="265">
        <v>103.76666666666665</v>
      </c>
      <c r="F154" s="265">
        <v>102.48333333333332</v>
      </c>
      <c r="G154" s="265">
        <v>101.61666666666665</v>
      </c>
      <c r="H154" s="265">
        <v>105.91666666666666</v>
      </c>
      <c r="I154" s="265">
        <v>106.78333333333333</v>
      </c>
      <c r="J154" s="265">
        <v>108.06666666666666</v>
      </c>
      <c r="K154" s="263">
        <v>105.5</v>
      </c>
      <c r="L154" s="263">
        <v>103.35</v>
      </c>
      <c r="M154" s="263">
        <v>132.29291000000001</v>
      </c>
    </row>
    <row r="155" spans="1:13">
      <c r="A155" s="282">
        <v>146</v>
      </c>
      <c r="B155" s="263" t="s">
        <v>148</v>
      </c>
      <c r="C155" s="263">
        <v>76</v>
      </c>
      <c r="D155" s="265">
        <v>74.733333333333334</v>
      </c>
      <c r="E155" s="265">
        <v>71.016666666666666</v>
      </c>
      <c r="F155" s="265">
        <v>66.033333333333331</v>
      </c>
      <c r="G155" s="265">
        <v>62.316666666666663</v>
      </c>
      <c r="H155" s="265">
        <v>79.716666666666669</v>
      </c>
      <c r="I155" s="265">
        <v>83.433333333333337</v>
      </c>
      <c r="J155" s="265">
        <v>88.416666666666671</v>
      </c>
      <c r="K155" s="263">
        <v>78.45</v>
      </c>
      <c r="L155" s="263">
        <v>69.75</v>
      </c>
      <c r="M155" s="263">
        <v>1426.5192400000001</v>
      </c>
    </row>
    <row r="156" spans="1:13">
      <c r="A156" s="282">
        <v>147</v>
      </c>
      <c r="B156" s="263" t="s">
        <v>450</v>
      </c>
      <c r="C156" s="263">
        <v>3371.35</v>
      </c>
      <c r="D156" s="265">
        <v>3460.1666666666665</v>
      </c>
      <c r="E156" s="265">
        <v>3271.1833333333329</v>
      </c>
      <c r="F156" s="265">
        <v>3171.0166666666664</v>
      </c>
      <c r="G156" s="265">
        <v>2982.0333333333328</v>
      </c>
      <c r="H156" s="265">
        <v>3560.333333333333</v>
      </c>
      <c r="I156" s="265">
        <v>3749.3166666666666</v>
      </c>
      <c r="J156" s="265">
        <v>3849.4833333333331</v>
      </c>
      <c r="K156" s="263">
        <v>3649.15</v>
      </c>
      <c r="L156" s="263">
        <v>3360</v>
      </c>
      <c r="M156" s="263">
        <v>7.6503500000000004</v>
      </c>
    </row>
    <row r="157" spans="1:13">
      <c r="A157" s="282">
        <v>148</v>
      </c>
      <c r="B157" s="263" t="s">
        <v>151</v>
      </c>
      <c r="C157" s="263">
        <v>16761.349999999999</v>
      </c>
      <c r="D157" s="265">
        <v>16741.483333333334</v>
      </c>
      <c r="E157" s="265">
        <v>16684.866666666669</v>
      </c>
      <c r="F157" s="265">
        <v>16608.383333333335</v>
      </c>
      <c r="G157" s="265">
        <v>16551.76666666667</v>
      </c>
      <c r="H157" s="265">
        <v>16817.966666666667</v>
      </c>
      <c r="I157" s="265">
        <v>16874.583333333328</v>
      </c>
      <c r="J157" s="265">
        <v>16951.066666666666</v>
      </c>
      <c r="K157" s="263">
        <v>16798.099999999999</v>
      </c>
      <c r="L157" s="263">
        <v>16665</v>
      </c>
      <c r="M157" s="263">
        <v>0.37665999999999999</v>
      </c>
    </row>
    <row r="158" spans="1:13">
      <c r="A158" s="282">
        <v>149</v>
      </c>
      <c r="B158" s="263" t="s">
        <v>790</v>
      </c>
      <c r="C158" s="263">
        <v>350.75</v>
      </c>
      <c r="D158" s="265">
        <v>350.15000000000003</v>
      </c>
      <c r="E158" s="265">
        <v>346.30000000000007</v>
      </c>
      <c r="F158" s="265">
        <v>341.85</v>
      </c>
      <c r="G158" s="265">
        <v>338.00000000000006</v>
      </c>
      <c r="H158" s="265">
        <v>354.60000000000008</v>
      </c>
      <c r="I158" s="265">
        <v>358.4500000000001</v>
      </c>
      <c r="J158" s="265">
        <v>362.90000000000009</v>
      </c>
      <c r="K158" s="263">
        <v>354</v>
      </c>
      <c r="L158" s="263">
        <v>345.7</v>
      </c>
      <c r="M158" s="263">
        <v>10.208360000000001</v>
      </c>
    </row>
    <row r="159" spans="1:13">
      <c r="A159" s="282">
        <v>150</v>
      </c>
      <c r="B159" s="263" t="s">
        <v>265</v>
      </c>
      <c r="C159" s="263">
        <v>545.20000000000005</v>
      </c>
      <c r="D159" s="265">
        <v>546.05000000000007</v>
      </c>
      <c r="E159" s="265">
        <v>538.25000000000011</v>
      </c>
      <c r="F159" s="265">
        <v>531.30000000000007</v>
      </c>
      <c r="G159" s="265">
        <v>523.50000000000011</v>
      </c>
      <c r="H159" s="265">
        <v>553.00000000000011</v>
      </c>
      <c r="I159" s="265">
        <v>560.80000000000007</v>
      </c>
      <c r="J159" s="265">
        <v>567.75000000000011</v>
      </c>
      <c r="K159" s="263">
        <v>553.85</v>
      </c>
      <c r="L159" s="263">
        <v>539.1</v>
      </c>
      <c r="M159" s="263">
        <v>0.66357999999999995</v>
      </c>
    </row>
    <row r="160" spans="1:13">
      <c r="A160" s="282">
        <v>151</v>
      </c>
      <c r="B160" s="263" t="s">
        <v>155</v>
      </c>
      <c r="C160" s="263">
        <v>111.45</v>
      </c>
      <c r="D160" s="265">
        <v>111.15000000000002</v>
      </c>
      <c r="E160" s="265">
        <v>109.95000000000005</v>
      </c>
      <c r="F160" s="265">
        <v>108.45000000000003</v>
      </c>
      <c r="G160" s="265">
        <v>107.25000000000006</v>
      </c>
      <c r="H160" s="265">
        <v>112.65000000000003</v>
      </c>
      <c r="I160" s="265">
        <v>113.85</v>
      </c>
      <c r="J160" s="265">
        <v>115.35000000000002</v>
      </c>
      <c r="K160" s="263">
        <v>112.35</v>
      </c>
      <c r="L160" s="263">
        <v>109.65</v>
      </c>
      <c r="M160" s="263">
        <v>280.16564</v>
      </c>
    </row>
    <row r="161" spans="1:13">
      <c r="A161" s="282">
        <v>152</v>
      </c>
      <c r="B161" s="263" t="s">
        <v>154</v>
      </c>
      <c r="C161" s="263">
        <v>122.55</v>
      </c>
      <c r="D161" s="265">
        <v>122.58333333333333</v>
      </c>
      <c r="E161" s="265">
        <v>121.76666666666665</v>
      </c>
      <c r="F161" s="265">
        <v>120.98333333333332</v>
      </c>
      <c r="G161" s="265">
        <v>120.16666666666664</v>
      </c>
      <c r="H161" s="265">
        <v>123.36666666666666</v>
      </c>
      <c r="I161" s="265">
        <v>124.18333333333335</v>
      </c>
      <c r="J161" s="265">
        <v>124.96666666666667</v>
      </c>
      <c r="K161" s="263">
        <v>123.4</v>
      </c>
      <c r="L161" s="263">
        <v>121.8</v>
      </c>
      <c r="M161" s="263">
        <v>5.3348599999999999</v>
      </c>
    </row>
    <row r="162" spans="1:13">
      <c r="A162" s="282">
        <v>153</v>
      </c>
      <c r="B162" s="263" t="s">
        <v>266</v>
      </c>
      <c r="C162" s="263">
        <v>3565.1</v>
      </c>
      <c r="D162" s="265">
        <v>3543.9166666666665</v>
      </c>
      <c r="E162" s="265">
        <v>3497.833333333333</v>
      </c>
      <c r="F162" s="265">
        <v>3430.5666666666666</v>
      </c>
      <c r="G162" s="265">
        <v>3384.4833333333331</v>
      </c>
      <c r="H162" s="265">
        <v>3611.1833333333329</v>
      </c>
      <c r="I162" s="265">
        <v>3657.266666666666</v>
      </c>
      <c r="J162" s="265">
        <v>3724.5333333333328</v>
      </c>
      <c r="K162" s="263">
        <v>3590</v>
      </c>
      <c r="L162" s="263">
        <v>3476.65</v>
      </c>
      <c r="M162" s="263">
        <v>1.5389999999999999</v>
      </c>
    </row>
    <row r="163" spans="1:13">
      <c r="A163" s="282">
        <v>154</v>
      </c>
      <c r="B163" s="263" t="s">
        <v>267</v>
      </c>
      <c r="C163" s="263">
        <v>2558.6999999999998</v>
      </c>
      <c r="D163" s="265">
        <v>2597.8666666666668</v>
      </c>
      <c r="E163" s="265">
        <v>2500.7333333333336</v>
      </c>
      <c r="F163" s="265">
        <v>2442.7666666666669</v>
      </c>
      <c r="G163" s="265">
        <v>2345.6333333333337</v>
      </c>
      <c r="H163" s="265">
        <v>2655.8333333333335</v>
      </c>
      <c r="I163" s="265">
        <v>2752.9666666666667</v>
      </c>
      <c r="J163" s="265">
        <v>2810.9333333333334</v>
      </c>
      <c r="K163" s="263">
        <v>2695</v>
      </c>
      <c r="L163" s="263">
        <v>2539.9</v>
      </c>
      <c r="M163" s="263">
        <v>2.5044</v>
      </c>
    </row>
    <row r="164" spans="1:13">
      <c r="A164" s="282">
        <v>155</v>
      </c>
      <c r="B164" s="263" t="s">
        <v>156</v>
      </c>
      <c r="C164" s="263">
        <v>29629.85</v>
      </c>
      <c r="D164" s="265">
        <v>29621.933333333334</v>
      </c>
      <c r="E164" s="265">
        <v>29457.916666666668</v>
      </c>
      <c r="F164" s="265">
        <v>29285.983333333334</v>
      </c>
      <c r="G164" s="265">
        <v>29121.966666666667</v>
      </c>
      <c r="H164" s="265">
        <v>29793.866666666669</v>
      </c>
      <c r="I164" s="265">
        <v>29957.883333333331</v>
      </c>
      <c r="J164" s="265">
        <v>30129.816666666669</v>
      </c>
      <c r="K164" s="263">
        <v>29785.95</v>
      </c>
      <c r="L164" s="263">
        <v>29450</v>
      </c>
      <c r="M164" s="263">
        <v>0.16891999999999999</v>
      </c>
    </row>
    <row r="165" spans="1:13">
      <c r="A165" s="282">
        <v>156</v>
      </c>
      <c r="B165" s="263" t="s">
        <v>158</v>
      </c>
      <c r="C165" s="263">
        <v>242.9</v>
      </c>
      <c r="D165" s="265">
        <v>243.26666666666665</v>
      </c>
      <c r="E165" s="265">
        <v>241.5333333333333</v>
      </c>
      <c r="F165" s="265">
        <v>240.16666666666666</v>
      </c>
      <c r="G165" s="265">
        <v>238.43333333333331</v>
      </c>
      <c r="H165" s="265">
        <v>244.6333333333333</v>
      </c>
      <c r="I165" s="265">
        <v>246.36666666666665</v>
      </c>
      <c r="J165" s="265">
        <v>247.73333333333329</v>
      </c>
      <c r="K165" s="263">
        <v>245</v>
      </c>
      <c r="L165" s="263">
        <v>241.9</v>
      </c>
      <c r="M165" s="263">
        <v>15.63958</v>
      </c>
    </row>
    <row r="166" spans="1:13">
      <c r="A166" s="282">
        <v>157</v>
      </c>
      <c r="B166" s="263" t="s">
        <v>269</v>
      </c>
      <c r="C166" s="263">
        <v>5338.65</v>
      </c>
      <c r="D166" s="265">
        <v>5350.166666666667</v>
      </c>
      <c r="E166" s="265">
        <v>5300.3333333333339</v>
      </c>
      <c r="F166" s="265">
        <v>5262.0166666666673</v>
      </c>
      <c r="G166" s="265">
        <v>5212.1833333333343</v>
      </c>
      <c r="H166" s="265">
        <v>5388.4833333333336</v>
      </c>
      <c r="I166" s="265">
        <v>5438.3166666666675</v>
      </c>
      <c r="J166" s="265">
        <v>5476.6333333333332</v>
      </c>
      <c r="K166" s="263">
        <v>5400</v>
      </c>
      <c r="L166" s="263">
        <v>5311.85</v>
      </c>
      <c r="M166" s="263">
        <v>0.92354999999999998</v>
      </c>
    </row>
    <row r="167" spans="1:13">
      <c r="A167" s="282">
        <v>158</v>
      </c>
      <c r="B167" s="263" t="s">
        <v>160</v>
      </c>
      <c r="C167" s="263">
        <v>1816.2</v>
      </c>
      <c r="D167" s="265">
        <v>1815.8000000000002</v>
      </c>
      <c r="E167" s="265">
        <v>1805.7000000000003</v>
      </c>
      <c r="F167" s="265">
        <v>1795.2</v>
      </c>
      <c r="G167" s="265">
        <v>1785.1000000000001</v>
      </c>
      <c r="H167" s="265">
        <v>1826.3000000000004</v>
      </c>
      <c r="I167" s="265">
        <v>1836.4000000000003</v>
      </c>
      <c r="J167" s="265">
        <v>1846.9000000000005</v>
      </c>
      <c r="K167" s="263">
        <v>1825.9</v>
      </c>
      <c r="L167" s="263">
        <v>1805.3</v>
      </c>
      <c r="M167" s="263">
        <v>2.23306</v>
      </c>
    </row>
    <row r="168" spans="1:13">
      <c r="A168" s="282">
        <v>159</v>
      </c>
      <c r="B168" s="263" t="s">
        <v>157</v>
      </c>
      <c r="C168" s="263">
        <v>1669.65</v>
      </c>
      <c r="D168" s="265">
        <v>1681.05</v>
      </c>
      <c r="E168" s="265">
        <v>1648.6</v>
      </c>
      <c r="F168" s="265">
        <v>1627.55</v>
      </c>
      <c r="G168" s="265">
        <v>1595.1</v>
      </c>
      <c r="H168" s="265">
        <v>1702.1</v>
      </c>
      <c r="I168" s="265">
        <v>1734.5500000000002</v>
      </c>
      <c r="J168" s="265">
        <v>1755.6</v>
      </c>
      <c r="K168" s="263">
        <v>1713.5</v>
      </c>
      <c r="L168" s="263">
        <v>1660</v>
      </c>
      <c r="M168" s="263">
        <v>7.2779999999999996</v>
      </c>
    </row>
    <row r="169" spans="1:13">
      <c r="A169" s="282">
        <v>160</v>
      </c>
      <c r="B169" s="263" t="s">
        <v>461</v>
      </c>
      <c r="C169" s="263">
        <v>1465.35</v>
      </c>
      <c r="D169" s="265">
        <v>1467.05</v>
      </c>
      <c r="E169" s="265">
        <v>1449.1</v>
      </c>
      <c r="F169" s="265">
        <v>1432.85</v>
      </c>
      <c r="G169" s="265">
        <v>1414.8999999999999</v>
      </c>
      <c r="H169" s="265">
        <v>1483.3</v>
      </c>
      <c r="I169" s="265">
        <v>1501.2500000000002</v>
      </c>
      <c r="J169" s="265">
        <v>1517.5</v>
      </c>
      <c r="K169" s="263">
        <v>1485</v>
      </c>
      <c r="L169" s="263">
        <v>1450.8</v>
      </c>
      <c r="M169" s="263">
        <v>1.80246</v>
      </c>
    </row>
    <row r="170" spans="1:13">
      <c r="A170" s="282">
        <v>161</v>
      </c>
      <c r="B170" s="263" t="s">
        <v>159</v>
      </c>
      <c r="C170" s="263">
        <v>110.9</v>
      </c>
      <c r="D170" s="265">
        <v>110.59999999999998</v>
      </c>
      <c r="E170" s="265">
        <v>109.39999999999996</v>
      </c>
      <c r="F170" s="265">
        <v>107.89999999999998</v>
      </c>
      <c r="G170" s="265">
        <v>106.69999999999996</v>
      </c>
      <c r="H170" s="265">
        <v>112.09999999999997</v>
      </c>
      <c r="I170" s="265">
        <v>113.29999999999998</v>
      </c>
      <c r="J170" s="265">
        <v>114.79999999999997</v>
      </c>
      <c r="K170" s="263">
        <v>111.8</v>
      </c>
      <c r="L170" s="263">
        <v>109.1</v>
      </c>
      <c r="M170" s="263">
        <v>52.708860000000001</v>
      </c>
    </row>
    <row r="171" spans="1:13">
      <c r="A171" s="282">
        <v>162</v>
      </c>
      <c r="B171" s="263" t="s">
        <v>162</v>
      </c>
      <c r="C171" s="263">
        <v>214.55</v>
      </c>
      <c r="D171" s="265">
        <v>214.95000000000002</v>
      </c>
      <c r="E171" s="265">
        <v>213.10000000000002</v>
      </c>
      <c r="F171" s="265">
        <v>211.65</v>
      </c>
      <c r="G171" s="265">
        <v>209.8</v>
      </c>
      <c r="H171" s="265">
        <v>216.40000000000003</v>
      </c>
      <c r="I171" s="265">
        <v>218.25</v>
      </c>
      <c r="J171" s="265">
        <v>219.70000000000005</v>
      </c>
      <c r="K171" s="263">
        <v>216.8</v>
      </c>
      <c r="L171" s="263">
        <v>213.5</v>
      </c>
      <c r="M171" s="263">
        <v>70.366470000000007</v>
      </c>
    </row>
    <row r="172" spans="1:13">
      <c r="A172" s="282">
        <v>163</v>
      </c>
      <c r="B172" s="263" t="s">
        <v>270</v>
      </c>
      <c r="C172" s="263">
        <v>272.35000000000002</v>
      </c>
      <c r="D172" s="265">
        <v>273.58333333333331</v>
      </c>
      <c r="E172" s="265">
        <v>269.76666666666665</v>
      </c>
      <c r="F172" s="265">
        <v>267.18333333333334</v>
      </c>
      <c r="G172" s="265">
        <v>263.36666666666667</v>
      </c>
      <c r="H172" s="265">
        <v>276.16666666666663</v>
      </c>
      <c r="I172" s="265">
        <v>279.98333333333335</v>
      </c>
      <c r="J172" s="265">
        <v>282.56666666666661</v>
      </c>
      <c r="K172" s="263">
        <v>277.39999999999998</v>
      </c>
      <c r="L172" s="263">
        <v>271</v>
      </c>
      <c r="M172" s="263">
        <v>1.9025700000000001</v>
      </c>
    </row>
    <row r="173" spans="1:13">
      <c r="A173" s="282">
        <v>164</v>
      </c>
      <c r="B173" s="263" t="s">
        <v>271</v>
      </c>
      <c r="C173" s="263">
        <v>13495.6</v>
      </c>
      <c r="D173" s="265">
        <v>13428.533333333333</v>
      </c>
      <c r="E173" s="265">
        <v>13267.066666666666</v>
      </c>
      <c r="F173" s="265">
        <v>13038.533333333333</v>
      </c>
      <c r="G173" s="265">
        <v>12877.066666666666</v>
      </c>
      <c r="H173" s="265">
        <v>13657.066666666666</v>
      </c>
      <c r="I173" s="265">
        <v>13818.533333333333</v>
      </c>
      <c r="J173" s="265">
        <v>14047.066666666666</v>
      </c>
      <c r="K173" s="263">
        <v>13590</v>
      </c>
      <c r="L173" s="263">
        <v>13200</v>
      </c>
      <c r="M173" s="263">
        <v>0.13843</v>
      </c>
    </row>
    <row r="174" spans="1:13">
      <c r="A174" s="282">
        <v>165</v>
      </c>
      <c r="B174" s="263" t="s">
        <v>161</v>
      </c>
      <c r="C174" s="263">
        <v>36.25</v>
      </c>
      <c r="D174" s="265">
        <v>36.383333333333333</v>
      </c>
      <c r="E174" s="265">
        <v>35.816666666666663</v>
      </c>
      <c r="F174" s="265">
        <v>35.383333333333333</v>
      </c>
      <c r="G174" s="265">
        <v>34.816666666666663</v>
      </c>
      <c r="H174" s="265">
        <v>36.816666666666663</v>
      </c>
      <c r="I174" s="265">
        <v>37.38333333333334</v>
      </c>
      <c r="J174" s="265">
        <v>37.816666666666663</v>
      </c>
      <c r="K174" s="263">
        <v>36.950000000000003</v>
      </c>
      <c r="L174" s="263">
        <v>35.950000000000003</v>
      </c>
      <c r="M174" s="263">
        <v>1109.80908</v>
      </c>
    </row>
    <row r="175" spans="1:13">
      <c r="A175" s="282">
        <v>166</v>
      </c>
      <c r="B175" s="263" t="s">
        <v>165</v>
      </c>
      <c r="C175" s="263">
        <v>186.3</v>
      </c>
      <c r="D175" s="265">
        <v>186.45000000000002</v>
      </c>
      <c r="E175" s="265">
        <v>184.40000000000003</v>
      </c>
      <c r="F175" s="265">
        <v>182.50000000000003</v>
      </c>
      <c r="G175" s="265">
        <v>180.45000000000005</v>
      </c>
      <c r="H175" s="265">
        <v>188.35000000000002</v>
      </c>
      <c r="I175" s="265">
        <v>190.40000000000003</v>
      </c>
      <c r="J175" s="265">
        <v>192.3</v>
      </c>
      <c r="K175" s="263">
        <v>188.5</v>
      </c>
      <c r="L175" s="263">
        <v>184.55</v>
      </c>
      <c r="M175" s="263">
        <v>129.15145999999999</v>
      </c>
    </row>
    <row r="176" spans="1:13">
      <c r="A176" s="282">
        <v>167</v>
      </c>
      <c r="B176" s="263" t="s">
        <v>166</v>
      </c>
      <c r="C176" s="263">
        <v>131.19999999999999</v>
      </c>
      <c r="D176" s="265">
        <v>131.26666666666668</v>
      </c>
      <c r="E176" s="265">
        <v>130.13333333333335</v>
      </c>
      <c r="F176" s="265">
        <v>129.06666666666666</v>
      </c>
      <c r="G176" s="265">
        <v>127.93333333333334</v>
      </c>
      <c r="H176" s="265">
        <v>132.33333333333337</v>
      </c>
      <c r="I176" s="265">
        <v>133.4666666666667</v>
      </c>
      <c r="J176" s="265">
        <v>134.53333333333339</v>
      </c>
      <c r="K176" s="263">
        <v>132.4</v>
      </c>
      <c r="L176" s="263">
        <v>130.19999999999999</v>
      </c>
      <c r="M176" s="263">
        <v>24.1816</v>
      </c>
    </row>
    <row r="177" spans="1:13">
      <c r="A177" s="282">
        <v>168</v>
      </c>
      <c r="B177" s="263" t="s">
        <v>273</v>
      </c>
      <c r="C177" s="263">
        <v>510.15</v>
      </c>
      <c r="D177" s="265">
        <v>508.43333333333334</v>
      </c>
      <c r="E177" s="265">
        <v>503.86666666666667</v>
      </c>
      <c r="F177" s="265">
        <v>497.58333333333331</v>
      </c>
      <c r="G177" s="265">
        <v>493.01666666666665</v>
      </c>
      <c r="H177" s="265">
        <v>514.7166666666667</v>
      </c>
      <c r="I177" s="265">
        <v>519.28333333333342</v>
      </c>
      <c r="J177" s="265">
        <v>525.56666666666672</v>
      </c>
      <c r="K177" s="263">
        <v>513</v>
      </c>
      <c r="L177" s="263">
        <v>502.15</v>
      </c>
      <c r="M177" s="263">
        <v>1.02067</v>
      </c>
    </row>
    <row r="178" spans="1:13">
      <c r="A178" s="282">
        <v>169</v>
      </c>
      <c r="B178" s="263" t="s">
        <v>167</v>
      </c>
      <c r="C178" s="263">
        <v>1931.75</v>
      </c>
      <c r="D178" s="265">
        <v>1937.8</v>
      </c>
      <c r="E178" s="265">
        <v>1919.9499999999998</v>
      </c>
      <c r="F178" s="265">
        <v>1908.1499999999999</v>
      </c>
      <c r="G178" s="265">
        <v>1890.2999999999997</v>
      </c>
      <c r="H178" s="265">
        <v>1949.6</v>
      </c>
      <c r="I178" s="265">
        <v>1967.4499999999998</v>
      </c>
      <c r="J178" s="265">
        <v>1979.25</v>
      </c>
      <c r="K178" s="263">
        <v>1955.65</v>
      </c>
      <c r="L178" s="263">
        <v>1926</v>
      </c>
      <c r="M178" s="263">
        <v>56.71163</v>
      </c>
    </row>
    <row r="179" spans="1:13">
      <c r="A179" s="282">
        <v>170</v>
      </c>
      <c r="B179" s="263" t="s">
        <v>815</v>
      </c>
      <c r="C179" s="263">
        <v>981.95</v>
      </c>
      <c r="D179" s="265">
        <v>980.85</v>
      </c>
      <c r="E179" s="265">
        <v>974.05000000000007</v>
      </c>
      <c r="F179" s="265">
        <v>966.15000000000009</v>
      </c>
      <c r="G179" s="265">
        <v>959.35000000000014</v>
      </c>
      <c r="H179" s="265">
        <v>988.75</v>
      </c>
      <c r="I179" s="265">
        <v>995.55</v>
      </c>
      <c r="J179" s="265">
        <v>1003.4499999999999</v>
      </c>
      <c r="K179" s="263">
        <v>987.65</v>
      </c>
      <c r="L179" s="263">
        <v>972.95</v>
      </c>
      <c r="M179" s="263">
        <v>9.1765299999999996</v>
      </c>
    </row>
    <row r="180" spans="1:13">
      <c r="A180" s="282">
        <v>171</v>
      </c>
      <c r="B180" s="263" t="s">
        <v>274</v>
      </c>
      <c r="C180" s="263">
        <v>1000.25</v>
      </c>
      <c r="D180" s="265">
        <v>1006.4499999999999</v>
      </c>
      <c r="E180" s="265">
        <v>968.19999999999982</v>
      </c>
      <c r="F180" s="265">
        <v>936.14999999999986</v>
      </c>
      <c r="G180" s="265">
        <v>897.89999999999975</v>
      </c>
      <c r="H180" s="265">
        <v>1038.5</v>
      </c>
      <c r="I180" s="265">
        <v>1076.75</v>
      </c>
      <c r="J180" s="265">
        <v>1108.8</v>
      </c>
      <c r="K180" s="263">
        <v>1044.7</v>
      </c>
      <c r="L180" s="263">
        <v>974.4</v>
      </c>
      <c r="M180" s="263">
        <v>110.10393999999999</v>
      </c>
    </row>
    <row r="181" spans="1:13">
      <c r="A181" s="282">
        <v>172</v>
      </c>
      <c r="B181" s="263" t="s">
        <v>172</v>
      </c>
      <c r="C181" s="263">
        <v>6279.15</v>
      </c>
      <c r="D181" s="265">
        <v>6411.3833333333341</v>
      </c>
      <c r="E181" s="265">
        <v>6092.7666666666682</v>
      </c>
      <c r="F181" s="265">
        <v>5906.3833333333341</v>
      </c>
      <c r="G181" s="265">
        <v>5587.7666666666682</v>
      </c>
      <c r="H181" s="265">
        <v>6597.7666666666682</v>
      </c>
      <c r="I181" s="265">
        <v>6916.383333333335</v>
      </c>
      <c r="J181" s="265">
        <v>7102.7666666666682</v>
      </c>
      <c r="K181" s="263">
        <v>6730</v>
      </c>
      <c r="L181" s="263">
        <v>6225</v>
      </c>
      <c r="M181" s="263">
        <v>13.5969</v>
      </c>
    </row>
    <row r="182" spans="1:13">
      <c r="A182" s="282">
        <v>173</v>
      </c>
      <c r="B182" s="263" t="s">
        <v>478</v>
      </c>
      <c r="C182" s="263">
        <v>7750.95</v>
      </c>
      <c r="D182" s="265">
        <v>7731.3166666666666</v>
      </c>
      <c r="E182" s="265">
        <v>7694.6333333333332</v>
      </c>
      <c r="F182" s="265">
        <v>7638.3166666666666</v>
      </c>
      <c r="G182" s="265">
        <v>7601.6333333333332</v>
      </c>
      <c r="H182" s="265">
        <v>7787.6333333333332</v>
      </c>
      <c r="I182" s="265">
        <v>7824.3166666666657</v>
      </c>
      <c r="J182" s="265">
        <v>7880.6333333333332</v>
      </c>
      <c r="K182" s="263">
        <v>7768</v>
      </c>
      <c r="L182" s="263">
        <v>7675</v>
      </c>
      <c r="M182" s="263">
        <v>0.45155000000000001</v>
      </c>
    </row>
    <row r="183" spans="1:13">
      <c r="A183" s="282">
        <v>174</v>
      </c>
      <c r="B183" s="263" t="s">
        <v>170</v>
      </c>
      <c r="C183" s="263">
        <v>27840</v>
      </c>
      <c r="D183" s="265">
        <v>27829.416666666668</v>
      </c>
      <c r="E183" s="265">
        <v>27710.583333333336</v>
      </c>
      <c r="F183" s="265">
        <v>27581.166666666668</v>
      </c>
      <c r="G183" s="265">
        <v>27462.333333333336</v>
      </c>
      <c r="H183" s="265">
        <v>27958.833333333336</v>
      </c>
      <c r="I183" s="265">
        <v>28077.666666666672</v>
      </c>
      <c r="J183" s="265">
        <v>28207.083333333336</v>
      </c>
      <c r="K183" s="263">
        <v>27948.25</v>
      </c>
      <c r="L183" s="263">
        <v>27700</v>
      </c>
      <c r="M183" s="263">
        <v>0.21548</v>
      </c>
    </row>
    <row r="184" spans="1:13">
      <c r="A184" s="282">
        <v>175</v>
      </c>
      <c r="B184" s="263" t="s">
        <v>173</v>
      </c>
      <c r="C184" s="263">
        <v>1297.6500000000001</v>
      </c>
      <c r="D184" s="265">
        <v>1304.3833333333334</v>
      </c>
      <c r="E184" s="265">
        <v>1285.7666666666669</v>
      </c>
      <c r="F184" s="265">
        <v>1273.8833333333334</v>
      </c>
      <c r="G184" s="265">
        <v>1255.2666666666669</v>
      </c>
      <c r="H184" s="265">
        <v>1316.2666666666669</v>
      </c>
      <c r="I184" s="265">
        <v>1334.8833333333332</v>
      </c>
      <c r="J184" s="265">
        <v>1346.7666666666669</v>
      </c>
      <c r="K184" s="263">
        <v>1323</v>
      </c>
      <c r="L184" s="263">
        <v>1292.5</v>
      </c>
      <c r="M184" s="263">
        <v>13.84163</v>
      </c>
    </row>
    <row r="185" spans="1:13">
      <c r="A185" s="282">
        <v>176</v>
      </c>
      <c r="B185" s="263" t="s">
        <v>171</v>
      </c>
      <c r="C185" s="263">
        <v>1863.05</v>
      </c>
      <c r="D185" s="265">
        <v>1860.1666666666667</v>
      </c>
      <c r="E185" s="265">
        <v>1844.9833333333336</v>
      </c>
      <c r="F185" s="265">
        <v>1826.9166666666667</v>
      </c>
      <c r="G185" s="265">
        <v>1811.7333333333336</v>
      </c>
      <c r="H185" s="265">
        <v>1878.2333333333336</v>
      </c>
      <c r="I185" s="265">
        <v>1893.4166666666665</v>
      </c>
      <c r="J185" s="265">
        <v>1911.4833333333336</v>
      </c>
      <c r="K185" s="263">
        <v>1875.35</v>
      </c>
      <c r="L185" s="263">
        <v>1842.1</v>
      </c>
      <c r="M185" s="263">
        <v>1.21776</v>
      </c>
    </row>
    <row r="186" spans="1:13">
      <c r="A186" s="282">
        <v>177</v>
      </c>
      <c r="B186" s="263" t="s">
        <v>169</v>
      </c>
      <c r="C186" s="263">
        <v>358.25</v>
      </c>
      <c r="D186" s="265">
        <v>357.75</v>
      </c>
      <c r="E186" s="265">
        <v>353.5</v>
      </c>
      <c r="F186" s="265">
        <v>348.75</v>
      </c>
      <c r="G186" s="265">
        <v>344.5</v>
      </c>
      <c r="H186" s="265">
        <v>362.5</v>
      </c>
      <c r="I186" s="265">
        <v>366.75</v>
      </c>
      <c r="J186" s="265">
        <v>371.5</v>
      </c>
      <c r="K186" s="263">
        <v>362</v>
      </c>
      <c r="L186" s="263">
        <v>353</v>
      </c>
      <c r="M186" s="263">
        <v>383.57618000000002</v>
      </c>
    </row>
    <row r="187" spans="1:13">
      <c r="A187" s="282">
        <v>178</v>
      </c>
      <c r="B187" s="263" t="s">
        <v>168</v>
      </c>
      <c r="C187" s="263">
        <v>144.25</v>
      </c>
      <c r="D187" s="265">
        <v>142.06666666666669</v>
      </c>
      <c r="E187" s="265">
        <v>138.28333333333339</v>
      </c>
      <c r="F187" s="265">
        <v>132.31666666666669</v>
      </c>
      <c r="G187" s="265">
        <v>128.53333333333339</v>
      </c>
      <c r="H187" s="265">
        <v>148.03333333333339</v>
      </c>
      <c r="I187" s="265">
        <v>151.81666666666669</v>
      </c>
      <c r="J187" s="265">
        <v>157.78333333333339</v>
      </c>
      <c r="K187" s="263">
        <v>145.85</v>
      </c>
      <c r="L187" s="263">
        <v>136.1</v>
      </c>
      <c r="M187" s="263">
        <v>1648.8378700000001</v>
      </c>
    </row>
    <row r="188" spans="1:13">
      <c r="A188" s="282">
        <v>179</v>
      </c>
      <c r="B188" s="263" t="s">
        <v>175</v>
      </c>
      <c r="C188" s="263">
        <v>679.45</v>
      </c>
      <c r="D188" s="265">
        <v>682.68333333333339</v>
      </c>
      <c r="E188" s="265">
        <v>674.36666666666679</v>
      </c>
      <c r="F188" s="265">
        <v>669.28333333333342</v>
      </c>
      <c r="G188" s="265">
        <v>660.96666666666681</v>
      </c>
      <c r="H188" s="265">
        <v>687.76666666666677</v>
      </c>
      <c r="I188" s="265">
        <v>696.08333333333337</v>
      </c>
      <c r="J188" s="265">
        <v>701.16666666666674</v>
      </c>
      <c r="K188" s="263">
        <v>691</v>
      </c>
      <c r="L188" s="263">
        <v>677.6</v>
      </c>
      <c r="M188" s="263">
        <v>64.663340000000005</v>
      </c>
    </row>
    <row r="189" spans="1:13">
      <c r="A189" s="282">
        <v>180</v>
      </c>
      <c r="B189" s="263" t="s">
        <v>176</v>
      </c>
      <c r="C189" s="263">
        <v>494.9</v>
      </c>
      <c r="D189" s="265">
        <v>496.63333333333338</v>
      </c>
      <c r="E189" s="265">
        <v>489.26666666666677</v>
      </c>
      <c r="F189" s="265">
        <v>483.63333333333338</v>
      </c>
      <c r="G189" s="265">
        <v>476.26666666666677</v>
      </c>
      <c r="H189" s="265">
        <v>502.26666666666677</v>
      </c>
      <c r="I189" s="265">
        <v>509.63333333333344</v>
      </c>
      <c r="J189" s="265">
        <v>515.26666666666677</v>
      </c>
      <c r="K189" s="263">
        <v>504</v>
      </c>
      <c r="L189" s="263">
        <v>491</v>
      </c>
      <c r="M189" s="263">
        <v>25.73864</v>
      </c>
    </row>
    <row r="190" spans="1:13">
      <c r="A190" s="282">
        <v>181</v>
      </c>
      <c r="B190" s="263" t="s">
        <v>275</v>
      </c>
      <c r="C190" s="263">
        <v>573</v>
      </c>
      <c r="D190" s="265">
        <v>578.26666666666665</v>
      </c>
      <c r="E190" s="265">
        <v>564.7833333333333</v>
      </c>
      <c r="F190" s="265">
        <v>556.56666666666661</v>
      </c>
      <c r="G190" s="265">
        <v>543.08333333333326</v>
      </c>
      <c r="H190" s="265">
        <v>586.48333333333335</v>
      </c>
      <c r="I190" s="265">
        <v>599.9666666666667</v>
      </c>
      <c r="J190" s="265">
        <v>608.18333333333339</v>
      </c>
      <c r="K190" s="263">
        <v>591.75</v>
      </c>
      <c r="L190" s="263">
        <v>570.04999999999995</v>
      </c>
      <c r="M190" s="263">
        <v>4.0952500000000001</v>
      </c>
    </row>
    <row r="191" spans="1:13">
      <c r="A191" s="282">
        <v>182</v>
      </c>
      <c r="B191" s="263" t="s">
        <v>188</v>
      </c>
      <c r="C191" s="263">
        <v>618.15</v>
      </c>
      <c r="D191" s="265">
        <v>621.18333333333339</v>
      </c>
      <c r="E191" s="265">
        <v>610.36666666666679</v>
      </c>
      <c r="F191" s="265">
        <v>602.58333333333337</v>
      </c>
      <c r="G191" s="265">
        <v>591.76666666666677</v>
      </c>
      <c r="H191" s="265">
        <v>628.96666666666681</v>
      </c>
      <c r="I191" s="265">
        <v>639.78333333333342</v>
      </c>
      <c r="J191" s="265">
        <v>647.56666666666683</v>
      </c>
      <c r="K191" s="263">
        <v>632</v>
      </c>
      <c r="L191" s="263">
        <v>613.4</v>
      </c>
      <c r="M191" s="263">
        <v>17.246189999999999</v>
      </c>
    </row>
    <row r="192" spans="1:13">
      <c r="A192" s="282">
        <v>183</v>
      </c>
      <c r="B192" s="263" t="s">
        <v>177</v>
      </c>
      <c r="C192" s="263">
        <v>679.35</v>
      </c>
      <c r="D192" s="265">
        <v>682.93333333333339</v>
      </c>
      <c r="E192" s="265">
        <v>673.46666666666681</v>
      </c>
      <c r="F192" s="265">
        <v>667.58333333333337</v>
      </c>
      <c r="G192" s="265">
        <v>658.11666666666679</v>
      </c>
      <c r="H192" s="265">
        <v>688.81666666666683</v>
      </c>
      <c r="I192" s="265">
        <v>698.28333333333353</v>
      </c>
      <c r="J192" s="265">
        <v>704.16666666666686</v>
      </c>
      <c r="K192" s="263">
        <v>692.4</v>
      </c>
      <c r="L192" s="263">
        <v>677.05</v>
      </c>
      <c r="M192" s="263">
        <v>45.306550000000001</v>
      </c>
    </row>
    <row r="193" spans="1:13">
      <c r="A193" s="282">
        <v>184</v>
      </c>
      <c r="B193" s="263" t="s">
        <v>183</v>
      </c>
      <c r="C193" s="263">
        <v>3132.9</v>
      </c>
      <c r="D193" s="265">
        <v>3134.85</v>
      </c>
      <c r="E193" s="265">
        <v>3109.85</v>
      </c>
      <c r="F193" s="265">
        <v>3086.8</v>
      </c>
      <c r="G193" s="265">
        <v>3061.8</v>
      </c>
      <c r="H193" s="265">
        <v>3157.8999999999996</v>
      </c>
      <c r="I193" s="265">
        <v>3182.8999999999996</v>
      </c>
      <c r="J193" s="265">
        <v>3205.9499999999994</v>
      </c>
      <c r="K193" s="263">
        <v>3159.85</v>
      </c>
      <c r="L193" s="263">
        <v>3111.8</v>
      </c>
      <c r="M193" s="263">
        <v>19.125399999999999</v>
      </c>
    </row>
    <row r="194" spans="1:13">
      <c r="A194" s="282">
        <v>185</v>
      </c>
      <c r="B194" s="263" t="s">
        <v>804</v>
      </c>
      <c r="C194" s="263">
        <v>629</v>
      </c>
      <c r="D194" s="265">
        <v>628.33333333333337</v>
      </c>
      <c r="E194" s="265">
        <v>614.66666666666674</v>
      </c>
      <c r="F194" s="265">
        <v>600.33333333333337</v>
      </c>
      <c r="G194" s="265">
        <v>586.66666666666674</v>
      </c>
      <c r="H194" s="265">
        <v>642.66666666666674</v>
      </c>
      <c r="I194" s="265">
        <v>656.33333333333348</v>
      </c>
      <c r="J194" s="265">
        <v>670.66666666666674</v>
      </c>
      <c r="K194" s="263">
        <v>642</v>
      </c>
      <c r="L194" s="263">
        <v>614</v>
      </c>
      <c r="M194" s="263">
        <v>145.98652999999999</v>
      </c>
    </row>
    <row r="195" spans="1:13">
      <c r="A195" s="282">
        <v>186</v>
      </c>
      <c r="B195" s="263" t="s">
        <v>179</v>
      </c>
      <c r="C195" s="263">
        <v>302.75</v>
      </c>
      <c r="D195" s="265">
        <v>303.06666666666666</v>
      </c>
      <c r="E195" s="265">
        <v>300.18333333333334</v>
      </c>
      <c r="F195" s="265">
        <v>297.61666666666667</v>
      </c>
      <c r="G195" s="265">
        <v>294.73333333333335</v>
      </c>
      <c r="H195" s="265">
        <v>305.63333333333333</v>
      </c>
      <c r="I195" s="265">
        <v>308.51666666666665</v>
      </c>
      <c r="J195" s="265">
        <v>311.08333333333331</v>
      </c>
      <c r="K195" s="263">
        <v>305.95</v>
      </c>
      <c r="L195" s="263">
        <v>300.5</v>
      </c>
      <c r="M195" s="263">
        <v>415.91323</v>
      </c>
    </row>
    <row r="196" spans="1:13">
      <c r="A196" s="282">
        <v>187</v>
      </c>
      <c r="B196" s="254" t="s">
        <v>181</v>
      </c>
      <c r="C196" s="254">
        <v>102.7</v>
      </c>
      <c r="D196" s="289">
        <v>102.96666666666665</v>
      </c>
      <c r="E196" s="289">
        <v>101.98333333333331</v>
      </c>
      <c r="F196" s="289">
        <v>101.26666666666665</v>
      </c>
      <c r="G196" s="289">
        <v>100.2833333333333</v>
      </c>
      <c r="H196" s="289">
        <v>103.68333333333331</v>
      </c>
      <c r="I196" s="289">
        <v>104.66666666666666</v>
      </c>
      <c r="J196" s="289">
        <v>105.38333333333331</v>
      </c>
      <c r="K196" s="254">
        <v>103.95</v>
      </c>
      <c r="L196" s="254">
        <v>102.25</v>
      </c>
      <c r="M196" s="254">
        <v>287.91093999999998</v>
      </c>
    </row>
    <row r="197" spans="1:13">
      <c r="A197" s="282">
        <v>188</v>
      </c>
      <c r="B197" s="254" t="s">
        <v>182</v>
      </c>
      <c r="C197" s="254">
        <v>1182.3499999999999</v>
      </c>
      <c r="D197" s="289">
        <v>1168.1499999999999</v>
      </c>
      <c r="E197" s="289">
        <v>1144.2999999999997</v>
      </c>
      <c r="F197" s="289">
        <v>1106.2499999999998</v>
      </c>
      <c r="G197" s="289">
        <v>1082.3999999999996</v>
      </c>
      <c r="H197" s="289">
        <v>1206.1999999999998</v>
      </c>
      <c r="I197" s="289">
        <v>1230.0499999999997</v>
      </c>
      <c r="J197" s="289">
        <v>1268.0999999999999</v>
      </c>
      <c r="K197" s="254">
        <v>1192</v>
      </c>
      <c r="L197" s="254">
        <v>1130.0999999999999</v>
      </c>
      <c r="M197" s="254">
        <v>540.75432999999998</v>
      </c>
    </row>
    <row r="198" spans="1:13">
      <c r="A198" s="282">
        <v>189</v>
      </c>
      <c r="B198" s="254" t="s">
        <v>184</v>
      </c>
      <c r="C198" s="254">
        <v>980.95</v>
      </c>
      <c r="D198" s="289">
        <v>979.1</v>
      </c>
      <c r="E198" s="289">
        <v>973.95</v>
      </c>
      <c r="F198" s="289">
        <v>966.95</v>
      </c>
      <c r="G198" s="289">
        <v>961.80000000000007</v>
      </c>
      <c r="H198" s="289">
        <v>986.1</v>
      </c>
      <c r="I198" s="289">
        <v>991.24999999999989</v>
      </c>
      <c r="J198" s="289">
        <v>998.25</v>
      </c>
      <c r="K198" s="254">
        <v>984.25</v>
      </c>
      <c r="L198" s="254">
        <v>972.1</v>
      </c>
      <c r="M198" s="254">
        <v>20.025970000000001</v>
      </c>
    </row>
    <row r="199" spans="1:13">
      <c r="A199" s="282">
        <v>190</v>
      </c>
      <c r="B199" s="254" t="s">
        <v>164</v>
      </c>
      <c r="C199" s="254">
        <v>963.4</v>
      </c>
      <c r="D199" s="289">
        <v>967.69999999999993</v>
      </c>
      <c r="E199" s="289">
        <v>953.69999999999982</v>
      </c>
      <c r="F199" s="289">
        <v>943.99999999999989</v>
      </c>
      <c r="G199" s="289">
        <v>929.99999999999977</v>
      </c>
      <c r="H199" s="289">
        <v>977.39999999999986</v>
      </c>
      <c r="I199" s="289">
        <v>991.40000000000009</v>
      </c>
      <c r="J199" s="289">
        <v>1001.0999999999999</v>
      </c>
      <c r="K199" s="254">
        <v>981.7</v>
      </c>
      <c r="L199" s="254">
        <v>958</v>
      </c>
      <c r="M199" s="254">
        <v>6.9289199999999997</v>
      </c>
    </row>
    <row r="200" spans="1:13">
      <c r="A200" s="282">
        <v>191</v>
      </c>
      <c r="B200" s="254" t="s">
        <v>185</v>
      </c>
      <c r="C200" s="254">
        <v>1446.5</v>
      </c>
      <c r="D200" s="289">
        <v>1448.55</v>
      </c>
      <c r="E200" s="289">
        <v>1437.85</v>
      </c>
      <c r="F200" s="289">
        <v>1429.2</v>
      </c>
      <c r="G200" s="289">
        <v>1418.5</v>
      </c>
      <c r="H200" s="289">
        <v>1457.1999999999998</v>
      </c>
      <c r="I200" s="289">
        <v>1467.9</v>
      </c>
      <c r="J200" s="289">
        <v>1476.5499999999997</v>
      </c>
      <c r="K200" s="254">
        <v>1459.25</v>
      </c>
      <c r="L200" s="254">
        <v>1439.9</v>
      </c>
      <c r="M200" s="254">
        <v>11.90019</v>
      </c>
    </row>
    <row r="201" spans="1:13">
      <c r="A201" s="282">
        <v>192</v>
      </c>
      <c r="B201" s="254" t="s">
        <v>186</v>
      </c>
      <c r="C201" s="254">
        <v>2616.0500000000002</v>
      </c>
      <c r="D201" s="289">
        <v>2628.5333333333333</v>
      </c>
      <c r="E201" s="289">
        <v>2597.2666666666664</v>
      </c>
      <c r="F201" s="289">
        <v>2578.4833333333331</v>
      </c>
      <c r="G201" s="289">
        <v>2547.2166666666662</v>
      </c>
      <c r="H201" s="289">
        <v>2647.3166666666666</v>
      </c>
      <c r="I201" s="289">
        <v>2678.5833333333339</v>
      </c>
      <c r="J201" s="289">
        <v>2697.3666666666668</v>
      </c>
      <c r="K201" s="254">
        <v>2659.8</v>
      </c>
      <c r="L201" s="254">
        <v>2609.75</v>
      </c>
      <c r="M201" s="254">
        <v>2.70174</v>
      </c>
    </row>
    <row r="202" spans="1:13">
      <c r="A202" s="282">
        <v>193</v>
      </c>
      <c r="B202" s="254" t="s">
        <v>187</v>
      </c>
      <c r="C202" s="254">
        <v>416.05</v>
      </c>
      <c r="D202" s="289">
        <v>415.70000000000005</v>
      </c>
      <c r="E202" s="289">
        <v>411.55000000000007</v>
      </c>
      <c r="F202" s="289">
        <v>407.05</v>
      </c>
      <c r="G202" s="289">
        <v>402.90000000000003</v>
      </c>
      <c r="H202" s="289">
        <v>420.2000000000001</v>
      </c>
      <c r="I202" s="289">
        <v>424.35000000000008</v>
      </c>
      <c r="J202" s="289">
        <v>428.85000000000014</v>
      </c>
      <c r="K202" s="254">
        <v>419.85</v>
      </c>
      <c r="L202" s="254">
        <v>411.2</v>
      </c>
      <c r="M202" s="254">
        <v>8.1960800000000003</v>
      </c>
    </row>
    <row r="203" spans="1:13">
      <c r="A203" s="282">
        <v>194</v>
      </c>
      <c r="B203" s="254" t="s">
        <v>510</v>
      </c>
      <c r="C203" s="254">
        <v>752.75</v>
      </c>
      <c r="D203" s="289">
        <v>760.66666666666663</v>
      </c>
      <c r="E203" s="289">
        <v>735.48333333333323</v>
      </c>
      <c r="F203" s="289">
        <v>718.21666666666658</v>
      </c>
      <c r="G203" s="289">
        <v>693.03333333333319</v>
      </c>
      <c r="H203" s="289">
        <v>777.93333333333328</v>
      </c>
      <c r="I203" s="289">
        <v>803.11666666666667</v>
      </c>
      <c r="J203" s="289">
        <v>820.38333333333333</v>
      </c>
      <c r="K203" s="254">
        <v>785.85</v>
      </c>
      <c r="L203" s="254">
        <v>743.4</v>
      </c>
      <c r="M203" s="254">
        <v>5.1329399999999996</v>
      </c>
    </row>
    <row r="204" spans="1:13">
      <c r="A204" s="282">
        <v>195</v>
      </c>
      <c r="B204" s="254" t="s">
        <v>193</v>
      </c>
      <c r="C204" s="254">
        <v>629.4</v>
      </c>
      <c r="D204" s="289">
        <v>632.16666666666663</v>
      </c>
      <c r="E204" s="289">
        <v>622.48333333333323</v>
      </c>
      <c r="F204" s="289">
        <v>615.56666666666661</v>
      </c>
      <c r="G204" s="289">
        <v>605.88333333333321</v>
      </c>
      <c r="H204" s="289">
        <v>639.08333333333326</v>
      </c>
      <c r="I204" s="289">
        <v>648.76666666666665</v>
      </c>
      <c r="J204" s="289">
        <v>655.68333333333328</v>
      </c>
      <c r="K204" s="254">
        <v>641.85</v>
      </c>
      <c r="L204" s="254">
        <v>625.25</v>
      </c>
      <c r="M204" s="254">
        <v>36.752949999999998</v>
      </c>
    </row>
    <row r="205" spans="1:13">
      <c r="A205" s="282">
        <v>196</v>
      </c>
      <c r="B205" s="254" t="s">
        <v>191</v>
      </c>
      <c r="C205" s="254">
        <v>6481.9</v>
      </c>
      <c r="D205" s="289">
        <v>6473.6166666666659</v>
      </c>
      <c r="E205" s="289">
        <v>6423.2333333333318</v>
      </c>
      <c r="F205" s="289">
        <v>6364.5666666666657</v>
      </c>
      <c r="G205" s="289">
        <v>6314.1833333333316</v>
      </c>
      <c r="H205" s="289">
        <v>6532.2833333333319</v>
      </c>
      <c r="I205" s="289">
        <v>6582.6666666666652</v>
      </c>
      <c r="J205" s="289">
        <v>6641.3333333333321</v>
      </c>
      <c r="K205" s="254">
        <v>6524</v>
      </c>
      <c r="L205" s="254">
        <v>6414.95</v>
      </c>
      <c r="M205" s="254">
        <v>7.4558200000000001</v>
      </c>
    </row>
    <row r="206" spans="1:13">
      <c r="A206" s="282">
        <v>197</v>
      </c>
      <c r="B206" s="254" t="s">
        <v>192</v>
      </c>
      <c r="C206" s="254">
        <v>34.549999999999997</v>
      </c>
      <c r="D206" s="289">
        <v>35.18333333333333</v>
      </c>
      <c r="E206" s="289">
        <v>33.816666666666663</v>
      </c>
      <c r="F206" s="289">
        <v>33.083333333333336</v>
      </c>
      <c r="G206" s="289">
        <v>31.716666666666669</v>
      </c>
      <c r="H206" s="289">
        <v>35.916666666666657</v>
      </c>
      <c r="I206" s="289">
        <v>37.283333333333317</v>
      </c>
      <c r="J206" s="289">
        <v>38.016666666666652</v>
      </c>
      <c r="K206" s="254">
        <v>36.549999999999997</v>
      </c>
      <c r="L206" s="254">
        <v>34.450000000000003</v>
      </c>
      <c r="M206" s="254">
        <v>137.63202000000001</v>
      </c>
    </row>
    <row r="207" spans="1:13">
      <c r="A207" s="282">
        <v>198</v>
      </c>
      <c r="B207" s="254" t="s">
        <v>189</v>
      </c>
      <c r="C207" s="254">
        <v>1215.5</v>
      </c>
      <c r="D207" s="289">
        <v>1213.8166666666666</v>
      </c>
      <c r="E207" s="289">
        <v>1204.9333333333332</v>
      </c>
      <c r="F207" s="289">
        <v>1194.3666666666666</v>
      </c>
      <c r="G207" s="289">
        <v>1185.4833333333331</v>
      </c>
      <c r="H207" s="289">
        <v>1224.3833333333332</v>
      </c>
      <c r="I207" s="289">
        <v>1233.2666666666664</v>
      </c>
      <c r="J207" s="289">
        <v>1243.8333333333333</v>
      </c>
      <c r="K207" s="254">
        <v>1222.7</v>
      </c>
      <c r="L207" s="254">
        <v>1203.25</v>
      </c>
      <c r="M207" s="254">
        <v>2.6434899999999999</v>
      </c>
    </row>
    <row r="208" spans="1:13">
      <c r="A208" s="282">
        <v>199</v>
      </c>
      <c r="B208" s="254" t="s">
        <v>141</v>
      </c>
      <c r="C208" s="254">
        <v>547.95000000000005</v>
      </c>
      <c r="D208" s="289">
        <v>547.13333333333333</v>
      </c>
      <c r="E208" s="289">
        <v>542.81666666666661</v>
      </c>
      <c r="F208" s="289">
        <v>537.68333333333328</v>
      </c>
      <c r="G208" s="289">
        <v>533.36666666666656</v>
      </c>
      <c r="H208" s="289">
        <v>552.26666666666665</v>
      </c>
      <c r="I208" s="289">
        <v>556.58333333333348</v>
      </c>
      <c r="J208" s="289">
        <v>561.7166666666667</v>
      </c>
      <c r="K208" s="254">
        <v>551.45000000000005</v>
      </c>
      <c r="L208" s="254">
        <v>542</v>
      </c>
      <c r="M208" s="254">
        <v>13.6957</v>
      </c>
    </row>
    <row r="209" spans="1:13">
      <c r="A209" s="282">
        <v>200</v>
      </c>
      <c r="B209" s="254" t="s">
        <v>277</v>
      </c>
      <c r="C209" s="254">
        <v>223</v>
      </c>
      <c r="D209" s="289">
        <v>223.73333333333335</v>
      </c>
      <c r="E209" s="289">
        <v>221.26666666666671</v>
      </c>
      <c r="F209" s="289">
        <v>219.53333333333336</v>
      </c>
      <c r="G209" s="289">
        <v>217.06666666666672</v>
      </c>
      <c r="H209" s="289">
        <v>225.4666666666667</v>
      </c>
      <c r="I209" s="289">
        <v>227.93333333333334</v>
      </c>
      <c r="J209" s="289">
        <v>229.66666666666669</v>
      </c>
      <c r="K209" s="254">
        <v>226.2</v>
      </c>
      <c r="L209" s="254">
        <v>222</v>
      </c>
      <c r="M209" s="254">
        <v>10.0844</v>
      </c>
    </row>
    <row r="210" spans="1:13">
      <c r="A210" s="282">
        <v>201</v>
      </c>
      <c r="B210" s="254" t="s">
        <v>522</v>
      </c>
      <c r="C210" s="254">
        <v>998.75</v>
      </c>
      <c r="D210" s="289">
        <v>998.7166666666667</v>
      </c>
      <c r="E210" s="289">
        <v>993.43333333333339</v>
      </c>
      <c r="F210" s="289">
        <v>988.11666666666667</v>
      </c>
      <c r="G210" s="289">
        <v>982.83333333333337</v>
      </c>
      <c r="H210" s="289">
        <v>1004.0333333333334</v>
      </c>
      <c r="I210" s="289">
        <v>1009.3166666666667</v>
      </c>
      <c r="J210" s="289">
        <v>1014.6333333333334</v>
      </c>
      <c r="K210" s="254">
        <v>1004</v>
      </c>
      <c r="L210" s="254">
        <v>993.4</v>
      </c>
      <c r="M210" s="254">
        <v>2.4687899999999998</v>
      </c>
    </row>
    <row r="211" spans="1:13">
      <c r="A211" s="282">
        <v>202</v>
      </c>
      <c r="B211" s="254" t="s">
        <v>118</v>
      </c>
      <c r="C211" s="254">
        <v>8.3000000000000007</v>
      </c>
      <c r="D211" s="289">
        <v>8.3000000000000007</v>
      </c>
      <c r="E211" s="289">
        <v>8.2000000000000011</v>
      </c>
      <c r="F211" s="289">
        <v>8.1</v>
      </c>
      <c r="G211" s="289">
        <v>8</v>
      </c>
      <c r="H211" s="289">
        <v>8.4000000000000021</v>
      </c>
      <c r="I211" s="289">
        <v>8.5000000000000036</v>
      </c>
      <c r="J211" s="289">
        <v>8.6000000000000032</v>
      </c>
      <c r="K211" s="254">
        <v>8.4</v>
      </c>
      <c r="L211" s="254">
        <v>8.1999999999999993</v>
      </c>
      <c r="M211" s="254">
        <v>1085.7033300000001</v>
      </c>
    </row>
    <row r="212" spans="1:13">
      <c r="A212" s="282">
        <v>203</v>
      </c>
      <c r="B212" s="254" t="s">
        <v>195</v>
      </c>
      <c r="C212" s="254">
        <v>969.6</v>
      </c>
      <c r="D212" s="289">
        <v>974.55000000000007</v>
      </c>
      <c r="E212" s="289">
        <v>958.40000000000009</v>
      </c>
      <c r="F212" s="289">
        <v>947.2</v>
      </c>
      <c r="G212" s="289">
        <v>931.05000000000007</v>
      </c>
      <c r="H212" s="289">
        <v>985.75000000000011</v>
      </c>
      <c r="I212" s="289">
        <v>1001.9</v>
      </c>
      <c r="J212" s="289">
        <v>1013.1000000000001</v>
      </c>
      <c r="K212" s="254">
        <v>990.7</v>
      </c>
      <c r="L212" s="254">
        <v>963.35</v>
      </c>
      <c r="M212" s="254">
        <v>13.49654</v>
      </c>
    </row>
    <row r="213" spans="1:13">
      <c r="A213" s="282">
        <v>204</v>
      </c>
      <c r="B213" s="254" t="s">
        <v>528</v>
      </c>
      <c r="C213" s="254">
        <v>2152.5</v>
      </c>
      <c r="D213" s="289">
        <v>2155.5</v>
      </c>
      <c r="E213" s="289">
        <v>2146</v>
      </c>
      <c r="F213" s="289">
        <v>2139.5</v>
      </c>
      <c r="G213" s="289">
        <v>2130</v>
      </c>
      <c r="H213" s="289">
        <v>2162</v>
      </c>
      <c r="I213" s="289">
        <v>2171.5</v>
      </c>
      <c r="J213" s="289">
        <v>2178</v>
      </c>
      <c r="K213" s="254">
        <v>2165</v>
      </c>
      <c r="L213" s="254">
        <v>2149</v>
      </c>
      <c r="M213" s="254">
        <v>0.25617000000000001</v>
      </c>
    </row>
    <row r="214" spans="1:13">
      <c r="A214" s="282">
        <v>205</v>
      </c>
      <c r="B214" s="254" t="s">
        <v>196</v>
      </c>
      <c r="C214" s="289">
        <v>515.25</v>
      </c>
      <c r="D214" s="289">
        <v>513.1</v>
      </c>
      <c r="E214" s="289">
        <v>509.65000000000009</v>
      </c>
      <c r="F214" s="289">
        <v>504.05000000000007</v>
      </c>
      <c r="G214" s="289">
        <v>500.60000000000014</v>
      </c>
      <c r="H214" s="289">
        <v>518.70000000000005</v>
      </c>
      <c r="I214" s="289">
        <v>522.15000000000009</v>
      </c>
      <c r="J214" s="289">
        <v>527.75</v>
      </c>
      <c r="K214" s="289">
        <v>516.54999999999995</v>
      </c>
      <c r="L214" s="289">
        <v>507.5</v>
      </c>
      <c r="M214" s="289">
        <v>146.66580999999999</v>
      </c>
    </row>
    <row r="215" spans="1:13">
      <c r="A215" s="282">
        <v>206</v>
      </c>
      <c r="B215" s="254" t="s">
        <v>197</v>
      </c>
      <c r="C215" s="289">
        <v>13.35</v>
      </c>
      <c r="D215" s="289">
        <v>13.433333333333332</v>
      </c>
      <c r="E215" s="289">
        <v>13.216666666666663</v>
      </c>
      <c r="F215" s="289">
        <v>13.083333333333332</v>
      </c>
      <c r="G215" s="289">
        <v>12.866666666666664</v>
      </c>
      <c r="H215" s="289">
        <v>13.566666666666663</v>
      </c>
      <c r="I215" s="289">
        <v>13.783333333333331</v>
      </c>
      <c r="J215" s="289">
        <v>13.916666666666663</v>
      </c>
      <c r="K215" s="289">
        <v>13.65</v>
      </c>
      <c r="L215" s="289">
        <v>13.3</v>
      </c>
      <c r="M215" s="289">
        <v>1209.8113499999999</v>
      </c>
    </row>
    <row r="216" spans="1:13">
      <c r="A216" s="282">
        <v>207</v>
      </c>
      <c r="B216" s="254" t="s">
        <v>198</v>
      </c>
      <c r="C216" s="289">
        <v>186.25</v>
      </c>
      <c r="D216" s="289">
        <v>186.13333333333333</v>
      </c>
      <c r="E216" s="289">
        <v>181.51666666666665</v>
      </c>
      <c r="F216" s="289">
        <v>176.78333333333333</v>
      </c>
      <c r="G216" s="289">
        <v>172.16666666666666</v>
      </c>
      <c r="H216" s="289">
        <v>190.86666666666665</v>
      </c>
      <c r="I216" s="289">
        <v>195.48333333333332</v>
      </c>
      <c r="J216" s="289">
        <v>200.21666666666664</v>
      </c>
      <c r="K216" s="289">
        <v>190.75</v>
      </c>
      <c r="L216" s="289">
        <v>181.4</v>
      </c>
      <c r="M216" s="289">
        <v>211.79866999999999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2"/>
      <c r="B1" s="53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44326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60"/>
      <c r="L9" s="267"/>
      <c r="M9" s="268"/>
    </row>
    <row r="10" spans="1:15" ht="42.75" customHeight="1">
      <c r="A10" s="524"/>
      <c r="B10" s="526"/>
      <c r="C10" s="531" t="s">
        <v>23</v>
      </c>
      <c r="D10" s="53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82" t="s">
        <v>284</v>
      </c>
      <c r="C11" s="479">
        <v>24730.95</v>
      </c>
      <c r="D11" s="480">
        <v>24791.983333333334</v>
      </c>
      <c r="E11" s="480">
        <v>24588.966666666667</v>
      </c>
      <c r="F11" s="480">
        <v>24446.983333333334</v>
      </c>
      <c r="G11" s="480">
        <v>24243.966666666667</v>
      </c>
      <c r="H11" s="480">
        <v>24933.966666666667</v>
      </c>
      <c r="I11" s="480">
        <v>25136.983333333337</v>
      </c>
      <c r="J11" s="480">
        <v>25278.966666666667</v>
      </c>
      <c r="K11" s="479">
        <v>24995</v>
      </c>
      <c r="L11" s="479">
        <v>24650</v>
      </c>
      <c r="M11" s="479">
        <v>1.2959999999999999E-2</v>
      </c>
    </row>
    <row r="12" spans="1:15" ht="12" customHeight="1">
      <c r="A12" s="254">
        <v>2</v>
      </c>
      <c r="B12" s="482" t="s">
        <v>785</v>
      </c>
      <c r="C12" s="479">
        <v>1371.95</v>
      </c>
      <c r="D12" s="480">
        <v>1378.1333333333332</v>
      </c>
      <c r="E12" s="480">
        <v>1361.8166666666664</v>
      </c>
      <c r="F12" s="480">
        <v>1351.6833333333332</v>
      </c>
      <c r="G12" s="480">
        <v>1335.3666666666663</v>
      </c>
      <c r="H12" s="480">
        <v>1388.2666666666664</v>
      </c>
      <c r="I12" s="480">
        <v>1404.583333333333</v>
      </c>
      <c r="J12" s="480">
        <v>1414.7166666666665</v>
      </c>
      <c r="K12" s="479">
        <v>1394.45</v>
      </c>
      <c r="L12" s="479">
        <v>1368</v>
      </c>
      <c r="M12" s="479">
        <v>1.6089</v>
      </c>
    </row>
    <row r="13" spans="1:15" ht="12" customHeight="1">
      <c r="A13" s="254">
        <v>3</v>
      </c>
      <c r="B13" s="482" t="s">
        <v>816</v>
      </c>
      <c r="C13" s="479">
        <v>1721.95</v>
      </c>
      <c r="D13" s="480">
        <v>1735.25</v>
      </c>
      <c r="E13" s="480">
        <v>1695.5</v>
      </c>
      <c r="F13" s="480">
        <v>1669.05</v>
      </c>
      <c r="G13" s="480">
        <v>1629.3</v>
      </c>
      <c r="H13" s="480">
        <v>1761.7</v>
      </c>
      <c r="I13" s="480">
        <v>1801.45</v>
      </c>
      <c r="J13" s="480">
        <v>1827.9</v>
      </c>
      <c r="K13" s="479">
        <v>1775</v>
      </c>
      <c r="L13" s="479">
        <v>1708.8</v>
      </c>
      <c r="M13" s="479">
        <v>0.39313999999999999</v>
      </c>
    </row>
    <row r="14" spans="1:15" ht="12" customHeight="1">
      <c r="A14" s="254">
        <v>4</v>
      </c>
      <c r="B14" s="482" t="s">
        <v>38</v>
      </c>
      <c r="C14" s="479">
        <v>1904.75</v>
      </c>
      <c r="D14" s="480">
        <v>1909.8999999999999</v>
      </c>
      <c r="E14" s="480">
        <v>1890.8999999999996</v>
      </c>
      <c r="F14" s="480">
        <v>1877.0499999999997</v>
      </c>
      <c r="G14" s="480">
        <v>1858.0499999999995</v>
      </c>
      <c r="H14" s="480">
        <v>1923.7499999999998</v>
      </c>
      <c r="I14" s="480">
        <v>1942.7500000000002</v>
      </c>
      <c r="J14" s="480">
        <v>1956.6</v>
      </c>
      <c r="K14" s="479">
        <v>1928.9</v>
      </c>
      <c r="L14" s="479">
        <v>1896.05</v>
      </c>
      <c r="M14" s="479">
        <v>6.4133399999999998</v>
      </c>
    </row>
    <row r="15" spans="1:15" ht="12" customHeight="1">
      <c r="A15" s="254">
        <v>5</v>
      </c>
      <c r="B15" s="482" t="s">
        <v>285</v>
      </c>
      <c r="C15" s="479">
        <v>1829</v>
      </c>
      <c r="D15" s="480">
        <v>1837.4333333333334</v>
      </c>
      <c r="E15" s="480">
        <v>1816.5666666666668</v>
      </c>
      <c r="F15" s="480">
        <v>1804.1333333333334</v>
      </c>
      <c r="G15" s="480">
        <v>1783.2666666666669</v>
      </c>
      <c r="H15" s="480">
        <v>1849.8666666666668</v>
      </c>
      <c r="I15" s="480">
        <v>1870.7333333333336</v>
      </c>
      <c r="J15" s="480">
        <v>1883.1666666666667</v>
      </c>
      <c r="K15" s="479">
        <v>1858.3</v>
      </c>
      <c r="L15" s="479">
        <v>1825</v>
      </c>
      <c r="M15" s="479">
        <v>0.26022000000000001</v>
      </c>
    </row>
    <row r="16" spans="1:15" ht="12" customHeight="1">
      <c r="A16" s="254">
        <v>6</v>
      </c>
      <c r="B16" s="482" t="s">
        <v>286</v>
      </c>
      <c r="C16" s="479">
        <v>1281.8</v>
      </c>
      <c r="D16" s="480">
        <v>1282.5166666666667</v>
      </c>
      <c r="E16" s="480">
        <v>1255.2833333333333</v>
      </c>
      <c r="F16" s="480">
        <v>1228.7666666666667</v>
      </c>
      <c r="G16" s="480">
        <v>1201.5333333333333</v>
      </c>
      <c r="H16" s="480">
        <v>1309.0333333333333</v>
      </c>
      <c r="I16" s="480">
        <v>1336.2666666666664</v>
      </c>
      <c r="J16" s="480">
        <v>1362.7833333333333</v>
      </c>
      <c r="K16" s="479">
        <v>1309.75</v>
      </c>
      <c r="L16" s="479">
        <v>1256</v>
      </c>
      <c r="M16" s="479">
        <v>3.50596</v>
      </c>
    </row>
    <row r="17" spans="1:13" ht="12" customHeight="1">
      <c r="A17" s="254">
        <v>7</v>
      </c>
      <c r="B17" s="482" t="s">
        <v>222</v>
      </c>
      <c r="C17" s="479">
        <v>928.85</v>
      </c>
      <c r="D17" s="480">
        <v>935.66666666666663</v>
      </c>
      <c r="E17" s="480">
        <v>918.08333333333326</v>
      </c>
      <c r="F17" s="480">
        <v>907.31666666666661</v>
      </c>
      <c r="G17" s="480">
        <v>889.73333333333323</v>
      </c>
      <c r="H17" s="480">
        <v>946.43333333333328</v>
      </c>
      <c r="I17" s="480">
        <v>964.01666666666654</v>
      </c>
      <c r="J17" s="480">
        <v>974.7833333333333</v>
      </c>
      <c r="K17" s="479">
        <v>953.25</v>
      </c>
      <c r="L17" s="479">
        <v>924.9</v>
      </c>
      <c r="M17" s="479">
        <v>18.119620000000001</v>
      </c>
    </row>
    <row r="18" spans="1:13" ht="12" customHeight="1">
      <c r="A18" s="254">
        <v>8</v>
      </c>
      <c r="B18" s="482" t="s">
        <v>734</v>
      </c>
      <c r="C18" s="479">
        <v>781.8</v>
      </c>
      <c r="D18" s="480">
        <v>790.36666666666667</v>
      </c>
      <c r="E18" s="480">
        <v>763.43333333333339</v>
      </c>
      <c r="F18" s="480">
        <v>745.06666666666672</v>
      </c>
      <c r="G18" s="480">
        <v>718.13333333333344</v>
      </c>
      <c r="H18" s="480">
        <v>808.73333333333335</v>
      </c>
      <c r="I18" s="480">
        <v>835.66666666666652</v>
      </c>
      <c r="J18" s="480">
        <v>854.0333333333333</v>
      </c>
      <c r="K18" s="479">
        <v>817.3</v>
      </c>
      <c r="L18" s="479">
        <v>772</v>
      </c>
      <c r="M18" s="479">
        <v>20.589289999999998</v>
      </c>
    </row>
    <row r="19" spans="1:13" ht="12" customHeight="1">
      <c r="A19" s="254">
        <v>9</v>
      </c>
      <c r="B19" s="482" t="s">
        <v>735</v>
      </c>
      <c r="C19" s="479">
        <v>1696</v>
      </c>
      <c r="D19" s="480">
        <v>1730.3500000000001</v>
      </c>
      <c r="E19" s="480">
        <v>1645.6500000000003</v>
      </c>
      <c r="F19" s="480">
        <v>1595.3000000000002</v>
      </c>
      <c r="G19" s="480">
        <v>1510.6000000000004</v>
      </c>
      <c r="H19" s="480">
        <v>1780.7000000000003</v>
      </c>
      <c r="I19" s="480">
        <v>1865.4</v>
      </c>
      <c r="J19" s="480">
        <v>1915.7500000000002</v>
      </c>
      <c r="K19" s="479">
        <v>1815.05</v>
      </c>
      <c r="L19" s="479">
        <v>1680</v>
      </c>
      <c r="M19" s="479">
        <v>13.926729999999999</v>
      </c>
    </row>
    <row r="20" spans="1:13" ht="12" customHeight="1">
      <c r="A20" s="254">
        <v>10</v>
      </c>
      <c r="B20" s="482" t="s">
        <v>287</v>
      </c>
      <c r="C20" s="479">
        <v>2210.4499999999998</v>
      </c>
      <c r="D20" s="480">
        <v>2213.6666666666665</v>
      </c>
      <c r="E20" s="480">
        <v>2188.333333333333</v>
      </c>
      <c r="F20" s="480">
        <v>2166.2166666666667</v>
      </c>
      <c r="G20" s="480">
        <v>2140.8833333333332</v>
      </c>
      <c r="H20" s="480">
        <v>2235.7833333333328</v>
      </c>
      <c r="I20" s="480">
        <v>2261.1166666666659</v>
      </c>
      <c r="J20" s="480">
        <v>2283.2333333333327</v>
      </c>
      <c r="K20" s="479">
        <v>2239</v>
      </c>
      <c r="L20" s="479">
        <v>2191.5500000000002</v>
      </c>
      <c r="M20" s="479">
        <v>0.43152000000000001</v>
      </c>
    </row>
    <row r="21" spans="1:13" ht="12" customHeight="1">
      <c r="A21" s="254">
        <v>11</v>
      </c>
      <c r="B21" s="482" t="s">
        <v>288</v>
      </c>
      <c r="C21" s="479">
        <v>15850.4</v>
      </c>
      <c r="D21" s="480">
        <v>15693.300000000001</v>
      </c>
      <c r="E21" s="480">
        <v>15486.600000000002</v>
      </c>
      <c r="F21" s="480">
        <v>15122.800000000001</v>
      </c>
      <c r="G21" s="480">
        <v>14916.100000000002</v>
      </c>
      <c r="H21" s="480">
        <v>16057.100000000002</v>
      </c>
      <c r="I21" s="480">
        <v>16263.800000000003</v>
      </c>
      <c r="J21" s="480">
        <v>16627.600000000002</v>
      </c>
      <c r="K21" s="479">
        <v>15900</v>
      </c>
      <c r="L21" s="479">
        <v>15329.5</v>
      </c>
      <c r="M21" s="479">
        <v>0.17276</v>
      </c>
    </row>
    <row r="22" spans="1:13" ht="12" customHeight="1">
      <c r="A22" s="254">
        <v>12</v>
      </c>
      <c r="B22" s="482" t="s">
        <v>40</v>
      </c>
      <c r="C22" s="479">
        <v>1298.9000000000001</v>
      </c>
      <c r="D22" s="480">
        <v>1303.9166666666667</v>
      </c>
      <c r="E22" s="480">
        <v>1285.4333333333334</v>
      </c>
      <c r="F22" s="480">
        <v>1271.9666666666667</v>
      </c>
      <c r="G22" s="480">
        <v>1253.4833333333333</v>
      </c>
      <c r="H22" s="480">
        <v>1317.3833333333334</v>
      </c>
      <c r="I22" s="480">
        <v>1335.8666666666666</v>
      </c>
      <c r="J22" s="480">
        <v>1349.3333333333335</v>
      </c>
      <c r="K22" s="479">
        <v>1322.4</v>
      </c>
      <c r="L22" s="479">
        <v>1290.45</v>
      </c>
      <c r="M22" s="479">
        <v>45.845239999999997</v>
      </c>
    </row>
    <row r="23" spans="1:13">
      <c r="A23" s="254">
        <v>13</v>
      </c>
      <c r="B23" s="482" t="s">
        <v>289</v>
      </c>
      <c r="C23" s="479">
        <v>1102.9000000000001</v>
      </c>
      <c r="D23" s="480">
        <v>1104</v>
      </c>
      <c r="E23" s="480">
        <v>1082.5999999999999</v>
      </c>
      <c r="F23" s="480">
        <v>1062.3</v>
      </c>
      <c r="G23" s="480">
        <v>1040.8999999999999</v>
      </c>
      <c r="H23" s="480">
        <v>1124.3</v>
      </c>
      <c r="I23" s="480">
        <v>1145.7</v>
      </c>
      <c r="J23" s="480">
        <v>1166</v>
      </c>
      <c r="K23" s="479">
        <v>1125.4000000000001</v>
      </c>
      <c r="L23" s="479">
        <v>1083.7</v>
      </c>
      <c r="M23" s="479">
        <v>7.8457100000000004</v>
      </c>
    </row>
    <row r="24" spans="1:13">
      <c r="A24" s="254">
        <v>14</v>
      </c>
      <c r="B24" s="482" t="s">
        <v>41</v>
      </c>
      <c r="C24" s="479">
        <v>767.75</v>
      </c>
      <c r="D24" s="480">
        <v>763.66666666666663</v>
      </c>
      <c r="E24" s="480">
        <v>749.33333333333326</v>
      </c>
      <c r="F24" s="480">
        <v>730.91666666666663</v>
      </c>
      <c r="G24" s="480">
        <v>716.58333333333326</v>
      </c>
      <c r="H24" s="480">
        <v>782.08333333333326</v>
      </c>
      <c r="I24" s="480">
        <v>796.41666666666652</v>
      </c>
      <c r="J24" s="480">
        <v>814.83333333333326</v>
      </c>
      <c r="K24" s="479">
        <v>778</v>
      </c>
      <c r="L24" s="479">
        <v>745.25</v>
      </c>
      <c r="M24" s="479">
        <v>207.82117</v>
      </c>
    </row>
    <row r="25" spans="1:13">
      <c r="A25" s="254">
        <v>15</v>
      </c>
      <c r="B25" s="482" t="s">
        <v>829</v>
      </c>
      <c r="C25" s="479">
        <v>1310.3</v>
      </c>
      <c r="D25" s="480">
        <v>1316.0666666666666</v>
      </c>
      <c r="E25" s="480">
        <v>1294.2333333333331</v>
      </c>
      <c r="F25" s="480">
        <v>1278.1666666666665</v>
      </c>
      <c r="G25" s="480">
        <v>1256.333333333333</v>
      </c>
      <c r="H25" s="480">
        <v>1332.1333333333332</v>
      </c>
      <c r="I25" s="480">
        <v>1353.9666666666667</v>
      </c>
      <c r="J25" s="480">
        <v>1370.0333333333333</v>
      </c>
      <c r="K25" s="479">
        <v>1337.9</v>
      </c>
      <c r="L25" s="479">
        <v>1300</v>
      </c>
      <c r="M25" s="479">
        <v>10.32592</v>
      </c>
    </row>
    <row r="26" spans="1:13">
      <c r="A26" s="254">
        <v>16</v>
      </c>
      <c r="B26" s="482" t="s">
        <v>290</v>
      </c>
      <c r="C26" s="479">
        <v>1176.4000000000001</v>
      </c>
      <c r="D26" s="480">
        <v>1164.0666666666666</v>
      </c>
      <c r="E26" s="480">
        <v>1145.3333333333333</v>
      </c>
      <c r="F26" s="480">
        <v>1114.2666666666667</v>
      </c>
      <c r="G26" s="480">
        <v>1095.5333333333333</v>
      </c>
      <c r="H26" s="480">
        <v>1195.1333333333332</v>
      </c>
      <c r="I26" s="480">
        <v>1213.8666666666668</v>
      </c>
      <c r="J26" s="480">
        <v>1244.9333333333332</v>
      </c>
      <c r="K26" s="479">
        <v>1182.8</v>
      </c>
      <c r="L26" s="479">
        <v>1133</v>
      </c>
      <c r="M26" s="479">
        <v>14.61933</v>
      </c>
    </row>
    <row r="27" spans="1:13">
      <c r="A27" s="254">
        <v>17</v>
      </c>
      <c r="B27" s="482" t="s">
        <v>223</v>
      </c>
      <c r="C27" s="479">
        <v>115.9</v>
      </c>
      <c r="D27" s="480">
        <v>116.11666666666667</v>
      </c>
      <c r="E27" s="480">
        <v>114.78333333333335</v>
      </c>
      <c r="F27" s="480">
        <v>113.66666666666667</v>
      </c>
      <c r="G27" s="480">
        <v>112.33333333333334</v>
      </c>
      <c r="H27" s="480">
        <v>117.23333333333335</v>
      </c>
      <c r="I27" s="480">
        <v>118.56666666666666</v>
      </c>
      <c r="J27" s="480">
        <v>119.68333333333335</v>
      </c>
      <c r="K27" s="479">
        <v>117.45</v>
      </c>
      <c r="L27" s="479">
        <v>115</v>
      </c>
      <c r="M27" s="479">
        <v>18.774619999999999</v>
      </c>
    </row>
    <row r="28" spans="1:13">
      <c r="A28" s="254">
        <v>18</v>
      </c>
      <c r="B28" s="482" t="s">
        <v>224</v>
      </c>
      <c r="C28" s="479">
        <v>176.05</v>
      </c>
      <c r="D28" s="480">
        <v>175.96666666666667</v>
      </c>
      <c r="E28" s="480">
        <v>174.43333333333334</v>
      </c>
      <c r="F28" s="480">
        <v>172.81666666666666</v>
      </c>
      <c r="G28" s="480">
        <v>171.28333333333333</v>
      </c>
      <c r="H28" s="480">
        <v>177.58333333333334</v>
      </c>
      <c r="I28" s="480">
        <v>179.1166666666667</v>
      </c>
      <c r="J28" s="480">
        <v>180.73333333333335</v>
      </c>
      <c r="K28" s="479">
        <v>177.5</v>
      </c>
      <c r="L28" s="479">
        <v>174.35</v>
      </c>
      <c r="M28" s="479">
        <v>7.0695899999999998</v>
      </c>
    </row>
    <row r="29" spans="1:13">
      <c r="A29" s="254">
        <v>19</v>
      </c>
      <c r="B29" s="482" t="s">
        <v>291</v>
      </c>
      <c r="C29" s="479">
        <v>445</v>
      </c>
      <c r="D29" s="480">
        <v>449.7</v>
      </c>
      <c r="E29" s="480">
        <v>437.7</v>
      </c>
      <c r="F29" s="480">
        <v>430.4</v>
      </c>
      <c r="G29" s="480">
        <v>418.4</v>
      </c>
      <c r="H29" s="480">
        <v>457</v>
      </c>
      <c r="I29" s="480">
        <v>469</v>
      </c>
      <c r="J29" s="480">
        <v>476.3</v>
      </c>
      <c r="K29" s="479">
        <v>461.7</v>
      </c>
      <c r="L29" s="479">
        <v>442.4</v>
      </c>
      <c r="M29" s="479">
        <v>4.2048199999999998</v>
      </c>
    </row>
    <row r="30" spans="1:13">
      <c r="A30" s="254">
        <v>20</v>
      </c>
      <c r="B30" s="482" t="s">
        <v>292</v>
      </c>
      <c r="C30" s="479">
        <v>328.7</v>
      </c>
      <c r="D30" s="480">
        <v>330.58333333333331</v>
      </c>
      <c r="E30" s="480">
        <v>325.21666666666664</v>
      </c>
      <c r="F30" s="480">
        <v>321.73333333333335</v>
      </c>
      <c r="G30" s="480">
        <v>316.36666666666667</v>
      </c>
      <c r="H30" s="480">
        <v>334.06666666666661</v>
      </c>
      <c r="I30" s="480">
        <v>339.43333333333328</v>
      </c>
      <c r="J30" s="480">
        <v>342.91666666666657</v>
      </c>
      <c r="K30" s="479">
        <v>335.95</v>
      </c>
      <c r="L30" s="479">
        <v>327.10000000000002</v>
      </c>
      <c r="M30" s="479">
        <v>7.2030200000000004</v>
      </c>
    </row>
    <row r="31" spans="1:13">
      <c r="A31" s="254">
        <v>21</v>
      </c>
      <c r="B31" s="482" t="s">
        <v>736</v>
      </c>
      <c r="C31" s="479">
        <v>5291.15</v>
      </c>
      <c r="D31" s="480">
        <v>5330.0333333333328</v>
      </c>
      <c r="E31" s="480">
        <v>5240.1166666666659</v>
      </c>
      <c r="F31" s="480">
        <v>5189.083333333333</v>
      </c>
      <c r="G31" s="480">
        <v>5099.1666666666661</v>
      </c>
      <c r="H31" s="480">
        <v>5381.0666666666657</v>
      </c>
      <c r="I31" s="480">
        <v>5470.9833333333336</v>
      </c>
      <c r="J31" s="480">
        <v>5522.0166666666655</v>
      </c>
      <c r="K31" s="479">
        <v>5419.95</v>
      </c>
      <c r="L31" s="479">
        <v>5279</v>
      </c>
      <c r="M31" s="479">
        <v>0.47392000000000001</v>
      </c>
    </row>
    <row r="32" spans="1:13">
      <c r="A32" s="254">
        <v>22</v>
      </c>
      <c r="B32" s="482" t="s">
        <v>225</v>
      </c>
      <c r="C32" s="479">
        <v>2017.55</v>
      </c>
      <c r="D32" s="480">
        <v>2022.1833333333334</v>
      </c>
      <c r="E32" s="480">
        <v>1995.3666666666668</v>
      </c>
      <c r="F32" s="480">
        <v>1973.1833333333334</v>
      </c>
      <c r="G32" s="480">
        <v>1946.3666666666668</v>
      </c>
      <c r="H32" s="480">
        <v>2044.3666666666668</v>
      </c>
      <c r="I32" s="480">
        <v>2071.1833333333334</v>
      </c>
      <c r="J32" s="480">
        <v>2093.3666666666668</v>
      </c>
      <c r="K32" s="479">
        <v>2049</v>
      </c>
      <c r="L32" s="479">
        <v>2000</v>
      </c>
      <c r="M32" s="479">
        <v>2.4445000000000001</v>
      </c>
    </row>
    <row r="33" spans="1:13">
      <c r="A33" s="254">
        <v>23</v>
      </c>
      <c r="B33" s="482" t="s">
        <v>293</v>
      </c>
      <c r="C33" s="479">
        <v>2205.5500000000002</v>
      </c>
      <c r="D33" s="480">
        <v>2208.4</v>
      </c>
      <c r="E33" s="480">
        <v>2192.2000000000003</v>
      </c>
      <c r="F33" s="480">
        <v>2178.8500000000004</v>
      </c>
      <c r="G33" s="480">
        <v>2162.6500000000005</v>
      </c>
      <c r="H33" s="480">
        <v>2221.75</v>
      </c>
      <c r="I33" s="480">
        <v>2237.9499999999998</v>
      </c>
      <c r="J33" s="480">
        <v>2251.2999999999997</v>
      </c>
      <c r="K33" s="479">
        <v>2224.6</v>
      </c>
      <c r="L33" s="479">
        <v>2195.0500000000002</v>
      </c>
      <c r="M33" s="479">
        <v>4.5569999999999999E-2</v>
      </c>
    </row>
    <row r="34" spans="1:13">
      <c r="A34" s="254">
        <v>24</v>
      </c>
      <c r="B34" s="482" t="s">
        <v>737</v>
      </c>
      <c r="C34" s="479">
        <v>131.25</v>
      </c>
      <c r="D34" s="480">
        <v>133.15</v>
      </c>
      <c r="E34" s="480">
        <v>128.60000000000002</v>
      </c>
      <c r="F34" s="480">
        <v>125.95000000000002</v>
      </c>
      <c r="G34" s="480">
        <v>121.40000000000003</v>
      </c>
      <c r="H34" s="480">
        <v>135.80000000000001</v>
      </c>
      <c r="I34" s="480">
        <v>140.35000000000002</v>
      </c>
      <c r="J34" s="480">
        <v>143</v>
      </c>
      <c r="K34" s="479">
        <v>137.69999999999999</v>
      </c>
      <c r="L34" s="479">
        <v>130.5</v>
      </c>
      <c r="M34" s="479">
        <v>27.614550000000001</v>
      </c>
    </row>
    <row r="35" spans="1:13">
      <c r="A35" s="254">
        <v>25</v>
      </c>
      <c r="B35" s="482" t="s">
        <v>294</v>
      </c>
      <c r="C35" s="479">
        <v>941.7</v>
      </c>
      <c r="D35" s="480">
        <v>945.75</v>
      </c>
      <c r="E35" s="480">
        <v>935</v>
      </c>
      <c r="F35" s="480">
        <v>928.3</v>
      </c>
      <c r="G35" s="480">
        <v>917.55</v>
      </c>
      <c r="H35" s="480">
        <v>952.45</v>
      </c>
      <c r="I35" s="480">
        <v>963.2</v>
      </c>
      <c r="J35" s="480">
        <v>969.90000000000009</v>
      </c>
      <c r="K35" s="479">
        <v>956.5</v>
      </c>
      <c r="L35" s="479">
        <v>939.05</v>
      </c>
      <c r="M35" s="479">
        <v>5.1351300000000002</v>
      </c>
    </row>
    <row r="36" spans="1:13">
      <c r="A36" s="254">
        <v>26</v>
      </c>
      <c r="B36" s="482" t="s">
        <v>226</v>
      </c>
      <c r="C36" s="479">
        <v>2907.45</v>
      </c>
      <c r="D36" s="480">
        <v>2902.1666666666665</v>
      </c>
      <c r="E36" s="480">
        <v>2856.333333333333</v>
      </c>
      <c r="F36" s="480">
        <v>2805.2166666666667</v>
      </c>
      <c r="G36" s="480">
        <v>2759.3833333333332</v>
      </c>
      <c r="H36" s="480">
        <v>2953.2833333333328</v>
      </c>
      <c r="I36" s="480">
        <v>2999.1166666666659</v>
      </c>
      <c r="J36" s="480">
        <v>3050.2333333333327</v>
      </c>
      <c r="K36" s="479">
        <v>2948</v>
      </c>
      <c r="L36" s="479">
        <v>2851.05</v>
      </c>
      <c r="M36" s="479">
        <v>4.5581399999999999</v>
      </c>
    </row>
    <row r="37" spans="1:13">
      <c r="A37" s="254">
        <v>27</v>
      </c>
      <c r="B37" s="482" t="s">
        <v>738</v>
      </c>
      <c r="C37" s="479">
        <v>8176.65</v>
      </c>
      <c r="D37" s="480">
        <v>8178.7333333333336</v>
      </c>
      <c r="E37" s="480">
        <v>8025.4666666666672</v>
      </c>
      <c r="F37" s="480">
        <v>7874.2833333333338</v>
      </c>
      <c r="G37" s="480">
        <v>7721.0166666666673</v>
      </c>
      <c r="H37" s="480">
        <v>8329.9166666666679</v>
      </c>
      <c r="I37" s="480">
        <v>8483.1833333333343</v>
      </c>
      <c r="J37" s="480">
        <v>8634.3666666666668</v>
      </c>
      <c r="K37" s="479">
        <v>8332</v>
      </c>
      <c r="L37" s="479">
        <v>8027.55</v>
      </c>
      <c r="M37" s="479">
        <v>0.67022999999999999</v>
      </c>
    </row>
    <row r="38" spans="1:13">
      <c r="A38" s="254">
        <v>28</v>
      </c>
      <c r="B38" s="482" t="s">
        <v>800</v>
      </c>
      <c r="C38" s="479">
        <v>18.850000000000001</v>
      </c>
      <c r="D38" s="480">
        <v>18.916666666666668</v>
      </c>
      <c r="E38" s="480">
        <v>18.733333333333334</v>
      </c>
      <c r="F38" s="480">
        <v>18.616666666666667</v>
      </c>
      <c r="G38" s="480">
        <v>18.433333333333334</v>
      </c>
      <c r="H38" s="480">
        <v>19.033333333333335</v>
      </c>
      <c r="I38" s="480">
        <v>19.216666666666665</v>
      </c>
      <c r="J38" s="480">
        <v>19.333333333333336</v>
      </c>
      <c r="K38" s="479">
        <v>19.100000000000001</v>
      </c>
      <c r="L38" s="479">
        <v>18.8</v>
      </c>
      <c r="M38" s="479">
        <v>87.220020000000005</v>
      </c>
    </row>
    <row r="39" spans="1:13">
      <c r="A39" s="254">
        <v>29</v>
      </c>
      <c r="B39" s="482" t="s">
        <v>44</v>
      </c>
      <c r="C39" s="479">
        <v>776.05</v>
      </c>
      <c r="D39" s="480">
        <v>779.80000000000007</v>
      </c>
      <c r="E39" s="480">
        <v>770.65000000000009</v>
      </c>
      <c r="F39" s="480">
        <v>765.25</v>
      </c>
      <c r="G39" s="480">
        <v>756.1</v>
      </c>
      <c r="H39" s="480">
        <v>785.20000000000016</v>
      </c>
      <c r="I39" s="480">
        <v>794.35</v>
      </c>
      <c r="J39" s="480">
        <v>799.75000000000023</v>
      </c>
      <c r="K39" s="479">
        <v>788.95</v>
      </c>
      <c r="L39" s="479">
        <v>774.4</v>
      </c>
      <c r="M39" s="479">
        <v>7.7851400000000002</v>
      </c>
    </row>
    <row r="40" spans="1:13">
      <c r="A40" s="254">
        <v>30</v>
      </c>
      <c r="B40" s="482" t="s">
        <v>296</v>
      </c>
      <c r="C40" s="479">
        <v>3010.95</v>
      </c>
      <c r="D40" s="480">
        <v>3035.6333333333332</v>
      </c>
      <c r="E40" s="480">
        <v>2981.2666666666664</v>
      </c>
      <c r="F40" s="480">
        <v>2951.583333333333</v>
      </c>
      <c r="G40" s="480">
        <v>2897.2166666666662</v>
      </c>
      <c r="H40" s="480">
        <v>3065.3166666666666</v>
      </c>
      <c r="I40" s="480">
        <v>3119.6833333333334</v>
      </c>
      <c r="J40" s="480">
        <v>3149.3666666666668</v>
      </c>
      <c r="K40" s="479">
        <v>3090</v>
      </c>
      <c r="L40" s="479">
        <v>3005.95</v>
      </c>
      <c r="M40" s="479">
        <v>0.40333999999999998</v>
      </c>
    </row>
    <row r="41" spans="1:13">
      <c r="A41" s="254">
        <v>31</v>
      </c>
      <c r="B41" s="482" t="s">
        <v>45</v>
      </c>
      <c r="C41" s="479">
        <v>312.25</v>
      </c>
      <c r="D41" s="480">
        <v>313.71666666666664</v>
      </c>
      <c r="E41" s="480">
        <v>309.63333333333327</v>
      </c>
      <c r="F41" s="480">
        <v>307.01666666666665</v>
      </c>
      <c r="G41" s="480">
        <v>302.93333333333328</v>
      </c>
      <c r="H41" s="480">
        <v>316.33333333333326</v>
      </c>
      <c r="I41" s="480">
        <v>320.41666666666663</v>
      </c>
      <c r="J41" s="480">
        <v>323.03333333333325</v>
      </c>
      <c r="K41" s="479">
        <v>317.8</v>
      </c>
      <c r="L41" s="479">
        <v>311.10000000000002</v>
      </c>
      <c r="M41" s="479">
        <v>33.999839999999999</v>
      </c>
    </row>
    <row r="42" spans="1:13">
      <c r="A42" s="254">
        <v>32</v>
      </c>
      <c r="B42" s="482" t="s">
        <v>46</v>
      </c>
      <c r="C42" s="479">
        <v>3310.85</v>
      </c>
      <c r="D42" s="480">
        <v>3336.6166666666668</v>
      </c>
      <c r="E42" s="480">
        <v>3276.2333333333336</v>
      </c>
      <c r="F42" s="480">
        <v>3241.6166666666668</v>
      </c>
      <c r="G42" s="480">
        <v>3181.2333333333336</v>
      </c>
      <c r="H42" s="480">
        <v>3371.2333333333336</v>
      </c>
      <c r="I42" s="480">
        <v>3431.6166666666668</v>
      </c>
      <c r="J42" s="480">
        <v>3466.2333333333336</v>
      </c>
      <c r="K42" s="479">
        <v>3397</v>
      </c>
      <c r="L42" s="479">
        <v>3302</v>
      </c>
      <c r="M42" s="479">
        <v>7.7447800000000004</v>
      </c>
    </row>
    <row r="43" spans="1:13">
      <c r="A43" s="254">
        <v>33</v>
      </c>
      <c r="B43" s="482" t="s">
        <v>47</v>
      </c>
      <c r="C43" s="479">
        <v>214.3</v>
      </c>
      <c r="D43" s="480">
        <v>213.23333333333335</v>
      </c>
      <c r="E43" s="480">
        <v>210.4666666666667</v>
      </c>
      <c r="F43" s="480">
        <v>206.63333333333335</v>
      </c>
      <c r="G43" s="480">
        <v>203.8666666666667</v>
      </c>
      <c r="H43" s="480">
        <v>217.06666666666669</v>
      </c>
      <c r="I43" s="480">
        <v>219.83333333333334</v>
      </c>
      <c r="J43" s="480">
        <v>223.66666666666669</v>
      </c>
      <c r="K43" s="479">
        <v>216</v>
      </c>
      <c r="L43" s="479">
        <v>209.4</v>
      </c>
      <c r="M43" s="479">
        <v>89.319919999999996</v>
      </c>
    </row>
    <row r="44" spans="1:13">
      <c r="A44" s="254">
        <v>34</v>
      </c>
      <c r="B44" s="482" t="s">
        <v>48</v>
      </c>
      <c r="C44" s="479">
        <v>114.25</v>
      </c>
      <c r="D44" s="480">
        <v>114.13333333333333</v>
      </c>
      <c r="E44" s="480">
        <v>113.21666666666665</v>
      </c>
      <c r="F44" s="480">
        <v>112.18333333333332</v>
      </c>
      <c r="G44" s="480">
        <v>111.26666666666665</v>
      </c>
      <c r="H44" s="480">
        <v>115.16666666666666</v>
      </c>
      <c r="I44" s="480">
        <v>116.08333333333334</v>
      </c>
      <c r="J44" s="480">
        <v>117.11666666666666</v>
      </c>
      <c r="K44" s="479">
        <v>115.05</v>
      </c>
      <c r="L44" s="479">
        <v>113.1</v>
      </c>
      <c r="M44" s="479">
        <v>107.78597000000001</v>
      </c>
    </row>
    <row r="45" spans="1:13">
      <c r="A45" s="254">
        <v>35</v>
      </c>
      <c r="B45" s="482" t="s">
        <v>297</v>
      </c>
      <c r="C45" s="479">
        <v>78.900000000000006</v>
      </c>
      <c r="D45" s="480">
        <v>79.5</v>
      </c>
      <c r="E45" s="480">
        <v>78.150000000000006</v>
      </c>
      <c r="F45" s="480">
        <v>77.400000000000006</v>
      </c>
      <c r="G45" s="480">
        <v>76.050000000000011</v>
      </c>
      <c r="H45" s="480">
        <v>80.25</v>
      </c>
      <c r="I45" s="480">
        <v>81.599999999999994</v>
      </c>
      <c r="J45" s="480">
        <v>82.35</v>
      </c>
      <c r="K45" s="479">
        <v>80.849999999999994</v>
      </c>
      <c r="L45" s="479">
        <v>78.75</v>
      </c>
      <c r="M45" s="479">
        <v>17.194890000000001</v>
      </c>
    </row>
    <row r="46" spans="1:13">
      <c r="A46" s="254">
        <v>36</v>
      </c>
      <c r="B46" s="482" t="s">
        <v>50</v>
      </c>
      <c r="C46" s="479">
        <v>2551.65</v>
      </c>
      <c r="D46" s="480">
        <v>2561.0499999999997</v>
      </c>
      <c r="E46" s="480">
        <v>2532.0999999999995</v>
      </c>
      <c r="F46" s="480">
        <v>2512.5499999999997</v>
      </c>
      <c r="G46" s="480">
        <v>2483.5999999999995</v>
      </c>
      <c r="H46" s="480">
        <v>2580.5999999999995</v>
      </c>
      <c r="I46" s="480">
        <v>2609.5499999999993</v>
      </c>
      <c r="J46" s="480">
        <v>2629.0999999999995</v>
      </c>
      <c r="K46" s="479">
        <v>2590</v>
      </c>
      <c r="L46" s="479">
        <v>2541.5</v>
      </c>
      <c r="M46" s="479">
        <v>14.161020000000001</v>
      </c>
    </row>
    <row r="47" spans="1:13">
      <c r="A47" s="254">
        <v>37</v>
      </c>
      <c r="B47" s="482" t="s">
        <v>298</v>
      </c>
      <c r="C47" s="479">
        <v>147.94999999999999</v>
      </c>
      <c r="D47" s="480">
        <v>149.68333333333331</v>
      </c>
      <c r="E47" s="480">
        <v>145.51666666666662</v>
      </c>
      <c r="F47" s="480">
        <v>143.08333333333331</v>
      </c>
      <c r="G47" s="480">
        <v>138.91666666666663</v>
      </c>
      <c r="H47" s="480">
        <v>152.11666666666662</v>
      </c>
      <c r="I47" s="480">
        <v>156.2833333333333</v>
      </c>
      <c r="J47" s="480">
        <v>158.71666666666661</v>
      </c>
      <c r="K47" s="479">
        <v>153.85</v>
      </c>
      <c r="L47" s="479">
        <v>147.25</v>
      </c>
      <c r="M47" s="479">
        <v>6.8771399999999998</v>
      </c>
    </row>
    <row r="48" spans="1:13">
      <c r="A48" s="254">
        <v>38</v>
      </c>
      <c r="B48" s="482" t="s">
        <v>299</v>
      </c>
      <c r="C48" s="479">
        <v>3809.7</v>
      </c>
      <c r="D48" s="480">
        <v>3826.5666666666671</v>
      </c>
      <c r="E48" s="480">
        <v>3768.233333333334</v>
      </c>
      <c r="F48" s="480">
        <v>3726.7666666666669</v>
      </c>
      <c r="G48" s="480">
        <v>3668.4333333333338</v>
      </c>
      <c r="H48" s="480">
        <v>3868.0333333333342</v>
      </c>
      <c r="I48" s="480">
        <v>3926.3666666666672</v>
      </c>
      <c r="J48" s="480">
        <v>3967.8333333333344</v>
      </c>
      <c r="K48" s="479">
        <v>3884.9</v>
      </c>
      <c r="L48" s="479">
        <v>3785.1</v>
      </c>
      <c r="M48" s="479">
        <v>0.35539999999999999</v>
      </c>
    </row>
    <row r="49" spans="1:13">
      <c r="A49" s="254">
        <v>39</v>
      </c>
      <c r="B49" s="482" t="s">
        <v>300</v>
      </c>
      <c r="C49" s="479">
        <v>1578.6</v>
      </c>
      <c r="D49" s="480">
        <v>1584.5333333333335</v>
      </c>
      <c r="E49" s="480">
        <v>1564.0666666666671</v>
      </c>
      <c r="F49" s="480">
        <v>1549.5333333333335</v>
      </c>
      <c r="G49" s="480">
        <v>1529.0666666666671</v>
      </c>
      <c r="H49" s="480">
        <v>1599.0666666666671</v>
      </c>
      <c r="I49" s="480">
        <v>1619.5333333333338</v>
      </c>
      <c r="J49" s="480">
        <v>1634.0666666666671</v>
      </c>
      <c r="K49" s="479">
        <v>1605</v>
      </c>
      <c r="L49" s="479">
        <v>1570</v>
      </c>
      <c r="M49" s="479">
        <v>1.16228</v>
      </c>
    </row>
    <row r="50" spans="1:13">
      <c r="A50" s="254">
        <v>40</v>
      </c>
      <c r="B50" s="482" t="s">
        <v>301</v>
      </c>
      <c r="C50" s="479">
        <v>8312.25</v>
      </c>
      <c r="D50" s="480">
        <v>8393.75</v>
      </c>
      <c r="E50" s="480">
        <v>8188.5</v>
      </c>
      <c r="F50" s="480">
        <v>8064.75</v>
      </c>
      <c r="G50" s="480">
        <v>7859.5</v>
      </c>
      <c r="H50" s="480">
        <v>8517.5</v>
      </c>
      <c r="I50" s="480">
        <v>8722.75</v>
      </c>
      <c r="J50" s="480">
        <v>8846.5</v>
      </c>
      <c r="K50" s="479">
        <v>8599</v>
      </c>
      <c r="L50" s="479">
        <v>8270</v>
      </c>
      <c r="M50" s="479">
        <v>0.27296999999999999</v>
      </c>
    </row>
    <row r="51" spans="1:13">
      <c r="A51" s="254">
        <v>41</v>
      </c>
      <c r="B51" s="482" t="s">
        <v>52</v>
      </c>
      <c r="C51" s="479">
        <v>1013.05</v>
      </c>
      <c r="D51" s="480">
        <v>1012.35</v>
      </c>
      <c r="E51" s="480">
        <v>1001.7</v>
      </c>
      <c r="F51" s="480">
        <v>990.35</v>
      </c>
      <c r="G51" s="480">
        <v>979.7</v>
      </c>
      <c r="H51" s="480">
        <v>1023.7</v>
      </c>
      <c r="I51" s="480">
        <v>1034.3499999999999</v>
      </c>
      <c r="J51" s="480">
        <v>1045.7</v>
      </c>
      <c r="K51" s="479">
        <v>1023</v>
      </c>
      <c r="L51" s="479">
        <v>1001</v>
      </c>
      <c r="M51" s="479">
        <v>22.959070000000001</v>
      </c>
    </row>
    <row r="52" spans="1:13">
      <c r="A52" s="254">
        <v>42</v>
      </c>
      <c r="B52" s="482" t="s">
        <v>302</v>
      </c>
      <c r="C52" s="479">
        <v>486</v>
      </c>
      <c r="D52" s="480">
        <v>485.88333333333338</v>
      </c>
      <c r="E52" s="480">
        <v>480.31666666666678</v>
      </c>
      <c r="F52" s="480">
        <v>474.63333333333338</v>
      </c>
      <c r="G52" s="480">
        <v>469.06666666666678</v>
      </c>
      <c r="H52" s="480">
        <v>491.56666666666678</v>
      </c>
      <c r="I52" s="480">
        <v>497.13333333333338</v>
      </c>
      <c r="J52" s="480">
        <v>502.81666666666678</v>
      </c>
      <c r="K52" s="479">
        <v>491.45</v>
      </c>
      <c r="L52" s="479">
        <v>480.2</v>
      </c>
      <c r="M52" s="479">
        <v>2.5686300000000002</v>
      </c>
    </row>
    <row r="53" spans="1:13">
      <c r="A53" s="254">
        <v>43</v>
      </c>
      <c r="B53" s="482" t="s">
        <v>227</v>
      </c>
      <c r="C53" s="479">
        <v>2895.5</v>
      </c>
      <c r="D53" s="480">
        <v>2902</v>
      </c>
      <c r="E53" s="480">
        <v>2849</v>
      </c>
      <c r="F53" s="480">
        <v>2802.5</v>
      </c>
      <c r="G53" s="480">
        <v>2749.5</v>
      </c>
      <c r="H53" s="480">
        <v>2948.5</v>
      </c>
      <c r="I53" s="480">
        <v>3001.5</v>
      </c>
      <c r="J53" s="480">
        <v>3048</v>
      </c>
      <c r="K53" s="479">
        <v>2955</v>
      </c>
      <c r="L53" s="479">
        <v>2855.5</v>
      </c>
      <c r="M53" s="479">
        <v>3.6560000000000001</v>
      </c>
    </row>
    <row r="54" spans="1:13">
      <c r="A54" s="254">
        <v>44</v>
      </c>
      <c r="B54" s="482" t="s">
        <v>54</v>
      </c>
      <c r="C54" s="479">
        <v>716.75</v>
      </c>
      <c r="D54" s="480">
        <v>719.2166666666667</v>
      </c>
      <c r="E54" s="480">
        <v>711.53333333333342</v>
      </c>
      <c r="F54" s="480">
        <v>706.31666666666672</v>
      </c>
      <c r="G54" s="480">
        <v>698.63333333333344</v>
      </c>
      <c r="H54" s="480">
        <v>724.43333333333339</v>
      </c>
      <c r="I54" s="480">
        <v>732.11666666666679</v>
      </c>
      <c r="J54" s="480">
        <v>737.33333333333337</v>
      </c>
      <c r="K54" s="479">
        <v>726.9</v>
      </c>
      <c r="L54" s="479">
        <v>714</v>
      </c>
      <c r="M54" s="479">
        <v>71.319699999999997</v>
      </c>
    </row>
    <row r="55" spans="1:13">
      <c r="A55" s="254">
        <v>45</v>
      </c>
      <c r="B55" s="482" t="s">
        <v>303</v>
      </c>
      <c r="C55" s="479">
        <v>2451.6999999999998</v>
      </c>
      <c r="D55" s="480">
        <v>2420.6333333333332</v>
      </c>
      <c r="E55" s="480">
        <v>2323.2666666666664</v>
      </c>
      <c r="F55" s="480">
        <v>2194.833333333333</v>
      </c>
      <c r="G55" s="480">
        <v>2097.4666666666662</v>
      </c>
      <c r="H55" s="480">
        <v>2549.0666666666666</v>
      </c>
      <c r="I55" s="480">
        <v>2646.4333333333334</v>
      </c>
      <c r="J55" s="480">
        <v>2774.8666666666668</v>
      </c>
      <c r="K55" s="479">
        <v>2518</v>
      </c>
      <c r="L55" s="479">
        <v>2292.1999999999998</v>
      </c>
      <c r="M55" s="479">
        <v>5.3099600000000002</v>
      </c>
    </row>
    <row r="56" spans="1:13">
      <c r="A56" s="254">
        <v>46</v>
      </c>
      <c r="B56" s="482" t="s">
        <v>304</v>
      </c>
      <c r="C56" s="479">
        <v>1175.2</v>
      </c>
      <c r="D56" s="480">
        <v>1180.25</v>
      </c>
      <c r="E56" s="480">
        <v>1159.95</v>
      </c>
      <c r="F56" s="480">
        <v>1144.7</v>
      </c>
      <c r="G56" s="480">
        <v>1124.4000000000001</v>
      </c>
      <c r="H56" s="480">
        <v>1195.5</v>
      </c>
      <c r="I56" s="480">
        <v>1215.8000000000002</v>
      </c>
      <c r="J56" s="480">
        <v>1231.05</v>
      </c>
      <c r="K56" s="479">
        <v>1200.55</v>
      </c>
      <c r="L56" s="479">
        <v>1165</v>
      </c>
      <c r="M56" s="479">
        <v>1.2733699999999999</v>
      </c>
    </row>
    <row r="57" spans="1:13">
      <c r="A57" s="254">
        <v>47</v>
      </c>
      <c r="B57" s="482" t="s">
        <v>305</v>
      </c>
      <c r="C57" s="479">
        <v>701.9</v>
      </c>
      <c r="D57" s="480">
        <v>705.2833333333333</v>
      </c>
      <c r="E57" s="480">
        <v>686.61666666666656</v>
      </c>
      <c r="F57" s="480">
        <v>671.33333333333326</v>
      </c>
      <c r="G57" s="480">
        <v>652.66666666666652</v>
      </c>
      <c r="H57" s="480">
        <v>720.56666666666661</v>
      </c>
      <c r="I57" s="480">
        <v>739.23333333333335</v>
      </c>
      <c r="J57" s="480">
        <v>754.51666666666665</v>
      </c>
      <c r="K57" s="479">
        <v>723.95</v>
      </c>
      <c r="L57" s="479">
        <v>690</v>
      </c>
      <c r="M57" s="479">
        <v>26.27289</v>
      </c>
    </row>
    <row r="58" spans="1:13">
      <c r="A58" s="254">
        <v>48</v>
      </c>
      <c r="B58" s="482" t="s">
        <v>55</v>
      </c>
      <c r="C58" s="479">
        <v>3866.75</v>
      </c>
      <c r="D58" s="480">
        <v>3896.1666666666665</v>
      </c>
      <c r="E58" s="480">
        <v>3824.5333333333328</v>
      </c>
      <c r="F58" s="480">
        <v>3782.3166666666662</v>
      </c>
      <c r="G58" s="480">
        <v>3710.6833333333325</v>
      </c>
      <c r="H58" s="480">
        <v>3938.3833333333332</v>
      </c>
      <c r="I58" s="480">
        <v>4010.0166666666673</v>
      </c>
      <c r="J58" s="480">
        <v>4052.2333333333336</v>
      </c>
      <c r="K58" s="479">
        <v>3967.8</v>
      </c>
      <c r="L58" s="479">
        <v>3853.95</v>
      </c>
      <c r="M58" s="479">
        <v>4.86456</v>
      </c>
    </row>
    <row r="59" spans="1:13">
      <c r="A59" s="254">
        <v>49</v>
      </c>
      <c r="B59" s="482" t="s">
        <v>306</v>
      </c>
      <c r="C59" s="479">
        <v>267.39999999999998</v>
      </c>
      <c r="D59" s="480">
        <v>267.8</v>
      </c>
      <c r="E59" s="480">
        <v>263.60000000000002</v>
      </c>
      <c r="F59" s="480">
        <v>259.8</v>
      </c>
      <c r="G59" s="480">
        <v>255.60000000000002</v>
      </c>
      <c r="H59" s="480">
        <v>271.60000000000002</v>
      </c>
      <c r="I59" s="480">
        <v>275.79999999999995</v>
      </c>
      <c r="J59" s="480">
        <v>279.60000000000002</v>
      </c>
      <c r="K59" s="479">
        <v>272</v>
      </c>
      <c r="L59" s="479">
        <v>264</v>
      </c>
      <c r="M59" s="479">
        <v>9.4830299999999994</v>
      </c>
    </row>
    <row r="60" spans="1:13" ht="12" customHeight="1">
      <c r="A60" s="254">
        <v>50</v>
      </c>
      <c r="B60" s="482" t="s">
        <v>307</v>
      </c>
      <c r="C60" s="479">
        <v>1114.05</v>
      </c>
      <c r="D60" s="480">
        <v>1117.3</v>
      </c>
      <c r="E60" s="480">
        <v>1097.8</v>
      </c>
      <c r="F60" s="480">
        <v>1081.55</v>
      </c>
      <c r="G60" s="480">
        <v>1062.05</v>
      </c>
      <c r="H60" s="480">
        <v>1133.55</v>
      </c>
      <c r="I60" s="480">
        <v>1153.05</v>
      </c>
      <c r="J60" s="480">
        <v>1169.3</v>
      </c>
      <c r="K60" s="479">
        <v>1136.8</v>
      </c>
      <c r="L60" s="479">
        <v>1101.05</v>
      </c>
      <c r="M60" s="479">
        <v>0.71059000000000005</v>
      </c>
    </row>
    <row r="61" spans="1:13">
      <c r="A61" s="254">
        <v>51</v>
      </c>
      <c r="B61" s="482" t="s">
        <v>58</v>
      </c>
      <c r="C61" s="479">
        <v>5493.8</v>
      </c>
      <c r="D61" s="480">
        <v>5521.6500000000005</v>
      </c>
      <c r="E61" s="480">
        <v>5430.1500000000015</v>
      </c>
      <c r="F61" s="480">
        <v>5366.5000000000009</v>
      </c>
      <c r="G61" s="480">
        <v>5275.0000000000018</v>
      </c>
      <c r="H61" s="480">
        <v>5585.3000000000011</v>
      </c>
      <c r="I61" s="480">
        <v>5676.7999999999993</v>
      </c>
      <c r="J61" s="480">
        <v>5740.4500000000007</v>
      </c>
      <c r="K61" s="479">
        <v>5613.15</v>
      </c>
      <c r="L61" s="479">
        <v>5458</v>
      </c>
      <c r="M61" s="479">
        <v>18.51033</v>
      </c>
    </row>
    <row r="62" spans="1:13">
      <c r="A62" s="254">
        <v>52</v>
      </c>
      <c r="B62" s="482" t="s">
        <v>57</v>
      </c>
      <c r="C62" s="479">
        <v>11318.45</v>
      </c>
      <c r="D62" s="480">
        <v>11240.416666666666</v>
      </c>
      <c r="E62" s="480">
        <v>11087.933333333332</v>
      </c>
      <c r="F62" s="480">
        <v>10857.416666666666</v>
      </c>
      <c r="G62" s="480">
        <v>10704.933333333332</v>
      </c>
      <c r="H62" s="480">
        <v>11470.933333333332</v>
      </c>
      <c r="I62" s="480">
        <v>11623.416666666666</v>
      </c>
      <c r="J62" s="480">
        <v>11853.933333333332</v>
      </c>
      <c r="K62" s="479">
        <v>11392.9</v>
      </c>
      <c r="L62" s="479">
        <v>11009.9</v>
      </c>
      <c r="M62" s="479">
        <v>3.4344299999999999</v>
      </c>
    </row>
    <row r="63" spans="1:13">
      <c r="A63" s="254">
        <v>53</v>
      </c>
      <c r="B63" s="482" t="s">
        <v>228</v>
      </c>
      <c r="C63" s="479">
        <v>3524.7</v>
      </c>
      <c r="D63" s="480">
        <v>3510.9166666666665</v>
      </c>
      <c r="E63" s="480">
        <v>3463.7833333333328</v>
      </c>
      <c r="F63" s="480">
        <v>3402.8666666666663</v>
      </c>
      <c r="G63" s="480">
        <v>3355.7333333333327</v>
      </c>
      <c r="H63" s="480">
        <v>3571.833333333333</v>
      </c>
      <c r="I63" s="480">
        <v>3618.9666666666672</v>
      </c>
      <c r="J63" s="480">
        <v>3679.8833333333332</v>
      </c>
      <c r="K63" s="479">
        <v>3558.05</v>
      </c>
      <c r="L63" s="479">
        <v>3450</v>
      </c>
      <c r="M63" s="479">
        <v>0.35604999999999998</v>
      </c>
    </row>
    <row r="64" spans="1:13">
      <c r="A64" s="254">
        <v>54</v>
      </c>
      <c r="B64" s="482" t="s">
        <v>59</v>
      </c>
      <c r="C64" s="479">
        <v>1832.7</v>
      </c>
      <c r="D64" s="480">
        <v>1825.2</v>
      </c>
      <c r="E64" s="480">
        <v>1808.5500000000002</v>
      </c>
      <c r="F64" s="480">
        <v>1784.4</v>
      </c>
      <c r="G64" s="480">
        <v>1767.7500000000002</v>
      </c>
      <c r="H64" s="480">
        <v>1849.3500000000001</v>
      </c>
      <c r="I64" s="480">
        <v>1866.0000000000002</v>
      </c>
      <c r="J64" s="480">
        <v>1890.15</v>
      </c>
      <c r="K64" s="479">
        <v>1841.85</v>
      </c>
      <c r="L64" s="479">
        <v>1801.05</v>
      </c>
      <c r="M64" s="479">
        <v>2.63747</v>
      </c>
    </row>
    <row r="65" spans="1:13">
      <c r="A65" s="254">
        <v>55</v>
      </c>
      <c r="B65" s="482" t="s">
        <v>308</v>
      </c>
      <c r="C65" s="479">
        <v>125.7</v>
      </c>
      <c r="D65" s="480">
        <v>126.14999999999999</v>
      </c>
      <c r="E65" s="480">
        <v>124.34999999999998</v>
      </c>
      <c r="F65" s="480">
        <v>122.99999999999999</v>
      </c>
      <c r="G65" s="480">
        <v>121.19999999999997</v>
      </c>
      <c r="H65" s="480">
        <v>127.49999999999999</v>
      </c>
      <c r="I65" s="480">
        <v>129.30000000000001</v>
      </c>
      <c r="J65" s="480">
        <v>130.64999999999998</v>
      </c>
      <c r="K65" s="479">
        <v>127.95</v>
      </c>
      <c r="L65" s="479">
        <v>124.8</v>
      </c>
      <c r="M65" s="479">
        <v>3.4550700000000001</v>
      </c>
    </row>
    <row r="66" spans="1:13">
      <c r="A66" s="254">
        <v>56</v>
      </c>
      <c r="B66" s="482" t="s">
        <v>309</v>
      </c>
      <c r="C66" s="479">
        <v>317.05</v>
      </c>
      <c r="D66" s="480">
        <v>319.3</v>
      </c>
      <c r="E66" s="480">
        <v>309.75</v>
      </c>
      <c r="F66" s="480">
        <v>302.45</v>
      </c>
      <c r="G66" s="480">
        <v>292.89999999999998</v>
      </c>
      <c r="H66" s="480">
        <v>326.60000000000002</v>
      </c>
      <c r="I66" s="480">
        <v>336.15000000000009</v>
      </c>
      <c r="J66" s="480">
        <v>343.45000000000005</v>
      </c>
      <c r="K66" s="479">
        <v>328.85</v>
      </c>
      <c r="L66" s="479">
        <v>312</v>
      </c>
      <c r="M66" s="479">
        <v>31.379200000000001</v>
      </c>
    </row>
    <row r="67" spans="1:13">
      <c r="A67" s="254">
        <v>57</v>
      </c>
      <c r="B67" s="482" t="s">
        <v>229</v>
      </c>
      <c r="C67" s="479">
        <v>297.35000000000002</v>
      </c>
      <c r="D67" s="480">
        <v>297.08333333333331</v>
      </c>
      <c r="E67" s="480">
        <v>291.51666666666665</v>
      </c>
      <c r="F67" s="480">
        <v>285.68333333333334</v>
      </c>
      <c r="G67" s="480">
        <v>280.11666666666667</v>
      </c>
      <c r="H67" s="480">
        <v>302.91666666666663</v>
      </c>
      <c r="I67" s="480">
        <v>308.48333333333335</v>
      </c>
      <c r="J67" s="480">
        <v>314.31666666666661</v>
      </c>
      <c r="K67" s="479">
        <v>302.64999999999998</v>
      </c>
      <c r="L67" s="479">
        <v>291.25</v>
      </c>
      <c r="M67" s="479">
        <v>210.65285</v>
      </c>
    </row>
    <row r="68" spans="1:13">
      <c r="A68" s="254">
        <v>58</v>
      </c>
      <c r="B68" s="482" t="s">
        <v>60</v>
      </c>
      <c r="C68" s="479">
        <v>70.55</v>
      </c>
      <c r="D68" s="480">
        <v>70.7</v>
      </c>
      <c r="E68" s="480">
        <v>69.7</v>
      </c>
      <c r="F68" s="480">
        <v>68.849999999999994</v>
      </c>
      <c r="G68" s="480">
        <v>67.849999999999994</v>
      </c>
      <c r="H68" s="480">
        <v>71.550000000000011</v>
      </c>
      <c r="I68" s="480">
        <v>72.550000000000011</v>
      </c>
      <c r="J68" s="480">
        <v>73.40000000000002</v>
      </c>
      <c r="K68" s="479">
        <v>71.7</v>
      </c>
      <c r="L68" s="479">
        <v>69.849999999999994</v>
      </c>
      <c r="M68" s="479">
        <v>264.13729999999998</v>
      </c>
    </row>
    <row r="69" spans="1:13">
      <c r="A69" s="254">
        <v>59</v>
      </c>
      <c r="B69" s="482" t="s">
        <v>61</v>
      </c>
      <c r="C69" s="479">
        <v>67.650000000000006</v>
      </c>
      <c r="D69" s="480">
        <v>68.083333333333329</v>
      </c>
      <c r="E69" s="480">
        <v>66.766666666666652</v>
      </c>
      <c r="F69" s="480">
        <v>65.883333333333326</v>
      </c>
      <c r="G69" s="480">
        <v>64.566666666666649</v>
      </c>
      <c r="H69" s="480">
        <v>68.966666666666654</v>
      </c>
      <c r="I69" s="480">
        <v>70.283333333333346</v>
      </c>
      <c r="J69" s="480">
        <v>71.166666666666657</v>
      </c>
      <c r="K69" s="479">
        <v>69.400000000000006</v>
      </c>
      <c r="L69" s="479">
        <v>67.2</v>
      </c>
      <c r="M69" s="479">
        <v>31.718170000000001</v>
      </c>
    </row>
    <row r="70" spans="1:13">
      <c r="A70" s="254">
        <v>60</v>
      </c>
      <c r="B70" s="482" t="s">
        <v>310</v>
      </c>
      <c r="C70" s="479">
        <v>24.35</v>
      </c>
      <c r="D70" s="480">
        <v>24.583333333333332</v>
      </c>
      <c r="E70" s="480">
        <v>23.966666666666665</v>
      </c>
      <c r="F70" s="480">
        <v>23.583333333333332</v>
      </c>
      <c r="G70" s="480">
        <v>22.966666666666665</v>
      </c>
      <c r="H70" s="480">
        <v>24.966666666666665</v>
      </c>
      <c r="I70" s="480">
        <v>25.583333333333332</v>
      </c>
      <c r="J70" s="480">
        <v>25.966666666666665</v>
      </c>
      <c r="K70" s="479">
        <v>25.2</v>
      </c>
      <c r="L70" s="479">
        <v>24.2</v>
      </c>
      <c r="M70" s="479">
        <v>84.312269999999998</v>
      </c>
    </row>
    <row r="71" spans="1:13">
      <c r="A71" s="254">
        <v>61</v>
      </c>
      <c r="B71" s="482" t="s">
        <v>62</v>
      </c>
      <c r="C71" s="479">
        <v>1351.35</v>
      </c>
      <c r="D71" s="480">
        <v>1353.45</v>
      </c>
      <c r="E71" s="480">
        <v>1344</v>
      </c>
      <c r="F71" s="480">
        <v>1336.6499999999999</v>
      </c>
      <c r="G71" s="480">
        <v>1327.1999999999998</v>
      </c>
      <c r="H71" s="480">
        <v>1360.8000000000002</v>
      </c>
      <c r="I71" s="480">
        <v>1370.2500000000005</v>
      </c>
      <c r="J71" s="480">
        <v>1377.6000000000004</v>
      </c>
      <c r="K71" s="479">
        <v>1362.9</v>
      </c>
      <c r="L71" s="479">
        <v>1346.1</v>
      </c>
      <c r="M71" s="479">
        <v>1.37761</v>
      </c>
    </row>
    <row r="72" spans="1:13">
      <c r="A72" s="254">
        <v>62</v>
      </c>
      <c r="B72" s="482" t="s">
        <v>311</v>
      </c>
      <c r="C72" s="479">
        <v>5317.85</v>
      </c>
      <c r="D72" s="480">
        <v>5336.2666666666664</v>
      </c>
      <c r="E72" s="480">
        <v>5284.583333333333</v>
      </c>
      <c r="F72" s="480">
        <v>5251.3166666666666</v>
      </c>
      <c r="G72" s="480">
        <v>5199.6333333333332</v>
      </c>
      <c r="H72" s="480">
        <v>5369.5333333333328</v>
      </c>
      <c r="I72" s="480">
        <v>5421.2166666666672</v>
      </c>
      <c r="J72" s="480">
        <v>5454.4833333333327</v>
      </c>
      <c r="K72" s="479">
        <v>5387.95</v>
      </c>
      <c r="L72" s="479">
        <v>5303</v>
      </c>
      <c r="M72" s="479">
        <v>7.5889999999999999E-2</v>
      </c>
    </row>
    <row r="73" spans="1:13">
      <c r="A73" s="254">
        <v>63</v>
      </c>
      <c r="B73" s="482" t="s">
        <v>65</v>
      </c>
      <c r="C73" s="479">
        <v>715.45</v>
      </c>
      <c r="D73" s="480">
        <v>717.6</v>
      </c>
      <c r="E73" s="480">
        <v>711.6</v>
      </c>
      <c r="F73" s="480">
        <v>707.75</v>
      </c>
      <c r="G73" s="480">
        <v>701.75</v>
      </c>
      <c r="H73" s="480">
        <v>721.45</v>
      </c>
      <c r="I73" s="480">
        <v>727.45</v>
      </c>
      <c r="J73" s="480">
        <v>731.30000000000007</v>
      </c>
      <c r="K73" s="479">
        <v>723.6</v>
      </c>
      <c r="L73" s="479">
        <v>713.75</v>
      </c>
      <c r="M73" s="479">
        <v>2.5576300000000001</v>
      </c>
    </row>
    <row r="74" spans="1:13">
      <c r="A74" s="254">
        <v>64</v>
      </c>
      <c r="B74" s="482" t="s">
        <v>312</v>
      </c>
      <c r="C74" s="479">
        <v>335.1</v>
      </c>
      <c r="D74" s="480">
        <v>336</v>
      </c>
      <c r="E74" s="480">
        <v>332.1</v>
      </c>
      <c r="F74" s="480">
        <v>329.1</v>
      </c>
      <c r="G74" s="480">
        <v>325.20000000000005</v>
      </c>
      <c r="H74" s="480">
        <v>339</v>
      </c>
      <c r="I74" s="480">
        <v>342.9</v>
      </c>
      <c r="J74" s="480">
        <v>345.9</v>
      </c>
      <c r="K74" s="479">
        <v>339.9</v>
      </c>
      <c r="L74" s="479">
        <v>333</v>
      </c>
      <c r="M74" s="479">
        <v>0.88998999999999995</v>
      </c>
    </row>
    <row r="75" spans="1:13">
      <c r="A75" s="254">
        <v>65</v>
      </c>
      <c r="B75" s="482" t="s">
        <v>64</v>
      </c>
      <c r="C75" s="479">
        <v>137.9</v>
      </c>
      <c r="D75" s="480">
        <v>139.53333333333333</v>
      </c>
      <c r="E75" s="480">
        <v>135.66666666666666</v>
      </c>
      <c r="F75" s="480">
        <v>133.43333333333334</v>
      </c>
      <c r="G75" s="480">
        <v>129.56666666666666</v>
      </c>
      <c r="H75" s="480">
        <v>141.76666666666665</v>
      </c>
      <c r="I75" s="480">
        <v>145.63333333333333</v>
      </c>
      <c r="J75" s="480">
        <v>147.86666666666665</v>
      </c>
      <c r="K75" s="479">
        <v>143.4</v>
      </c>
      <c r="L75" s="479">
        <v>137.30000000000001</v>
      </c>
      <c r="M75" s="479">
        <v>108.41670999999999</v>
      </c>
    </row>
    <row r="76" spans="1:13" s="13" customFormat="1">
      <c r="A76" s="254">
        <v>66</v>
      </c>
      <c r="B76" s="482" t="s">
        <v>66</v>
      </c>
      <c r="C76" s="479">
        <v>636.79999999999995</v>
      </c>
      <c r="D76" s="480">
        <v>640.36666666666667</v>
      </c>
      <c r="E76" s="480">
        <v>630.0333333333333</v>
      </c>
      <c r="F76" s="480">
        <v>623.26666666666665</v>
      </c>
      <c r="G76" s="480">
        <v>612.93333333333328</v>
      </c>
      <c r="H76" s="480">
        <v>647.13333333333333</v>
      </c>
      <c r="I76" s="480">
        <v>657.46666666666658</v>
      </c>
      <c r="J76" s="480">
        <v>664.23333333333335</v>
      </c>
      <c r="K76" s="479">
        <v>650.70000000000005</v>
      </c>
      <c r="L76" s="479">
        <v>633.6</v>
      </c>
      <c r="M76" s="479">
        <v>17.22259</v>
      </c>
    </row>
    <row r="77" spans="1:13" s="13" customFormat="1">
      <c r="A77" s="254">
        <v>67</v>
      </c>
      <c r="B77" s="482" t="s">
        <v>69</v>
      </c>
      <c r="C77" s="479">
        <v>57.8</v>
      </c>
      <c r="D77" s="480">
        <v>57.916666666666664</v>
      </c>
      <c r="E77" s="480">
        <v>57.083333333333329</v>
      </c>
      <c r="F77" s="480">
        <v>56.366666666666667</v>
      </c>
      <c r="G77" s="480">
        <v>55.533333333333331</v>
      </c>
      <c r="H77" s="480">
        <v>58.633333333333326</v>
      </c>
      <c r="I77" s="480">
        <v>59.466666666666654</v>
      </c>
      <c r="J77" s="480">
        <v>60.183333333333323</v>
      </c>
      <c r="K77" s="479">
        <v>58.75</v>
      </c>
      <c r="L77" s="479">
        <v>57.2</v>
      </c>
      <c r="M77" s="479">
        <v>812.72693000000004</v>
      </c>
    </row>
    <row r="78" spans="1:13" s="13" customFormat="1">
      <c r="A78" s="254">
        <v>68</v>
      </c>
      <c r="B78" s="482" t="s">
        <v>73</v>
      </c>
      <c r="C78" s="479">
        <v>443.15</v>
      </c>
      <c r="D78" s="480">
        <v>439.38333333333338</v>
      </c>
      <c r="E78" s="480">
        <v>431.76666666666677</v>
      </c>
      <c r="F78" s="480">
        <v>420.38333333333338</v>
      </c>
      <c r="G78" s="480">
        <v>412.76666666666677</v>
      </c>
      <c r="H78" s="480">
        <v>450.76666666666677</v>
      </c>
      <c r="I78" s="480">
        <v>458.38333333333344</v>
      </c>
      <c r="J78" s="480">
        <v>469.76666666666677</v>
      </c>
      <c r="K78" s="479">
        <v>447</v>
      </c>
      <c r="L78" s="479">
        <v>428</v>
      </c>
      <c r="M78" s="479">
        <v>120.27364</v>
      </c>
    </row>
    <row r="79" spans="1:13" s="13" customFormat="1">
      <c r="A79" s="254">
        <v>69</v>
      </c>
      <c r="B79" s="482" t="s">
        <v>739</v>
      </c>
      <c r="C79" s="479">
        <v>11630.6</v>
      </c>
      <c r="D79" s="480">
        <v>11776.866666666667</v>
      </c>
      <c r="E79" s="480">
        <v>11453.733333333334</v>
      </c>
      <c r="F79" s="480">
        <v>11276.866666666667</v>
      </c>
      <c r="G79" s="480">
        <v>10953.733333333334</v>
      </c>
      <c r="H79" s="480">
        <v>11953.733333333334</v>
      </c>
      <c r="I79" s="480">
        <v>12276.866666666669</v>
      </c>
      <c r="J79" s="480">
        <v>12453.733333333334</v>
      </c>
      <c r="K79" s="479">
        <v>12100</v>
      </c>
      <c r="L79" s="479">
        <v>11600</v>
      </c>
      <c r="M79" s="479">
        <v>1.7100000000000001E-2</v>
      </c>
    </row>
    <row r="80" spans="1:13" s="13" customFormat="1">
      <c r="A80" s="254">
        <v>70</v>
      </c>
      <c r="B80" s="482" t="s">
        <v>68</v>
      </c>
      <c r="C80" s="479">
        <v>568.5</v>
      </c>
      <c r="D80" s="480">
        <v>566.1</v>
      </c>
      <c r="E80" s="480">
        <v>559.30000000000007</v>
      </c>
      <c r="F80" s="480">
        <v>550.1</v>
      </c>
      <c r="G80" s="480">
        <v>543.30000000000007</v>
      </c>
      <c r="H80" s="480">
        <v>575.30000000000007</v>
      </c>
      <c r="I80" s="480">
        <v>582.1</v>
      </c>
      <c r="J80" s="480">
        <v>591.30000000000007</v>
      </c>
      <c r="K80" s="479">
        <v>572.9</v>
      </c>
      <c r="L80" s="479">
        <v>556.9</v>
      </c>
      <c r="M80" s="479">
        <v>126.56867</v>
      </c>
    </row>
    <row r="81" spans="1:13" s="13" customFormat="1">
      <c r="A81" s="254">
        <v>71</v>
      </c>
      <c r="B81" s="482" t="s">
        <v>70</v>
      </c>
      <c r="C81" s="479">
        <v>381.15</v>
      </c>
      <c r="D81" s="480">
        <v>381.5</v>
      </c>
      <c r="E81" s="480">
        <v>379.05</v>
      </c>
      <c r="F81" s="480">
        <v>376.95</v>
      </c>
      <c r="G81" s="480">
        <v>374.5</v>
      </c>
      <c r="H81" s="480">
        <v>383.6</v>
      </c>
      <c r="I81" s="480">
        <v>386.05000000000007</v>
      </c>
      <c r="J81" s="480">
        <v>388.15000000000003</v>
      </c>
      <c r="K81" s="479">
        <v>383.95</v>
      </c>
      <c r="L81" s="479">
        <v>379.4</v>
      </c>
      <c r="M81" s="479">
        <v>22.419360000000001</v>
      </c>
    </row>
    <row r="82" spans="1:13" s="13" customFormat="1">
      <c r="A82" s="254">
        <v>72</v>
      </c>
      <c r="B82" s="482" t="s">
        <v>313</v>
      </c>
      <c r="C82" s="479">
        <v>937.9</v>
      </c>
      <c r="D82" s="480">
        <v>936.55000000000007</v>
      </c>
      <c r="E82" s="480">
        <v>930.10000000000014</v>
      </c>
      <c r="F82" s="480">
        <v>922.30000000000007</v>
      </c>
      <c r="G82" s="480">
        <v>915.85000000000014</v>
      </c>
      <c r="H82" s="480">
        <v>944.35000000000014</v>
      </c>
      <c r="I82" s="480">
        <v>950.80000000000018</v>
      </c>
      <c r="J82" s="480">
        <v>958.60000000000014</v>
      </c>
      <c r="K82" s="479">
        <v>943</v>
      </c>
      <c r="L82" s="479">
        <v>928.75</v>
      </c>
      <c r="M82" s="479">
        <v>1.0251699999999999</v>
      </c>
    </row>
    <row r="83" spans="1:13" s="13" customFormat="1">
      <c r="A83" s="254">
        <v>73</v>
      </c>
      <c r="B83" s="482" t="s">
        <v>314</v>
      </c>
      <c r="C83" s="479">
        <v>252.4</v>
      </c>
      <c r="D83" s="480">
        <v>252</v>
      </c>
      <c r="E83" s="480">
        <v>248.7</v>
      </c>
      <c r="F83" s="480">
        <v>245</v>
      </c>
      <c r="G83" s="480">
        <v>241.7</v>
      </c>
      <c r="H83" s="480">
        <v>255.7</v>
      </c>
      <c r="I83" s="480">
        <v>259</v>
      </c>
      <c r="J83" s="480">
        <v>262.7</v>
      </c>
      <c r="K83" s="479">
        <v>255.3</v>
      </c>
      <c r="L83" s="479">
        <v>248.3</v>
      </c>
      <c r="M83" s="479">
        <v>8.3091899999999992</v>
      </c>
    </row>
    <row r="84" spans="1:13" s="13" customFormat="1">
      <c r="A84" s="254">
        <v>74</v>
      </c>
      <c r="B84" s="482" t="s">
        <v>315</v>
      </c>
      <c r="C84" s="479">
        <v>111.3</v>
      </c>
      <c r="D84" s="480">
        <v>109.2</v>
      </c>
      <c r="E84" s="480">
        <v>106.2</v>
      </c>
      <c r="F84" s="480">
        <v>101.1</v>
      </c>
      <c r="G84" s="480">
        <v>98.1</v>
      </c>
      <c r="H84" s="480">
        <v>114.30000000000001</v>
      </c>
      <c r="I84" s="480">
        <v>117.30000000000001</v>
      </c>
      <c r="J84" s="480">
        <v>122.40000000000002</v>
      </c>
      <c r="K84" s="479">
        <v>112.2</v>
      </c>
      <c r="L84" s="479">
        <v>104.1</v>
      </c>
      <c r="M84" s="479">
        <v>27.78511</v>
      </c>
    </row>
    <row r="85" spans="1:13" s="13" customFormat="1">
      <c r="A85" s="254">
        <v>75</v>
      </c>
      <c r="B85" s="482" t="s">
        <v>316</v>
      </c>
      <c r="C85" s="479">
        <v>5298.95</v>
      </c>
      <c r="D85" s="480">
        <v>5347.4333333333334</v>
      </c>
      <c r="E85" s="480">
        <v>5219.8666666666668</v>
      </c>
      <c r="F85" s="480">
        <v>5140.7833333333338</v>
      </c>
      <c r="G85" s="480">
        <v>5013.2166666666672</v>
      </c>
      <c r="H85" s="480">
        <v>5426.5166666666664</v>
      </c>
      <c r="I85" s="480">
        <v>5554.0833333333339</v>
      </c>
      <c r="J85" s="480">
        <v>5633.1666666666661</v>
      </c>
      <c r="K85" s="479">
        <v>5475</v>
      </c>
      <c r="L85" s="479">
        <v>5268.35</v>
      </c>
      <c r="M85" s="479">
        <v>0.34974</v>
      </c>
    </row>
    <row r="86" spans="1:13" s="13" customFormat="1">
      <c r="A86" s="254">
        <v>76</v>
      </c>
      <c r="B86" s="482" t="s">
        <v>317</v>
      </c>
      <c r="C86" s="479">
        <v>842.7</v>
      </c>
      <c r="D86" s="480">
        <v>850.44999999999993</v>
      </c>
      <c r="E86" s="480">
        <v>826.09999999999991</v>
      </c>
      <c r="F86" s="480">
        <v>809.5</v>
      </c>
      <c r="G86" s="480">
        <v>785.15</v>
      </c>
      <c r="H86" s="480">
        <v>867.04999999999984</v>
      </c>
      <c r="I86" s="480">
        <v>891.4</v>
      </c>
      <c r="J86" s="480">
        <v>907.99999999999977</v>
      </c>
      <c r="K86" s="479">
        <v>874.8</v>
      </c>
      <c r="L86" s="479">
        <v>833.85</v>
      </c>
      <c r="M86" s="479">
        <v>3.0137999999999998</v>
      </c>
    </row>
    <row r="87" spans="1:13" s="13" customFormat="1">
      <c r="A87" s="254">
        <v>77</v>
      </c>
      <c r="B87" s="482" t="s">
        <v>230</v>
      </c>
      <c r="C87" s="479">
        <v>1144.05</v>
      </c>
      <c r="D87" s="480">
        <v>1149.1000000000001</v>
      </c>
      <c r="E87" s="480">
        <v>1133.0000000000002</v>
      </c>
      <c r="F87" s="480">
        <v>1121.95</v>
      </c>
      <c r="G87" s="480">
        <v>1105.8500000000001</v>
      </c>
      <c r="H87" s="480">
        <v>1160.1500000000003</v>
      </c>
      <c r="I87" s="480">
        <v>1176.2500000000002</v>
      </c>
      <c r="J87" s="480">
        <v>1187.3000000000004</v>
      </c>
      <c r="K87" s="479">
        <v>1165.2</v>
      </c>
      <c r="L87" s="479">
        <v>1138.05</v>
      </c>
      <c r="M87" s="479">
        <v>0.54154999999999998</v>
      </c>
    </row>
    <row r="88" spans="1:13" s="13" customFormat="1">
      <c r="A88" s="254">
        <v>78</v>
      </c>
      <c r="B88" s="482" t="s">
        <v>318</v>
      </c>
      <c r="C88" s="479">
        <v>72.3</v>
      </c>
      <c r="D88" s="480">
        <v>72.216666666666654</v>
      </c>
      <c r="E88" s="480">
        <v>70.833333333333314</v>
      </c>
      <c r="F88" s="480">
        <v>69.36666666666666</v>
      </c>
      <c r="G88" s="480">
        <v>67.98333333333332</v>
      </c>
      <c r="H88" s="480">
        <v>73.683333333333309</v>
      </c>
      <c r="I88" s="480">
        <v>75.066666666666663</v>
      </c>
      <c r="J88" s="480">
        <v>76.533333333333303</v>
      </c>
      <c r="K88" s="479">
        <v>73.599999999999994</v>
      </c>
      <c r="L88" s="479">
        <v>70.75</v>
      </c>
      <c r="M88" s="479">
        <v>34.19444</v>
      </c>
    </row>
    <row r="89" spans="1:13" s="13" customFormat="1">
      <c r="A89" s="254">
        <v>79</v>
      </c>
      <c r="B89" s="482" t="s">
        <v>71</v>
      </c>
      <c r="C89" s="479">
        <v>13632.4</v>
      </c>
      <c r="D89" s="480">
        <v>13594.800000000001</v>
      </c>
      <c r="E89" s="480">
        <v>13517.600000000002</v>
      </c>
      <c r="F89" s="480">
        <v>13402.800000000001</v>
      </c>
      <c r="G89" s="480">
        <v>13325.600000000002</v>
      </c>
      <c r="H89" s="480">
        <v>13709.600000000002</v>
      </c>
      <c r="I89" s="480">
        <v>13786.800000000003</v>
      </c>
      <c r="J89" s="480">
        <v>13901.600000000002</v>
      </c>
      <c r="K89" s="479">
        <v>13672</v>
      </c>
      <c r="L89" s="479">
        <v>13480</v>
      </c>
      <c r="M89" s="479">
        <v>0.17888000000000001</v>
      </c>
    </row>
    <row r="90" spans="1:13" s="13" customFormat="1">
      <c r="A90" s="254">
        <v>80</v>
      </c>
      <c r="B90" s="482" t="s">
        <v>319</v>
      </c>
      <c r="C90" s="479">
        <v>256.10000000000002</v>
      </c>
      <c r="D90" s="480">
        <v>259.90000000000003</v>
      </c>
      <c r="E90" s="480">
        <v>251.20000000000005</v>
      </c>
      <c r="F90" s="480">
        <v>246.3</v>
      </c>
      <c r="G90" s="480">
        <v>237.60000000000002</v>
      </c>
      <c r="H90" s="480">
        <v>264.80000000000007</v>
      </c>
      <c r="I90" s="480">
        <v>273.5</v>
      </c>
      <c r="J90" s="480">
        <v>278.40000000000009</v>
      </c>
      <c r="K90" s="479">
        <v>268.60000000000002</v>
      </c>
      <c r="L90" s="479">
        <v>255</v>
      </c>
      <c r="M90" s="479">
        <v>1.9569399999999999</v>
      </c>
    </row>
    <row r="91" spans="1:13" s="13" customFormat="1">
      <c r="A91" s="254">
        <v>81</v>
      </c>
      <c r="B91" s="482" t="s">
        <v>74</v>
      </c>
      <c r="C91" s="479">
        <v>3461.25</v>
      </c>
      <c r="D91" s="480">
        <v>3466.0666666666671</v>
      </c>
      <c r="E91" s="480">
        <v>3447.4333333333343</v>
      </c>
      <c r="F91" s="480">
        <v>3433.6166666666672</v>
      </c>
      <c r="G91" s="480">
        <v>3414.9833333333345</v>
      </c>
      <c r="H91" s="480">
        <v>3479.8833333333341</v>
      </c>
      <c r="I91" s="480">
        <v>3498.5166666666664</v>
      </c>
      <c r="J91" s="480">
        <v>3512.3333333333339</v>
      </c>
      <c r="K91" s="479">
        <v>3484.7</v>
      </c>
      <c r="L91" s="479">
        <v>3452.25</v>
      </c>
      <c r="M91" s="479">
        <v>1.8915599999999999</v>
      </c>
    </row>
    <row r="92" spans="1:13" s="13" customFormat="1">
      <c r="A92" s="254">
        <v>82</v>
      </c>
      <c r="B92" s="482" t="s">
        <v>320</v>
      </c>
      <c r="C92" s="479">
        <v>512.65</v>
      </c>
      <c r="D92" s="480">
        <v>516.94999999999993</v>
      </c>
      <c r="E92" s="480">
        <v>500.69999999999982</v>
      </c>
      <c r="F92" s="480">
        <v>488.74999999999989</v>
      </c>
      <c r="G92" s="480">
        <v>472.49999999999977</v>
      </c>
      <c r="H92" s="480">
        <v>528.89999999999986</v>
      </c>
      <c r="I92" s="480">
        <v>545.15000000000009</v>
      </c>
      <c r="J92" s="480">
        <v>557.09999999999991</v>
      </c>
      <c r="K92" s="479">
        <v>533.20000000000005</v>
      </c>
      <c r="L92" s="479">
        <v>505</v>
      </c>
      <c r="M92" s="479">
        <v>2.16269</v>
      </c>
    </row>
    <row r="93" spans="1:13" s="13" customFormat="1">
      <c r="A93" s="254">
        <v>83</v>
      </c>
      <c r="B93" s="482" t="s">
        <v>321</v>
      </c>
      <c r="C93" s="479">
        <v>315.7</v>
      </c>
      <c r="D93" s="480">
        <v>316.01666666666671</v>
      </c>
      <c r="E93" s="480">
        <v>310.03333333333342</v>
      </c>
      <c r="F93" s="480">
        <v>304.36666666666673</v>
      </c>
      <c r="G93" s="480">
        <v>298.38333333333344</v>
      </c>
      <c r="H93" s="480">
        <v>321.68333333333339</v>
      </c>
      <c r="I93" s="480">
        <v>327.66666666666663</v>
      </c>
      <c r="J93" s="480">
        <v>333.33333333333337</v>
      </c>
      <c r="K93" s="479">
        <v>322</v>
      </c>
      <c r="L93" s="479">
        <v>310.35000000000002</v>
      </c>
      <c r="M93" s="479">
        <v>12.43845</v>
      </c>
    </row>
    <row r="94" spans="1:13" s="13" customFormat="1">
      <c r="A94" s="254">
        <v>84</v>
      </c>
      <c r="B94" s="482" t="s">
        <v>80</v>
      </c>
      <c r="C94" s="479">
        <v>654.5</v>
      </c>
      <c r="D94" s="480">
        <v>644.23333333333335</v>
      </c>
      <c r="E94" s="480">
        <v>629.51666666666665</v>
      </c>
      <c r="F94" s="480">
        <v>604.5333333333333</v>
      </c>
      <c r="G94" s="480">
        <v>589.81666666666661</v>
      </c>
      <c r="H94" s="480">
        <v>669.2166666666667</v>
      </c>
      <c r="I94" s="480">
        <v>683.93333333333339</v>
      </c>
      <c r="J94" s="480">
        <v>708.91666666666674</v>
      </c>
      <c r="K94" s="479">
        <v>658.95</v>
      </c>
      <c r="L94" s="479">
        <v>619.25</v>
      </c>
      <c r="M94" s="479">
        <v>11.47911</v>
      </c>
    </row>
    <row r="95" spans="1:13" s="13" customFormat="1">
      <c r="A95" s="254">
        <v>85</v>
      </c>
      <c r="B95" s="482" t="s">
        <v>322</v>
      </c>
      <c r="C95" s="479">
        <v>1853.2</v>
      </c>
      <c r="D95" s="480">
        <v>1861.2</v>
      </c>
      <c r="E95" s="480">
        <v>1838.3500000000001</v>
      </c>
      <c r="F95" s="480">
        <v>1823.5</v>
      </c>
      <c r="G95" s="480">
        <v>1800.65</v>
      </c>
      <c r="H95" s="480">
        <v>1876.0500000000002</v>
      </c>
      <c r="I95" s="480">
        <v>1898.9</v>
      </c>
      <c r="J95" s="480">
        <v>1913.7500000000002</v>
      </c>
      <c r="K95" s="479">
        <v>1884.05</v>
      </c>
      <c r="L95" s="479">
        <v>1846.35</v>
      </c>
      <c r="M95" s="479">
        <v>0.11371000000000001</v>
      </c>
    </row>
    <row r="96" spans="1:13" s="13" customFormat="1">
      <c r="A96" s="254">
        <v>86</v>
      </c>
      <c r="B96" s="482" t="s">
        <v>783</v>
      </c>
      <c r="C96" s="479">
        <v>257.60000000000002</v>
      </c>
      <c r="D96" s="480">
        <v>258.68333333333334</v>
      </c>
      <c r="E96" s="480">
        <v>253.91666666666669</v>
      </c>
      <c r="F96" s="480">
        <v>250.23333333333335</v>
      </c>
      <c r="G96" s="480">
        <v>245.4666666666667</v>
      </c>
      <c r="H96" s="480">
        <v>262.36666666666667</v>
      </c>
      <c r="I96" s="480">
        <v>267.13333333333333</v>
      </c>
      <c r="J96" s="480">
        <v>270.81666666666666</v>
      </c>
      <c r="K96" s="479">
        <v>263.45</v>
      </c>
      <c r="L96" s="479">
        <v>255</v>
      </c>
      <c r="M96" s="479">
        <v>3.50352</v>
      </c>
    </row>
    <row r="97" spans="1:13" s="13" customFormat="1">
      <c r="A97" s="254">
        <v>87</v>
      </c>
      <c r="B97" s="482" t="s">
        <v>75</v>
      </c>
      <c r="C97" s="479">
        <v>603.20000000000005</v>
      </c>
      <c r="D97" s="480">
        <v>604.69999999999993</v>
      </c>
      <c r="E97" s="480">
        <v>597.49999999999989</v>
      </c>
      <c r="F97" s="480">
        <v>591.79999999999995</v>
      </c>
      <c r="G97" s="480">
        <v>584.59999999999991</v>
      </c>
      <c r="H97" s="480">
        <v>610.39999999999986</v>
      </c>
      <c r="I97" s="480">
        <v>617.59999999999991</v>
      </c>
      <c r="J97" s="480">
        <v>623.29999999999984</v>
      </c>
      <c r="K97" s="479">
        <v>611.9</v>
      </c>
      <c r="L97" s="479">
        <v>599</v>
      </c>
      <c r="M97" s="479">
        <v>80.018119999999996</v>
      </c>
    </row>
    <row r="98" spans="1:13" s="13" customFormat="1">
      <c r="A98" s="254">
        <v>88</v>
      </c>
      <c r="B98" s="482" t="s">
        <v>323</v>
      </c>
      <c r="C98" s="479">
        <v>522.75</v>
      </c>
      <c r="D98" s="480">
        <v>525.43333333333328</v>
      </c>
      <c r="E98" s="480">
        <v>518.36666666666656</v>
      </c>
      <c r="F98" s="480">
        <v>513.98333333333323</v>
      </c>
      <c r="G98" s="480">
        <v>506.91666666666652</v>
      </c>
      <c r="H98" s="480">
        <v>529.81666666666661</v>
      </c>
      <c r="I98" s="480">
        <v>536.88333333333344</v>
      </c>
      <c r="J98" s="480">
        <v>541.26666666666665</v>
      </c>
      <c r="K98" s="479">
        <v>532.5</v>
      </c>
      <c r="L98" s="479">
        <v>521.04999999999995</v>
      </c>
      <c r="M98" s="479">
        <v>1.4451400000000001</v>
      </c>
    </row>
    <row r="99" spans="1:13" s="13" customFormat="1">
      <c r="A99" s="254">
        <v>89</v>
      </c>
      <c r="B99" s="482" t="s">
        <v>76</v>
      </c>
      <c r="C99" s="479">
        <v>144.30000000000001</v>
      </c>
      <c r="D99" s="480">
        <v>144.10000000000002</v>
      </c>
      <c r="E99" s="480">
        <v>142.30000000000004</v>
      </c>
      <c r="F99" s="480">
        <v>140.30000000000001</v>
      </c>
      <c r="G99" s="480">
        <v>138.50000000000003</v>
      </c>
      <c r="H99" s="480">
        <v>146.10000000000005</v>
      </c>
      <c r="I99" s="480">
        <v>147.9</v>
      </c>
      <c r="J99" s="480">
        <v>149.90000000000006</v>
      </c>
      <c r="K99" s="479">
        <v>145.9</v>
      </c>
      <c r="L99" s="479">
        <v>142.1</v>
      </c>
      <c r="M99" s="479">
        <v>109.74379999999999</v>
      </c>
    </row>
    <row r="100" spans="1:13" s="13" customFormat="1">
      <c r="A100" s="254">
        <v>90</v>
      </c>
      <c r="B100" s="482" t="s">
        <v>324</v>
      </c>
      <c r="C100" s="479">
        <v>577.54999999999995</v>
      </c>
      <c r="D100" s="480">
        <v>569.34999999999991</v>
      </c>
      <c r="E100" s="480">
        <v>554.29999999999984</v>
      </c>
      <c r="F100" s="480">
        <v>531.04999999999995</v>
      </c>
      <c r="G100" s="480">
        <v>515.99999999999989</v>
      </c>
      <c r="H100" s="480">
        <v>592.5999999999998</v>
      </c>
      <c r="I100" s="480">
        <v>607.65</v>
      </c>
      <c r="J100" s="480">
        <v>630.89999999999975</v>
      </c>
      <c r="K100" s="479">
        <v>584.4</v>
      </c>
      <c r="L100" s="479">
        <v>546.1</v>
      </c>
      <c r="M100" s="479">
        <v>14.360150000000001</v>
      </c>
    </row>
    <row r="101" spans="1:13">
      <c r="A101" s="254">
        <v>91</v>
      </c>
      <c r="B101" s="482" t="s">
        <v>325</v>
      </c>
      <c r="C101" s="479">
        <v>450.15</v>
      </c>
      <c r="D101" s="480">
        <v>449.5</v>
      </c>
      <c r="E101" s="480">
        <v>444.15</v>
      </c>
      <c r="F101" s="480">
        <v>438.15</v>
      </c>
      <c r="G101" s="480">
        <v>432.79999999999995</v>
      </c>
      <c r="H101" s="480">
        <v>455.5</v>
      </c>
      <c r="I101" s="480">
        <v>460.85</v>
      </c>
      <c r="J101" s="480">
        <v>466.85</v>
      </c>
      <c r="K101" s="479">
        <v>454.85</v>
      </c>
      <c r="L101" s="479">
        <v>443.5</v>
      </c>
      <c r="M101" s="479">
        <v>0.18126</v>
      </c>
    </row>
    <row r="102" spans="1:13">
      <c r="A102" s="254">
        <v>92</v>
      </c>
      <c r="B102" s="482" t="s">
        <v>326</v>
      </c>
      <c r="C102" s="479">
        <v>570.95000000000005</v>
      </c>
      <c r="D102" s="480">
        <v>568.68333333333328</v>
      </c>
      <c r="E102" s="480">
        <v>555.56666666666661</v>
      </c>
      <c r="F102" s="480">
        <v>540.18333333333328</v>
      </c>
      <c r="G102" s="480">
        <v>527.06666666666661</v>
      </c>
      <c r="H102" s="480">
        <v>584.06666666666661</v>
      </c>
      <c r="I102" s="480">
        <v>597.18333333333317</v>
      </c>
      <c r="J102" s="480">
        <v>612.56666666666661</v>
      </c>
      <c r="K102" s="479">
        <v>581.79999999999995</v>
      </c>
      <c r="L102" s="479">
        <v>553.29999999999995</v>
      </c>
      <c r="M102" s="479">
        <v>4.66622</v>
      </c>
    </row>
    <row r="103" spans="1:13">
      <c r="A103" s="254">
        <v>93</v>
      </c>
      <c r="B103" s="482" t="s">
        <v>77</v>
      </c>
      <c r="C103" s="479">
        <v>125.7</v>
      </c>
      <c r="D103" s="480">
        <v>126.08333333333333</v>
      </c>
      <c r="E103" s="480">
        <v>124.31666666666666</v>
      </c>
      <c r="F103" s="480">
        <v>122.93333333333334</v>
      </c>
      <c r="G103" s="480">
        <v>121.16666666666667</v>
      </c>
      <c r="H103" s="480">
        <v>127.46666666666665</v>
      </c>
      <c r="I103" s="480">
        <v>129.23333333333335</v>
      </c>
      <c r="J103" s="480">
        <v>130.61666666666665</v>
      </c>
      <c r="K103" s="479">
        <v>127.85</v>
      </c>
      <c r="L103" s="479">
        <v>124.7</v>
      </c>
      <c r="M103" s="479">
        <v>18.89751</v>
      </c>
    </row>
    <row r="104" spans="1:13">
      <c r="A104" s="254">
        <v>94</v>
      </c>
      <c r="B104" s="482" t="s">
        <v>327</v>
      </c>
      <c r="C104" s="479">
        <v>1285.3499999999999</v>
      </c>
      <c r="D104" s="480">
        <v>1300.7833333333333</v>
      </c>
      <c r="E104" s="480">
        <v>1264.5666666666666</v>
      </c>
      <c r="F104" s="480">
        <v>1243.7833333333333</v>
      </c>
      <c r="G104" s="480">
        <v>1207.5666666666666</v>
      </c>
      <c r="H104" s="480">
        <v>1321.5666666666666</v>
      </c>
      <c r="I104" s="480">
        <v>1357.7833333333333</v>
      </c>
      <c r="J104" s="480">
        <v>1378.5666666666666</v>
      </c>
      <c r="K104" s="479">
        <v>1337</v>
      </c>
      <c r="L104" s="479">
        <v>1280</v>
      </c>
      <c r="M104" s="479">
        <v>5.4927999999999999</v>
      </c>
    </row>
    <row r="105" spans="1:13">
      <c r="A105" s="254">
        <v>95</v>
      </c>
      <c r="B105" s="482" t="s">
        <v>328</v>
      </c>
      <c r="C105" s="479">
        <v>16.399999999999999</v>
      </c>
      <c r="D105" s="480">
        <v>16.566666666666666</v>
      </c>
      <c r="E105" s="480">
        <v>15.983333333333334</v>
      </c>
      <c r="F105" s="480">
        <v>15.566666666666666</v>
      </c>
      <c r="G105" s="480">
        <v>14.983333333333334</v>
      </c>
      <c r="H105" s="480">
        <v>16.983333333333334</v>
      </c>
      <c r="I105" s="480">
        <v>17.56666666666667</v>
      </c>
      <c r="J105" s="480">
        <v>17.983333333333334</v>
      </c>
      <c r="K105" s="479">
        <v>17.149999999999999</v>
      </c>
      <c r="L105" s="479">
        <v>16.149999999999999</v>
      </c>
      <c r="M105" s="479">
        <v>80.950010000000006</v>
      </c>
    </row>
    <row r="106" spans="1:13">
      <c r="A106" s="254">
        <v>96</v>
      </c>
      <c r="B106" s="482" t="s">
        <v>329</v>
      </c>
      <c r="C106" s="479">
        <v>798.7</v>
      </c>
      <c r="D106" s="480">
        <v>808.23333333333323</v>
      </c>
      <c r="E106" s="480">
        <v>784.46666666666647</v>
      </c>
      <c r="F106" s="480">
        <v>770.23333333333323</v>
      </c>
      <c r="G106" s="480">
        <v>746.46666666666647</v>
      </c>
      <c r="H106" s="480">
        <v>822.46666666666647</v>
      </c>
      <c r="I106" s="480">
        <v>846.23333333333312</v>
      </c>
      <c r="J106" s="480">
        <v>860.46666666666647</v>
      </c>
      <c r="K106" s="479">
        <v>832</v>
      </c>
      <c r="L106" s="479">
        <v>794</v>
      </c>
      <c r="M106" s="479">
        <v>15.68322</v>
      </c>
    </row>
    <row r="107" spans="1:13">
      <c r="A107" s="254">
        <v>97</v>
      </c>
      <c r="B107" s="482" t="s">
        <v>330</v>
      </c>
      <c r="C107" s="479">
        <v>347.7</v>
      </c>
      <c r="D107" s="480">
        <v>349.5</v>
      </c>
      <c r="E107" s="480">
        <v>343.2</v>
      </c>
      <c r="F107" s="480">
        <v>338.7</v>
      </c>
      <c r="G107" s="480">
        <v>332.4</v>
      </c>
      <c r="H107" s="480">
        <v>354</v>
      </c>
      <c r="I107" s="480">
        <v>360.29999999999995</v>
      </c>
      <c r="J107" s="480">
        <v>364.8</v>
      </c>
      <c r="K107" s="479">
        <v>355.8</v>
      </c>
      <c r="L107" s="479">
        <v>345</v>
      </c>
      <c r="M107" s="479">
        <v>1.45214</v>
      </c>
    </row>
    <row r="108" spans="1:13">
      <c r="A108" s="254">
        <v>98</v>
      </c>
      <c r="B108" s="482" t="s">
        <v>79</v>
      </c>
      <c r="C108" s="479">
        <v>468.75</v>
      </c>
      <c r="D108" s="480">
        <v>469.56666666666666</v>
      </c>
      <c r="E108" s="480">
        <v>463.93333333333334</v>
      </c>
      <c r="F108" s="480">
        <v>459.11666666666667</v>
      </c>
      <c r="G108" s="480">
        <v>453.48333333333335</v>
      </c>
      <c r="H108" s="480">
        <v>474.38333333333333</v>
      </c>
      <c r="I108" s="480">
        <v>480.01666666666665</v>
      </c>
      <c r="J108" s="480">
        <v>484.83333333333331</v>
      </c>
      <c r="K108" s="479">
        <v>475.2</v>
      </c>
      <c r="L108" s="479">
        <v>464.75</v>
      </c>
      <c r="M108" s="479">
        <v>5.7013100000000003</v>
      </c>
    </row>
    <row r="109" spans="1:13">
      <c r="A109" s="254">
        <v>99</v>
      </c>
      <c r="B109" s="482" t="s">
        <v>331</v>
      </c>
      <c r="C109" s="479">
        <v>3806.4</v>
      </c>
      <c r="D109" s="480">
        <v>3878.9666666666667</v>
      </c>
      <c r="E109" s="480">
        <v>3698.0333333333333</v>
      </c>
      <c r="F109" s="480">
        <v>3589.6666666666665</v>
      </c>
      <c r="G109" s="480">
        <v>3408.7333333333331</v>
      </c>
      <c r="H109" s="480">
        <v>3987.3333333333335</v>
      </c>
      <c r="I109" s="480">
        <v>4168.2666666666664</v>
      </c>
      <c r="J109" s="480">
        <v>4276.6333333333332</v>
      </c>
      <c r="K109" s="479">
        <v>4059.9</v>
      </c>
      <c r="L109" s="479">
        <v>3770.6</v>
      </c>
      <c r="M109" s="479">
        <v>0.23712</v>
      </c>
    </row>
    <row r="110" spans="1:13">
      <c r="A110" s="254">
        <v>100</v>
      </c>
      <c r="B110" s="482" t="s">
        <v>332</v>
      </c>
      <c r="C110" s="479">
        <v>144.1</v>
      </c>
      <c r="D110" s="480">
        <v>143.96666666666667</v>
      </c>
      <c r="E110" s="480">
        <v>142.53333333333333</v>
      </c>
      <c r="F110" s="480">
        <v>140.96666666666667</v>
      </c>
      <c r="G110" s="480">
        <v>139.53333333333333</v>
      </c>
      <c r="H110" s="480">
        <v>145.53333333333333</v>
      </c>
      <c r="I110" s="480">
        <v>146.96666666666667</v>
      </c>
      <c r="J110" s="480">
        <v>148.53333333333333</v>
      </c>
      <c r="K110" s="479">
        <v>145.4</v>
      </c>
      <c r="L110" s="479">
        <v>142.4</v>
      </c>
      <c r="M110" s="479">
        <v>0.63968999999999998</v>
      </c>
    </row>
    <row r="111" spans="1:13">
      <c r="A111" s="254">
        <v>101</v>
      </c>
      <c r="B111" s="482" t="s">
        <v>333</v>
      </c>
      <c r="C111" s="479">
        <v>219.05</v>
      </c>
      <c r="D111" s="480">
        <v>220.41666666666666</v>
      </c>
      <c r="E111" s="480">
        <v>216.13333333333333</v>
      </c>
      <c r="F111" s="480">
        <v>213.21666666666667</v>
      </c>
      <c r="G111" s="480">
        <v>208.93333333333334</v>
      </c>
      <c r="H111" s="480">
        <v>223.33333333333331</v>
      </c>
      <c r="I111" s="480">
        <v>227.61666666666667</v>
      </c>
      <c r="J111" s="480">
        <v>230.5333333333333</v>
      </c>
      <c r="K111" s="479">
        <v>224.7</v>
      </c>
      <c r="L111" s="479">
        <v>217.5</v>
      </c>
      <c r="M111" s="479">
        <v>6.6481199999999996</v>
      </c>
    </row>
    <row r="112" spans="1:13">
      <c r="A112" s="254">
        <v>102</v>
      </c>
      <c r="B112" s="482" t="s">
        <v>334</v>
      </c>
      <c r="C112" s="479">
        <v>114.2</v>
      </c>
      <c r="D112" s="480">
        <v>112.39999999999999</v>
      </c>
      <c r="E112" s="480">
        <v>109.29999999999998</v>
      </c>
      <c r="F112" s="480">
        <v>104.39999999999999</v>
      </c>
      <c r="G112" s="480">
        <v>101.29999999999998</v>
      </c>
      <c r="H112" s="480">
        <v>117.29999999999998</v>
      </c>
      <c r="I112" s="480">
        <v>120.39999999999998</v>
      </c>
      <c r="J112" s="480">
        <v>125.29999999999998</v>
      </c>
      <c r="K112" s="479">
        <v>115.5</v>
      </c>
      <c r="L112" s="479">
        <v>107.5</v>
      </c>
      <c r="M112" s="479">
        <v>22.057289999999998</v>
      </c>
    </row>
    <row r="113" spans="1:13">
      <c r="A113" s="254">
        <v>103</v>
      </c>
      <c r="B113" s="482" t="s">
        <v>335</v>
      </c>
      <c r="C113" s="479">
        <v>575.20000000000005</v>
      </c>
      <c r="D113" s="480">
        <v>577.16666666666663</v>
      </c>
      <c r="E113" s="480">
        <v>569.63333333333321</v>
      </c>
      <c r="F113" s="480">
        <v>564.06666666666661</v>
      </c>
      <c r="G113" s="480">
        <v>556.53333333333319</v>
      </c>
      <c r="H113" s="480">
        <v>582.73333333333323</v>
      </c>
      <c r="I113" s="480">
        <v>590.26666666666677</v>
      </c>
      <c r="J113" s="480">
        <v>595.83333333333326</v>
      </c>
      <c r="K113" s="479">
        <v>584.70000000000005</v>
      </c>
      <c r="L113" s="479">
        <v>571.6</v>
      </c>
      <c r="M113" s="479">
        <v>0.40988000000000002</v>
      </c>
    </row>
    <row r="114" spans="1:13">
      <c r="A114" s="254">
        <v>104</v>
      </c>
      <c r="B114" s="482" t="s">
        <v>81</v>
      </c>
      <c r="C114" s="479">
        <v>568.9</v>
      </c>
      <c r="D114" s="480">
        <v>573.56666666666661</v>
      </c>
      <c r="E114" s="480">
        <v>559.33333333333326</v>
      </c>
      <c r="F114" s="480">
        <v>549.76666666666665</v>
      </c>
      <c r="G114" s="480">
        <v>535.5333333333333</v>
      </c>
      <c r="H114" s="480">
        <v>583.13333333333321</v>
      </c>
      <c r="I114" s="480">
        <v>597.36666666666656</v>
      </c>
      <c r="J114" s="480">
        <v>606.93333333333317</v>
      </c>
      <c r="K114" s="479">
        <v>587.79999999999995</v>
      </c>
      <c r="L114" s="479">
        <v>564</v>
      </c>
      <c r="M114" s="479">
        <v>32.030380000000001</v>
      </c>
    </row>
    <row r="115" spans="1:13">
      <c r="A115" s="254">
        <v>105</v>
      </c>
      <c r="B115" s="482" t="s">
        <v>82</v>
      </c>
      <c r="C115" s="479">
        <v>882.9</v>
      </c>
      <c r="D115" s="480">
        <v>885.13333333333333</v>
      </c>
      <c r="E115" s="480">
        <v>874.76666666666665</v>
      </c>
      <c r="F115" s="480">
        <v>866.63333333333333</v>
      </c>
      <c r="G115" s="480">
        <v>856.26666666666665</v>
      </c>
      <c r="H115" s="480">
        <v>893.26666666666665</v>
      </c>
      <c r="I115" s="480">
        <v>903.63333333333321</v>
      </c>
      <c r="J115" s="480">
        <v>911.76666666666665</v>
      </c>
      <c r="K115" s="479">
        <v>895.5</v>
      </c>
      <c r="L115" s="479">
        <v>877</v>
      </c>
      <c r="M115" s="479">
        <v>54.790289999999999</v>
      </c>
    </row>
    <row r="116" spans="1:13">
      <c r="A116" s="254">
        <v>106</v>
      </c>
      <c r="B116" s="482" t="s">
        <v>231</v>
      </c>
      <c r="C116" s="479">
        <v>170.5</v>
      </c>
      <c r="D116" s="480">
        <v>171.33333333333334</v>
      </c>
      <c r="E116" s="480">
        <v>169.16666666666669</v>
      </c>
      <c r="F116" s="480">
        <v>167.83333333333334</v>
      </c>
      <c r="G116" s="480">
        <v>165.66666666666669</v>
      </c>
      <c r="H116" s="480">
        <v>172.66666666666669</v>
      </c>
      <c r="I116" s="480">
        <v>174.83333333333337</v>
      </c>
      <c r="J116" s="480">
        <v>176.16666666666669</v>
      </c>
      <c r="K116" s="479">
        <v>173.5</v>
      </c>
      <c r="L116" s="479">
        <v>170</v>
      </c>
      <c r="M116" s="479">
        <v>10.253590000000001</v>
      </c>
    </row>
    <row r="117" spans="1:13">
      <c r="A117" s="254">
        <v>107</v>
      </c>
      <c r="B117" s="482" t="s">
        <v>83</v>
      </c>
      <c r="C117" s="479">
        <v>136.85</v>
      </c>
      <c r="D117" s="480">
        <v>136.61666666666667</v>
      </c>
      <c r="E117" s="480">
        <v>135.23333333333335</v>
      </c>
      <c r="F117" s="480">
        <v>133.61666666666667</v>
      </c>
      <c r="G117" s="480">
        <v>132.23333333333335</v>
      </c>
      <c r="H117" s="480">
        <v>138.23333333333335</v>
      </c>
      <c r="I117" s="480">
        <v>139.61666666666667</v>
      </c>
      <c r="J117" s="480">
        <v>141.23333333333335</v>
      </c>
      <c r="K117" s="479">
        <v>138</v>
      </c>
      <c r="L117" s="479">
        <v>135</v>
      </c>
      <c r="M117" s="479">
        <v>126.4496</v>
      </c>
    </row>
    <row r="118" spans="1:13">
      <c r="A118" s="254">
        <v>108</v>
      </c>
      <c r="B118" s="482" t="s">
        <v>336</v>
      </c>
      <c r="C118" s="479">
        <v>369.8</v>
      </c>
      <c r="D118" s="480">
        <v>371.31666666666666</v>
      </c>
      <c r="E118" s="480">
        <v>365.48333333333335</v>
      </c>
      <c r="F118" s="480">
        <v>361.16666666666669</v>
      </c>
      <c r="G118" s="480">
        <v>355.33333333333337</v>
      </c>
      <c r="H118" s="480">
        <v>375.63333333333333</v>
      </c>
      <c r="I118" s="480">
        <v>381.4666666666667</v>
      </c>
      <c r="J118" s="480">
        <v>385.7833333333333</v>
      </c>
      <c r="K118" s="479">
        <v>377.15</v>
      </c>
      <c r="L118" s="479">
        <v>367</v>
      </c>
      <c r="M118" s="479">
        <v>1.71879</v>
      </c>
    </row>
    <row r="119" spans="1:13">
      <c r="A119" s="254">
        <v>109</v>
      </c>
      <c r="B119" s="482" t="s">
        <v>822</v>
      </c>
      <c r="C119" s="479">
        <v>3380.75</v>
      </c>
      <c r="D119" s="480">
        <v>3414.6166666666668</v>
      </c>
      <c r="E119" s="480">
        <v>3284.4333333333334</v>
      </c>
      <c r="F119" s="480">
        <v>3188.1166666666668</v>
      </c>
      <c r="G119" s="480">
        <v>3057.9333333333334</v>
      </c>
      <c r="H119" s="480">
        <v>3510.9333333333334</v>
      </c>
      <c r="I119" s="480">
        <v>3641.1166666666668</v>
      </c>
      <c r="J119" s="480">
        <v>3737.4333333333334</v>
      </c>
      <c r="K119" s="479">
        <v>3544.8</v>
      </c>
      <c r="L119" s="479">
        <v>3318.3</v>
      </c>
      <c r="M119" s="479">
        <v>33.827260000000003</v>
      </c>
    </row>
    <row r="120" spans="1:13">
      <c r="A120" s="254">
        <v>110</v>
      </c>
      <c r="B120" s="482" t="s">
        <v>84</v>
      </c>
      <c r="C120" s="479">
        <v>1511.35</v>
      </c>
      <c r="D120" s="480">
        <v>1508.7833333333335</v>
      </c>
      <c r="E120" s="480">
        <v>1499.5666666666671</v>
      </c>
      <c r="F120" s="480">
        <v>1487.7833333333335</v>
      </c>
      <c r="G120" s="480">
        <v>1478.5666666666671</v>
      </c>
      <c r="H120" s="480">
        <v>1520.5666666666671</v>
      </c>
      <c r="I120" s="480">
        <v>1529.7833333333338</v>
      </c>
      <c r="J120" s="480">
        <v>1541.5666666666671</v>
      </c>
      <c r="K120" s="479">
        <v>1518</v>
      </c>
      <c r="L120" s="479">
        <v>1497</v>
      </c>
      <c r="M120" s="479">
        <v>3.4432399999999999</v>
      </c>
    </row>
    <row r="121" spans="1:13">
      <c r="A121" s="254">
        <v>111</v>
      </c>
      <c r="B121" s="482" t="s">
        <v>85</v>
      </c>
      <c r="C121" s="479">
        <v>574</v>
      </c>
      <c r="D121" s="480">
        <v>576.35</v>
      </c>
      <c r="E121" s="480">
        <v>567.85</v>
      </c>
      <c r="F121" s="480">
        <v>561.70000000000005</v>
      </c>
      <c r="G121" s="480">
        <v>553.20000000000005</v>
      </c>
      <c r="H121" s="480">
        <v>582.5</v>
      </c>
      <c r="I121" s="480">
        <v>591</v>
      </c>
      <c r="J121" s="480">
        <v>597.15</v>
      </c>
      <c r="K121" s="479">
        <v>584.85</v>
      </c>
      <c r="L121" s="479">
        <v>570.20000000000005</v>
      </c>
      <c r="M121" s="479">
        <v>15.88585</v>
      </c>
    </row>
    <row r="122" spans="1:13">
      <c r="A122" s="254">
        <v>112</v>
      </c>
      <c r="B122" s="482" t="s">
        <v>232</v>
      </c>
      <c r="C122" s="479">
        <v>729.35</v>
      </c>
      <c r="D122" s="480">
        <v>729.88333333333333</v>
      </c>
      <c r="E122" s="480">
        <v>725.36666666666667</v>
      </c>
      <c r="F122" s="480">
        <v>721.38333333333333</v>
      </c>
      <c r="G122" s="480">
        <v>716.86666666666667</v>
      </c>
      <c r="H122" s="480">
        <v>733.86666666666667</v>
      </c>
      <c r="I122" s="480">
        <v>738.38333333333333</v>
      </c>
      <c r="J122" s="480">
        <v>742.36666666666667</v>
      </c>
      <c r="K122" s="479">
        <v>734.4</v>
      </c>
      <c r="L122" s="479">
        <v>725.9</v>
      </c>
      <c r="M122" s="479">
        <v>0.95974000000000004</v>
      </c>
    </row>
    <row r="123" spans="1:13">
      <c r="A123" s="254">
        <v>113</v>
      </c>
      <c r="B123" s="482" t="s">
        <v>337</v>
      </c>
      <c r="C123" s="479">
        <v>612.1</v>
      </c>
      <c r="D123" s="480">
        <v>619.75</v>
      </c>
      <c r="E123" s="480">
        <v>594.5</v>
      </c>
      <c r="F123" s="480">
        <v>576.9</v>
      </c>
      <c r="G123" s="480">
        <v>551.65</v>
      </c>
      <c r="H123" s="480">
        <v>637.35</v>
      </c>
      <c r="I123" s="480">
        <v>662.6</v>
      </c>
      <c r="J123" s="480">
        <v>680.2</v>
      </c>
      <c r="K123" s="479">
        <v>645</v>
      </c>
      <c r="L123" s="479">
        <v>602.15</v>
      </c>
      <c r="M123" s="479">
        <v>3.6349100000000001</v>
      </c>
    </row>
    <row r="124" spans="1:13">
      <c r="A124" s="254">
        <v>114</v>
      </c>
      <c r="B124" s="482" t="s">
        <v>233</v>
      </c>
      <c r="C124" s="479">
        <v>380.05</v>
      </c>
      <c r="D124" s="480">
        <v>380.0333333333333</v>
      </c>
      <c r="E124" s="480">
        <v>374.86666666666662</v>
      </c>
      <c r="F124" s="480">
        <v>369.68333333333334</v>
      </c>
      <c r="G124" s="480">
        <v>364.51666666666665</v>
      </c>
      <c r="H124" s="480">
        <v>385.21666666666658</v>
      </c>
      <c r="I124" s="480">
        <v>390.38333333333333</v>
      </c>
      <c r="J124" s="480">
        <v>395.56666666666655</v>
      </c>
      <c r="K124" s="479">
        <v>385.2</v>
      </c>
      <c r="L124" s="479">
        <v>374.85</v>
      </c>
      <c r="M124" s="479">
        <v>15.23371</v>
      </c>
    </row>
    <row r="125" spans="1:13">
      <c r="A125" s="254">
        <v>115</v>
      </c>
      <c r="B125" s="482" t="s">
        <v>86</v>
      </c>
      <c r="C125" s="479">
        <v>838.15</v>
      </c>
      <c r="D125" s="480">
        <v>839.9</v>
      </c>
      <c r="E125" s="480">
        <v>834.34999999999991</v>
      </c>
      <c r="F125" s="480">
        <v>830.55</v>
      </c>
      <c r="G125" s="480">
        <v>824.99999999999989</v>
      </c>
      <c r="H125" s="480">
        <v>843.69999999999993</v>
      </c>
      <c r="I125" s="480">
        <v>849.24999999999989</v>
      </c>
      <c r="J125" s="480">
        <v>853.05</v>
      </c>
      <c r="K125" s="479">
        <v>845.45</v>
      </c>
      <c r="L125" s="479">
        <v>836.1</v>
      </c>
      <c r="M125" s="479">
        <v>3.0707300000000002</v>
      </c>
    </row>
    <row r="126" spans="1:13">
      <c r="A126" s="254">
        <v>116</v>
      </c>
      <c r="B126" s="482" t="s">
        <v>338</v>
      </c>
      <c r="C126" s="479">
        <v>760.55</v>
      </c>
      <c r="D126" s="480">
        <v>762.13333333333333</v>
      </c>
      <c r="E126" s="480">
        <v>753.41666666666663</v>
      </c>
      <c r="F126" s="480">
        <v>746.2833333333333</v>
      </c>
      <c r="G126" s="480">
        <v>737.56666666666661</v>
      </c>
      <c r="H126" s="480">
        <v>769.26666666666665</v>
      </c>
      <c r="I126" s="480">
        <v>777.98333333333335</v>
      </c>
      <c r="J126" s="480">
        <v>785.11666666666667</v>
      </c>
      <c r="K126" s="479">
        <v>770.85</v>
      </c>
      <c r="L126" s="479">
        <v>755</v>
      </c>
      <c r="M126" s="479">
        <v>1.94428</v>
      </c>
    </row>
    <row r="127" spans="1:13">
      <c r="A127" s="254">
        <v>117</v>
      </c>
      <c r="B127" s="482" t="s">
        <v>339</v>
      </c>
      <c r="C127" s="479">
        <v>82.9</v>
      </c>
      <c r="D127" s="480">
        <v>83.3</v>
      </c>
      <c r="E127" s="480">
        <v>82.05</v>
      </c>
      <c r="F127" s="480">
        <v>81.2</v>
      </c>
      <c r="G127" s="480">
        <v>79.95</v>
      </c>
      <c r="H127" s="480">
        <v>84.149999999999991</v>
      </c>
      <c r="I127" s="480">
        <v>85.399999999999991</v>
      </c>
      <c r="J127" s="480">
        <v>86.249999999999986</v>
      </c>
      <c r="K127" s="479">
        <v>84.55</v>
      </c>
      <c r="L127" s="479">
        <v>82.45</v>
      </c>
      <c r="M127" s="479">
        <v>1.26223</v>
      </c>
    </row>
    <row r="128" spans="1:13">
      <c r="A128" s="254">
        <v>118</v>
      </c>
      <c r="B128" s="482" t="s">
        <v>340</v>
      </c>
      <c r="C128" s="479">
        <v>90.75</v>
      </c>
      <c r="D128" s="480">
        <v>90.866666666666674</v>
      </c>
      <c r="E128" s="480">
        <v>89.983333333333348</v>
      </c>
      <c r="F128" s="480">
        <v>89.216666666666669</v>
      </c>
      <c r="G128" s="480">
        <v>88.333333333333343</v>
      </c>
      <c r="H128" s="480">
        <v>91.633333333333354</v>
      </c>
      <c r="I128" s="480">
        <v>92.51666666666668</v>
      </c>
      <c r="J128" s="480">
        <v>93.28333333333336</v>
      </c>
      <c r="K128" s="479">
        <v>91.75</v>
      </c>
      <c r="L128" s="479">
        <v>90.1</v>
      </c>
      <c r="M128" s="479">
        <v>11.33013</v>
      </c>
    </row>
    <row r="129" spans="1:13">
      <c r="A129" s="254">
        <v>119</v>
      </c>
      <c r="B129" s="482" t="s">
        <v>341</v>
      </c>
      <c r="C129" s="479">
        <v>695.3</v>
      </c>
      <c r="D129" s="480">
        <v>698.91666666666663</v>
      </c>
      <c r="E129" s="480">
        <v>682.88333333333321</v>
      </c>
      <c r="F129" s="480">
        <v>670.46666666666658</v>
      </c>
      <c r="G129" s="480">
        <v>654.43333333333317</v>
      </c>
      <c r="H129" s="480">
        <v>711.33333333333326</v>
      </c>
      <c r="I129" s="480">
        <v>727.36666666666679</v>
      </c>
      <c r="J129" s="480">
        <v>739.7833333333333</v>
      </c>
      <c r="K129" s="479">
        <v>714.95</v>
      </c>
      <c r="L129" s="479">
        <v>686.5</v>
      </c>
      <c r="M129" s="479">
        <v>2.9491299999999998</v>
      </c>
    </row>
    <row r="130" spans="1:13">
      <c r="A130" s="254">
        <v>120</v>
      </c>
      <c r="B130" s="482" t="s">
        <v>92</v>
      </c>
      <c r="C130" s="479">
        <v>257.95</v>
      </c>
      <c r="D130" s="480">
        <v>256.90000000000003</v>
      </c>
      <c r="E130" s="480">
        <v>251.30000000000007</v>
      </c>
      <c r="F130" s="480">
        <v>244.65000000000003</v>
      </c>
      <c r="G130" s="480">
        <v>239.05000000000007</v>
      </c>
      <c r="H130" s="480">
        <v>263.55000000000007</v>
      </c>
      <c r="I130" s="480">
        <v>269.15000000000009</v>
      </c>
      <c r="J130" s="480">
        <v>275.80000000000007</v>
      </c>
      <c r="K130" s="479">
        <v>262.5</v>
      </c>
      <c r="L130" s="479">
        <v>250.25</v>
      </c>
      <c r="M130" s="479">
        <v>173.85575</v>
      </c>
    </row>
    <row r="131" spans="1:13">
      <c r="A131" s="254">
        <v>121</v>
      </c>
      <c r="B131" s="482" t="s">
        <v>87</v>
      </c>
      <c r="C131" s="479">
        <v>534.6</v>
      </c>
      <c r="D131" s="480">
        <v>538.29999999999995</v>
      </c>
      <c r="E131" s="480">
        <v>528.59999999999991</v>
      </c>
      <c r="F131" s="480">
        <v>522.59999999999991</v>
      </c>
      <c r="G131" s="480">
        <v>512.89999999999986</v>
      </c>
      <c r="H131" s="480">
        <v>544.29999999999995</v>
      </c>
      <c r="I131" s="480">
        <v>554</v>
      </c>
      <c r="J131" s="480">
        <v>560</v>
      </c>
      <c r="K131" s="479">
        <v>548</v>
      </c>
      <c r="L131" s="479">
        <v>532.29999999999995</v>
      </c>
      <c r="M131" s="479">
        <v>87.766630000000006</v>
      </c>
    </row>
    <row r="132" spans="1:13">
      <c r="A132" s="254">
        <v>122</v>
      </c>
      <c r="B132" s="482" t="s">
        <v>234</v>
      </c>
      <c r="C132" s="479">
        <v>1631.9</v>
      </c>
      <c r="D132" s="480">
        <v>1626.7333333333333</v>
      </c>
      <c r="E132" s="480">
        <v>1577.1166666666668</v>
      </c>
      <c r="F132" s="480">
        <v>1522.3333333333335</v>
      </c>
      <c r="G132" s="480">
        <v>1472.7166666666669</v>
      </c>
      <c r="H132" s="480">
        <v>1681.5166666666667</v>
      </c>
      <c r="I132" s="480">
        <v>1731.133333333333</v>
      </c>
      <c r="J132" s="480">
        <v>1785.9166666666665</v>
      </c>
      <c r="K132" s="479">
        <v>1676.35</v>
      </c>
      <c r="L132" s="479">
        <v>1571.95</v>
      </c>
      <c r="M132" s="479">
        <v>3.8587400000000001</v>
      </c>
    </row>
    <row r="133" spans="1:13">
      <c r="A133" s="254">
        <v>123</v>
      </c>
      <c r="B133" s="482" t="s">
        <v>342</v>
      </c>
      <c r="C133" s="479">
        <v>1803.05</v>
      </c>
      <c r="D133" s="480">
        <v>1837.9333333333332</v>
      </c>
      <c r="E133" s="480">
        <v>1757.2666666666664</v>
      </c>
      <c r="F133" s="480">
        <v>1711.4833333333333</v>
      </c>
      <c r="G133" s="480">
        <v>1630.8166666666666</v>
      </c>
      <c r="H133" s="480">
        <v>1883.7166666666662</v>
      </c>
      <c r="I133" s="480">
        <v>1964.3833333333328</v>
      </c>
      <c r="J133" s="480">
        <v>2010.1666666666661</v>
      </c>
      <c r="K133" s="479">
        <v>1918.6</v>
      </c>
      <c r="L133" s="479">
        <v>1792.15</v>
      </c>
      <c r="M133" s="479">
        <v>25.37304</v>
      </c>
    </row>
    <row r="134" spans="1:13">
      <c r="A134" s="254">
        <v>124</v>
      </c>
      <c r="B134" s="482" t="s">
        <v>343</v>
      </c>
      <c r="C134" s="479">
        <v>146.65</v>
      </c>
      <c r="D134" s="480">
        <v>147.53333333333333</v>
      </c>
      <c r="E134" s="480">
        <v>145.36666666666667</v>
      </c>
      <c r="F134" s="480">
        <v>144.08333333333334</v>
      </c>
      <c r="G134" s="480">
        <v>141.91666666666669</v>
      </c>
      <c r="H134" s="480">
        <v>148.81666666666666</v>
      </c>
      <c r="I134" s="480">
        <v>150.98333333333335</v>
      </c>
      <c r="J134" s="480">
        <v>152.26666666666665</v>
      </c>
      <c r="K134" s="479">
        <v>149.69999999999999</v>
      </c>
      <c r="L134" s="479">
        <v>146.25</v>
      </c>
      <c r="M134" s="479">
        <v>12.60214</v>
      </c>
    </row>
    <row r="135" spans="1:13">
      <c r="A135" s="254">
        <v>125</v>
      </c>
      <c r="B135" s="482" t="s">
        <v>831</v>
      </c>
      <c r="C135" s="479">
        <v>167</v>
      </c>
      <c r="D135" s="480">
        <v>168</v>
      </c>
      <c r="E135" s="480">
        <v>165</v>
      </c>
      <c r="F135" s="480">
        <v>163</v>
      </c>
      <c r="G135" s="480">
        <v>160</v>
      </c>
      <c r="H135" s="480">
        <v>170</v>
      </c>
      <c r="I135" s="480">
        <v>173</v>
      </c>
      <c r="J135" s="480">
        <v>175</v>
      </c>
      <c r="K135" s="479">
        <v>171</v>
      </c>
      <c r="L135" s="479">
        <v>166</v>
      </c>
      <c r="M135" s="479">
        <v>8.24512</v>
      </c>
    </row>
    <row r="136" spans="1:13">
      <c r="A136" s="254">
        <v>126</v>
      </c>
      <c r="B136" s="482" t="s">
        <v>740</v>
      </c>
      <c r="C136" s="479">
        <v>801.15</v>
      </c>
      <c r="D136" s="480">
        <v>803.70000000000016</v>
      </c>
      <c r="E136" s="480">
        <v>787.40000000000032</v>
      </c>
      <c r="F136" s="480">
        <v>773.6500000000002</v>
      </c>
      <c r="G136" s="480">
        <v>757.35000000000036</v>
      </c>
      <c r="H136" s="480">
        <v>817.45000000000027</v>
      </c>
      <c r="I136" s="480">
        <v>833.75000000000023</v>
      </c>
      <c r="J136" s="480">
        <v>847.50000000000023</v>
      </c>
      <c r="K136" s="479">
        <v>820</v>
      </c>
      <c r="L136" s="479">
        <v>789.95</v>
      </c>
      <c r="M136" s="479">
        <v>1.1195299999999999</v>
      </c>
    </row>
    <row r="137" spans="1:13">
      <c r="A137" s="254">
        <v>127</v>
      </c>
      <c r="B137" s="482" t="s">
        <v>345</v>
      </c>
      <c r="C137" s="479">
        <v>531.20000000000005</v>
      </c>
      <c r="D137" s="480">
        <v>536.06666666666672</v>
      </c>
      <c r="E137" s="480">
        <v>524.13333333333344</v>
      </c>
      <c r="F137" s="480">
        <v>517.06666666666672</v>
      </c>
      <c r="G137" s="480">
        <v>505.13333333333344</v>
      </c>
      <c r="H137" s="480">
        <v>543.13333333333344</v>
      </c>
      <c r="I137" s="480">
        <v>555.06666666666661</v>
      </c>
      <c r="J137" s="480">
        <v>562.13333333333344</v>
      </c>
      <c r="K137" s="479">
        <v>548</v>
      </c>
      <c r="L137" s="479">
        <v>529</v>
      </c>
      <c r="M137" s="479">
        <v>3.9244500000000002</v>
      </c>
    </row>
    <row r="138" spans="1:13">
      <c r="A138" s="254">
        <v>128</v>
      </c>
      <c r="B138" s="482" t="s">
        <v>89</v>
      </c>
      <c r="C138" s="479">
        <v>11.85</v>
      </c>
      <c r="D138" s="480">
        <v>11.950000000000001</v>
      </c>
      <c r="E138" s="480">
        <v>11.550000000000002</v>
      </c>
      <c r="F138" s="480">
        <v>11.250000000000002</v>
      </c>
      <c r="G138" s="480">
        <v>10.850000000000003</v>
      </c>
      <c r="H138" s="480">
        <v>12.250000000000002</v>
      </c>
      <c r="I138" s="480">
        <v>12.65</v>
      </c>
      <c r="J138" s="480">
        <v>12.950000000000001</v>
      </c>
      <c r="K138" s="479">
        <v>12.35</v>
      </c>
      <c r="L138" s="479">
        <v>11.65</v>
      </c>
      <c r="M138" s="479">
        <v>250.5061</v>
      </c>
    </row>
    <row r="139" spans="1:13">
      <c r="A139" s="254">
        <v>129</v>
      </c>
      <c r="B139" s="482" t="s">
        <v>346</v>
      </c>
      <c r="C139" s="479">
        <v>184.15</v>
      </c>
      <c r="D139" s="480">
        <v>185.41666666666666</v>
      </c>
      <c r="E139" s="480">
        <v>179.83333333333331</v>
      </c>
      <c r="F139" s="480">
        <v>175.51666666666665</v>
      </c>
      <c r="G139" s="480">
        <v>169.93333333333331</v>
      </c>
      <c r="H139" s="480">
        <v>189.73333333333332</v>
      </c>
      <c r="I139" s="480">
        <v>195.31666666666663</v>
      </c>
      <c r="J139" s="480">
        <v>199.63333333333333</v>
      </c>
      <c r="K139" s="479">
        <v>191</v>
      </c>
      <c r="L139" s="479">
        <v>181.1</v>
      </c>
      <c r="M139" s="479">
        <v>34.140349999999998</v>
      </c>
    </row>
    <row r="140" spans="1:13">
      <c r="A140" s="254">
        <v>130</v>
      </c>
      <c r="B140" s="482" t="s">
        <v>90</v>
      </c>
      <c r="C140" s="479">
        <v>4029.1</v>
      </c>
      <c r="D140" s="480">
        <v>4045.35</v>
      </c>
      <c r="E140" s="480">
        <v>4003.0499999999997</v>
      </c>
      <c r="F140" s="480">
        <v>3977</v>
      </c>
      <c r="G140" s="480">
        <v>3934.7</v>
      </c>
      <c r="H140" s="480">
        <v>4071.3999999999996</v>
      </c>
      <c r="I140" s="480">
        <v>4113.7</v>
      </c>
      <c r="J140" s="480">
        <v>4139.75</v>
      </c>
      <c r="K140" s="479">
        <v>4087.65</v>
      </c>
      <c r="L140" s="479">
        <v>4019.3</v>
      </c>
      <c r="M140" s="479">
        <v>3.0501100000000001</v>
      </c>
    </row>
    <row r="141" spans="1:13">
      <c r="A141" s="254">
        <v>131</v>
      </c>
      <c r="B141" s="482" t="s">
        <v>347</v>
      </c>
      <c r="C141" s="479">
        <v>3954.75</v>
      </c>
      <c r="D141" s="480">
        <v>4001.9166666666665</v>
      </c>
      <c r="E141" s="480">
        <v>3853.833333333333</v>
      </c>
      <c r="F141" s="480">
        <v>3752.9166666666665</v>
      </c>
      <c r="G141" s="480">
        <v>3604.833333333333</v>
      </c>
      <c r="H141" s="480">
        <v>4102.833333333333</v>
      </c>
      <c r="I141" s="480">
        <v>4250.9166666666661</v>
      </c>
      <c r="J141" s="480">
        <v>4351.833333333333</v>
      </c>
      <c r="K141" s="479">
        <v>4150</v>
      </c>
      <c r="L141" s="479">
        <v>3901</v>
      </c>
      <c r="M141" s="479">
        <v>2.64832</v>
      </c>
    </row>
    <row r="142" spans="1:13">
      <c r="A142" s="254">
        <v>132</v>
      </c>
      <c r="B142" s="482" t="s">
        <v>348</v>
      </c>
      <c r="C142" s="479">
        <v>2860</v>
      </c>
      <c r="D142" s="480">
        <v>2866.4666666666667</v>
      </c>
      <c r="E142" s="480">
        <v>2834.9333333333334</v>
      </c>
      <c r="F142" s="480">
        <v>2809.8666666666668</v>
      </c>
      <c r="G142" s="480">
        <v>2778.3333333333335</v>
      </c>
      <c r="H142" s="480">
        <v>2891.5333333333333</v>
      </c>
      <c r="I142" s="480">
        <v>2923.0666666666671</v>
      </c>
      <c r="J142" s="480">
        <v>2948.1333333333332</v>
      </c>
      <c r="K142" s="479">
        <v>2898</v>
      </c>
      <c r="L142" s="479">
        <v>2841.4</v>
      </c>
      <c r="M142" s="479">
        <v>2.88246</v>
      </c>
    </row>
    <row r="143" spans="1:13">
      <c r="A143" s="254">
        <v>133</v>
      </c>
      <c r="B143" s="482" t="s">
        <v>93</v>
      </c>
      <c r="C143" s="479">
        <v>5174.7</v>
      </c>
      <c r="D143" s="480">
        <v>5196.5666666666666</v>
      </c>
      <c r="E143" s="480">
        <v>5144.1333333333332</v>
      </c>
      <c r="F143" s="480">
        <v>5113.5666666666666</v>
      </c>
      <c r="G143" s="480">
        <v>5061.1333333333332</v>
      </c>
      <c r="H143" s="480">
        <v>5227.1333333333332</v>
      </c>
      <c r="I143" s="480">
        <v>5279.5666666666657</v>
      </c>
      <c r="J143" s="480">
        <v>5310.1333333333332</v>
      </c>
      <c r="K143" s="479">
        <v>5249</v>
      </c>
      <c r="L143" s="479">
        <v>5166</v>
      </c>
      <c r="M143" s="479">
        <v>7.8486900000000004</v>
      </c>
    </row>
    <row r="144" spans="1:13">
      <c r="A144" s="254">
        <v>134</v>
      </c>
      <c r="B144" s="482" t="s">
        <v>349</v>
      </c>
      <c r="C144" s="479">
        <v>419.05</v>
      </c>
      <c r="D144" s="480">
        <v>423.38333333333338</v>
      </c>
      <c r="E144" s="480">
        <v>407.76666666666677</v>
      </c>
      <c r="F144" s="480">
        <v>396.48333333333341</v>
      </c>
      <c r="G144" s="480">
        <v>380.86666666666679</v>
      </c>
      <c r="H144" s="480">
        <v>434.66666666666674</v>
      </c>
      <c r="I144" s="480">
        <v>450.28333333333342</v>
      </c>
      <c r="J144" s="480">
        <v>461.56666666666672</v>
      </c>
      <c r="K144" s="479">
        <v>439</v>
      </c>
      <c r="L144" s="479">
        <v>412.1</v>
      </c>
      <c r="M144" s="479">
        <v>17.9788</v>
      </c>
    </row>
    <row r="145" spans="1:13">
      <c r="A145" s="254">
        <v>135</v>
      </c>
      <c r="B145" s="482" t="s">
        <v>350</v>
      </c>
      <c r="C145" s="479">
        <v>89.95</v>
      </c>
      <c r="D145" s="480">
        <v>90</v>
      </c>
      <c r="E145" s="480">
        <v>88.7</v>
      </c>
      <c r="F145" s="480">
        <v>87.45</v>
      </c>
      <c r="G145" s="480">
        <v>86.15</v>
      </c>
      <c r="H145" s="480">
        <v>91.25</v>
      </c>
      <c r="I145" s="480">
        <v>92.550000000000011</v>
      </c>
      <c r="J145" s="480">
        <v>93.8</v>
      </c>
      <c r="K145" s="479">
        <v>91.3</v>
      </c>
      <c r="L145" s="479">
        <v>88.75</v>
      </c>
      <c r="M145" s="479">
        <v>2.4523799999999998</v>
      </c>
    </row>
    <row r="146" spans="1:13">
      <c r="A146" s="254">
        <v>136</v>
      </c>
      <c r="B146" s="482" t="s">
        <v>832</v>
      </c>
      <c r="C146" s="479">
        <v>233.2</v>
      </c>
      <c r="D146" s="480">
        <v>230.91666666666666</v>
      </c>
      <c r="E146" s="480">
        <v>227.23333333333332</v>
      </c>
      <c r="F146" s="480">
        <v>221.26666666666665</v>
      </c>
      <c r="G146" s="480">
        <v>217.58333333333331</v>
      </c>
      <c r="H146" s="480">
        <v>236.88333333333333</v>
      </c>
      <c r="I146" s="480">
        <v>240.56666666666666</v>
      </c>
      <c r="J146" s="480">
        <v>246.53333333333333</v>
      </c>
      <c r="K146" s="479">
        <v>234.6</v>
      </c>
      <c r="L146" s="479">
        <v>224.95</v>
      </c>
      <c r="M146" s="479">
        <v>4.2068700000000003</v>
      </c>
    </row>
    <row r="147" spans="1:13">
      <c r="A147" s="254">
        <v>137</v>
      </c>
      <c r="B147" s="482" t="s">
        <v>742</v>
      </c>
      <c r="C147" s="479">
        <v>1800.7</v>
      </c>
      <c r="D147" s="480">
        <v>1811.7</v>
      </c>
      <c r="E147" s="480">
        <v>1783.4</v>
      </c>
      <c r="F147" s="480">
        <v>1766.1000000000001</v>
      </c>
      <c r="G147" s="480">
        <v>1737.8000000000002</v>
      </c>
      <c r="H147" s="480">
        <v>1829</v>
      </c>
      <c r="I147" s="480">
        <v>1857.2999999999997</v>
      </c>
      <c r="J147" s="480">
        <v>1874.6</v>
      </c>
      <c r="K147" s="479">
        <v>1840</v>
      </c>
      <c r="L147" s="479">
        <v>1794.4</v>
      </c>
      <c r="M147" s="479">
        <v>4.2869999999999998E-2</v>
      </c>
    </row>
    <row r="148" spans="1:13">
      <c r="A148" s="254">
        <v>138</v>
      </c>
      <c r="B148" s="482" t="s">
        <v>235</v>
      </c>
      <c r="C148" s="479">
        <v>61.05</v>
      </c>
      <c r="D148" s="480">
        <v>61.416666666666664</v>
      </c>
      <c r="E148" s="480">
        <v>59.983333333333327</v>
      </c>
      <c r="F148" s="480">
        <v>58.916666666666664</v>
      </c>
      <c r="G148" s="480">
        <v>57.483333333333327</v>
      </c>
      <c r="H148" s="480">
        <v>62.483333333333327</v>
      </c>
      <c r="I148" s="480">
        <v>63.916666666666664</v>
      </c>
      <c r="J148" s="480">
        <v>64.98333333333332</v>
      </c>
      <c r="K148" s="479">
        <v>62.85</v>
      </c>
      <c r="L148" s="479">
        <v>60.35</v>
      </c>
      <c r="M148" s="479">
        <v>51.547260000000001</v>
      </c>
    </row>
    <row r="149" spans="1:13">
      <c r="A149" s="254">
        <v>139</v>
      </c>
      <c r="B149" s="482" t="s">
        <v>94</v>
      </c>
      <c r="C149" s="479">
        <v>2417.15</v>
      </c>
      <c r="D149" s="480">
        <v>2425.7666666666669</v>
      </c>
      <c r="E149" s="480">
        <v>2394.4833333333336</v>
      </c>
      <c r="F149" s="480">
        <v>2371.8166666666666</v>
      </c>
      <c r="G149" s="480">
        <v>2340.5333333333333</v>
      </c>
      <c r="H149" s="480">
        <v>2448.4333333333338</v>
      </c>
      <c r="I149" s="480">
        <v>2479.7166666666676</v>
      </c>
      <c r="J149" s="480">
        <v>2502.3833333333341</v>
      </c>
      <c r="K149" s="479">
        <v>2457.0500000000002</v>
      </c>
      <c r="L149" s="479">
        <v>2403.1</v>
      </c>
      <c r="M149" s="479">
        <v>4.6423699999999997</v>
      </c>
    </row>
    <row r="150" spans="1:13">
      <c r="A150" s="254">
        <v>140</v>
      </c>
      <c r="B150" s="482" t="s">
        <v>351</v>
      </c>
      <c r="C150" s="479">
        <v>216.3</v>
      </c>
      <c r="D150" s="480">
        <v>217.13333333333333</v>
      </c>
      <c r="E150" s="480">
        <v>213.26666666666665</v>
      </c>
      <c r="F150" s="480">
        <v>210.23333333333332</v>
      </c>
      <c r="G150" s="480">
        <v>206.36666666666665</v>
      </c>
      <c r="H150" s="480">
        <v>220.16666666666666</v>
      </c>
      <c r="I150" s="480">
        <v>224.03333333333333</v>
      </c>
      <c r="J150" s="480">
        <v>227.06666666666666</v>
      </c>
      <c r="K150" s="479">
        <v>221</v>
      </c>
      <c r="L150" s="479">
        <v>214.1</v>
      </c>
      <c r="M150" s="479">
        <v>0.70472000000000001</v>
      </c>
    </row>
    <row r="151" spans="1:13">
      <c r="A151" s="254">
        <v>141</v>
      </c>
      <c r="B151" s="482" t="s">
        <v>236</v>
      </c>
      <c r="C151" s="479">
        <v>483.75</v>
      </c>
      <c r="D151" s="480">
        <v>485.7</v>
      </c>
      <c r="E151" s="480">
        <v>478.25</v>
      </c>
      <c r="F151" s="480">
        <v>472.75</v>
      </c>
      <c r="G151" s="480">
        <v>465.3</v>
      </c>
      <c r="H151" s="480">
        <v>491.2</v>
      </c>
      <c r="I151" s="480">
        <v>498.64999999999992</v>
      </c>
      <c r="J151" s="480">
        <v>504.15</v>
      </c>
      <c r="K151" s="479">
        <v>493.15</v>
      </c>
      <c r="L151" s="479">
        <v>480.2</v>
      </c>
      <c r="M151" s="479">
        <v>4.2729499999999998</v>
      </c>
    </row>
    <row r="152" spans="1:13">
      <c r="A152" s="254">
        <v>142</v>
      </c>
      <c r="B152" s="482" t="s">
        <v>237</v>
      </c>
      <c r="C152" s="479">
        <v>1342.85</v>
      </c>
      <c r="D152" s="480">
        <v>1344.2833333333333</v>
      </c>
      <c r="E152" s="480">
        <v>1323.5666666666666</v>
      </c>
      <c r="F152" s="480">
        <v>1304.2833333333333</v>
      </c>
      <c r="G152" s="480">
        <v>1283.5666666666666</v>
      </c>
      <c r="H152" s="480">
        <v>1363.5666666666666</v>
      </c>
      <c r="I152" s="480">
        <v>1384.2833333333333</v>
      </c>
      <c r="J152" s="480">
        <v>1403.5666666666666</v>
      </c>
      <c r="K152" s="479">
        <v>1365</v>
      </c>
      <c r="L152" s="479">
        <v>1325</v>
      </c>
      <c r="M152" s="479">
        <v>0.70572000000000001</v>
      </c>
    </row>
    <row r="153" spans="1:13">
      <c r="A153" s="254">
        <v>143</v>
      </c>
      <c r="B153" s="482" t="s">
        <v>238</v>
      </c>
      <c r="C153" s="479">
        <v>75</v>
      </c>
      <c r="D153" s="480">
        <v>74.88333333333334</v>
      </c>
      <c r="E153" s="480">
        <v>73.76666666666668</v>
      </c>
      <c r="F153" s="480">
        <v>72.533333333333346</v>
      </c>
      <c r="G153" s="480">
        <v>71.416666666666686</v>
      </c>
      <c r="H153" s="480">
        <v>76.116666666666674</v>
      </c>
      <c r="I153" s="480">
        <v>77.23333333333332</v>
      </c>
      <c r="J153" s="480">
        <v>78.466666666666669</v>
      </c>
      <c r="K153" s="479">
        <v>76</v>
      </c>
      <c r="L153" s="479">
        <v>73.650000000000006</v>
      </c>
      <c r="M153" s="479">
        <v>24.97813</v>
      </c>
    </row>
    <row r="154" spans="1:13">
      <c r="A154" s="254">
        <v>144</v>
      </c>
      <c r="B154" s="482" t="s">
        <v>95</v>
      </c>
      <c r="C154" s="479">
        <v>84.3</v>
      </c>
      <c r="D154" s="480">
        <v>84.766666666666666</v>
      </c>
      <c r="E154" s="480">
        <v>83.033333333333331</v>
      </c>
      <c r="F154" s="480">
        <v>81.766666666666666</v>
      </c>
      <c r="G154" s="480">
        <v>80.033333333333331</v>
      </c>
      <c r="H154" s="480">
        <v>86.033333333333331</v>
      </c>
      <c r="I154" s="480">
        <v>87.766666666666652</v>
      </c>
      <c r="J154" s="480">
        <v>89.033333333333331</v>
      </c>
      <c r="K154" s="479">
        <v>86.5</v>
      </c>
      <c r="L154" s="479">
        <v>83.5</v>
      </c>
      <c r="M154" s="479">
        <v>11.133050000000001</v>
      </c>
    </row>
    <row r="155" spans="1:13">
      <c r="A155" s="254">
        <v>145</v>
      </c>
      <c r="B155" s="482" t="s">
        <v>352</v>
      </c>
      <c r="C155" s="479">
        <v>641.04999999999995</v>
      </c>
      <c r="D155" s="480">
        <v>645.5333333333333</v>
      </c>
      <c r="E155" s="480">
        <v>606.06666666666661</v>
      </c>
      <c r="F155" s="480">
        <v>571.08333333333326</v>
      </c>
      <c r="G155" s="480">
        <v>531.61666666666656</v>
      </c>
      <c r="H155" s="480">
        <v>680.51666666666665</v>
      </c>
      <c r="I155" s="480">
        <v>719.98333333333335</v>
      </c>
      <c r="J155" s="480">
        <v>754.9666666666667</v>
      </c>
      <c r="K155" s="479">
        <v>685</v>
      </c>
      <c r="L155" s="479">
        <v>610.54999999999995</v>
      </c>
      <c r="M155" s="479">
        <v>36.409199999999998</v>
      </c>
    </row>
    <row r="156" spans="1:13">
      <c r="A156" s="254">
        <v>146</v>
      </c>
      <c r="B156" s="482" t="s">
        <v>96</v>
      </c>
      <c r="C156" s="479">
        <v>1162.5999999999999</v>
      </c>
      <c r="D156" s="480">
        <v>1157.3666666666666</v>
      </c>
      <c r="E156" s="480">
        <v>1142.7333333333331</v>
      </c>
      <c r="F156" s="480">
        <v>1122.8666666666666</v>
      </c>
      <c r="G156" s="480">
        <v>1108.2333333333331</v>
      </c>
      <c r="H156" s="480">
        <v>1177.2333333333331</v>
      </c>
      <c r="I156" s="480">
        <v>1191.8666666666668</v>
      </c>
      <c r="J156" s="480">
        <v>1211.7333333333331</v>
      </c>
      <c r="K156" s="479">
        <v>1172</v>
      </c>
      <c r="L156" s="479">
        <v>1137.5</v>
      </c>
      <c r="M156" s="479">
        <v>25.278379999999999</v>
      </c>
    </row>
    <row r="157" spans="1:13">
      <c r="A157" s="254">
        <v>147</v>
      </c>
      <c r="B157" s="482" t="s">
        <v>97</v>
      </c>
      <c r="C157" s="479">
        <v>183.4</v>
      </c>
      <c r="D157" s="480">
        <v>183.4</v>
      </c>
      <c r="E157" s="480">
        <v>182.60000000000002</v>
      </c>
      <c r="F157" s="480">
        <v>181.8</v>
      </c>
      <c r="G157" s="480">
        <v>181.00000000000003</v>
      </c>
      <c r="H157" s="480">
        <v>184.20000000000002</v>
      </c>
      <c r="I157" s="480">
        <v>185.00000000000003</v>
      </c>
      <c r="J157" s="480">
        <v>185.8</v>
      </c>
      <c r="K157" s="479">
        <v>184.2</v>
      </c>
      <c r="L157" s="479">
        <v>182.6</v>
      </c>
      <c r="M157" s="479">
        <v>15.468579999999999</v>
      </c>
    </row>
    <row r="158" spans="1:13">
      <c r="A158" s="254">
        <v>148</v>
      </c>
      <c r="B158" s="482" t="s">
        <v>354</v>
      </c>
      <c r="C158" s="479">
        <v>330.5</v>
      </c>
      <c r="D158" s="480">
        <v>330.83333333333331</v>
      </c>
      <c r="E158" s="480">
        <v>325.76666666666665</v>
      </c>
      <c r="F158" s="480">
        <v>321.03333333333336</v>
      </c>
      <c r="G158" s="480">
        <v>315.9666666666667</v>
      </c>
      <c r="H158" s="480">
        <v>335.56666666666661</v>
      </c>
      <c r="I158" s="480">
        <v>340.63333333333333</v>
      </c>
      <c r="J158" s="480">
        <v>345.36666666666656</v>
      </c>
      <c r="K158" s="479">
        <v>335.9</v>
      </c>
      <c r="L158" s="479">
        <v>326.10000000000002</v>
      </c>
      <c r="M158" s="479">
        <v>5.6826699999999999</v>
      </c>
    </row>
    <row r="159" spans="1:13">
      <c r="A159" s="254">
        <v>149</v>
      </c>
      <c r="B159" s="482" t="s">
        <v>98</v>
      </c>
      <c r="C159" s="479">
        <v>77.650000000000006</v>
      </c>
      <c r="D159" s="480">
        <v>78.233333333333334</v>
      </c>
      <c r="E159" s="480">
        <v>76.666666666666671</v>
      </c>
      <c r="F159" s="480">
        <v>75.683333333333337</v>
      </c>
      <c r="G159" s="480">
        <v>74.116666666666674</v>
      </c>
      <c r="H159" s="480">
        <v>79.216666666666669</v>
      </c>
      <c r="I159" s="480">
        <v>80.783333333333331</v>
      </c>
      <c r="J159" s="480">
        <v>81.766666666666666</v>
      </c>
      <c r="K159" s="479">
        <v>79.8</v>
      </c>
      <c r="L159" s="479">
        <v>77.25</v>
      </c>
      <c r="M159" s="479">
        <v>151.73887999999999</v>
      </c>
    </row>
    <row r="160" spans="1:13">
      <c r="A160" s="254">
        <v>150</v>
      </c>
      <c r="B160" s="482" t="s">
        <v>355</v>
      </c>
      <c r="C160" s="479">
        <v>3107.9</v>
      </c>
      <c r="D160" s="480">
        <v>3084.25</v>
      </c>
      <c r="E160" s="480">
        <v>3028.65</v>
      </c>
      <c r="F160" s="480">
        <v>2949.4</v>
      </c>
      <c r="G160" s="480">
        <v>2893.8</v>
      </c>
      <c r="H160" s="480">
        <v>3163.5</v>
      </c>
      <c r="I160" s="480">
        <v>3219.1000000000004</v>
      </c>
      <c r="J160" s="480">
        <v>3298.35</v>
      </c>
      <c r="K160" s="479">
        <v>3139.85</v>
      </c>
      <c r="L160" s="479">
        <v>3005</v>
      </c>
      <c r="M160" s="479">
        <v>1.9783900000000001</v>
      </c>
    </row>
    <row r="161" spans="1:13">
      <c r="A161" s="254">
        <v>151</v>
      </c>
      <c r="B161" s="482" t="s">
        <v>356</v>
      </c>
      <c r="C161" s="479">
        <v>357.85</v>
      </c>
      <c r="D161" s="480">
        <v>359.4666666666667</v>
      </c>
      <c r="E161" s="480">
        <v>355.88333333333338</v>
      </c>
      <c r="F161" s="480">
        <v>353.91666666666669</v>
      </c>
      <c r="G161" s="480">
        <v>350.33333333333337</v>
      </c>
      <c r="H161" s="480">
        <v>361.43333333333339</v>
      </c>
      <c r="I161" s="480">
        <v>365.01666666666665</v>
      </c>
      <c r="J161" s="480">
        <v>366.98333333333341</v>
      </c>
      <c r="K161" s="479">
        <v>363.05</v>
      </c>
      <c r="L161" s="479">
        <v>357.5</v>
      </c>
      <c r="M161" s="479">
        <v>0.94067000000000001</v>
      </c>
    </row>
    <row r="162" spans="1:13">
      <c r="A162" s="254">
        <v>152</v>
      </c>
      <c r="B162" s="482" t="s">
        <v>357</v>
      </c>
      <c r="C162" s="479">
        <v>156.15</v>
      </c>
      <c r="D162" s="480">
        <v>156.98333333333332</v>
      </c>
      <c r="E162" s="480">
        <v>154.46666666666664</v>
      </c>
      <c r="F162" s="480">
        <v>152.78333333333333</v>
      </c>
      <c r="G162" s="480">
        <v>150.26666666666665</v>
      </c>
      <c r="H162" s="480">
        <v>158.66666666666663</v>
      </c>
      <c r="I162" s="480">
        <v>161.18333333333334</v>
      </c>
      <c r="J162" s="480">
        <v>162.86666666666662</v>
      </c>
      <c r="K162" s="479">
        <v>159.5</v>
      </c>
      <c r="L162" s="479">
        <v>155.30000000000001</v>
      </c>
      <c r="M162" s="479">
        <v>3.4025500000000002</v>
      </c>
    </row>
    <row r="163" spans="1:13">
      <c r="A163" s="254">
        <v>153</v>
      </c>
      <c r="B163" s="482" t="s">
        <v>358</v>
      </c>
      <c r="C163" s="479">
        <v>130.85</v>
      </c>
      <c r="D163" s="480">
        <v>130.79999999999998</v>
      </c>
      <c r="E163" s="480">
        <v>129.19999999999996</v>
      </c>
      <c r="F163" s="480">
        <v>127.54999999999998</v>
      </c>
      <c r="G163" s="480">
        <v>125.94999999999996</v>
      </c>
      <c r="H163" s="480">
        <v>132.44999999999996</v>
      </c>
      <c r="I163" s="480">
        <v>134.04999999999998</v>
      </c>
      <c r="J163" s="480">
        <v>135.69999999999996</v>
      </c>
      <c r="K163" s="479">
        <v>132.4</v>
      </c>
      <c r="L163" s="479">
        <v>129.15</v>
      </c>
      <c r="M163" s="479">
        <v>31.048400000000001</v>
      </c>
    </row>
    <row r="164" spans="1:13">
      <c r="A164" s="254">
        <v>154</v>
      </c>
      <c r="B164" s="482" t="s">
        <v>359</v>
      </c>
      <c r="C164" s="479">
        <v>232.9</v>
      </c>
      <c r="D164" s="480">
        <v>229.29999999999998</v>
      </c>
      <c r="E164" s="480">
        <v>222.59999999999997</v>
      </c>
      <c r="F164" s="480">
        <v>212.29999999999998</v>
      </c>
      <c r="G164" s="480">
        <v>205.59999999999997</v>
      </c>
      <c r="H164" s="480">
        <v>239.59999999999997</v>
      </c>
      <c r="I164" s="480">
        <v>246.29999999999995</v>
      </c>
      <c r="J164" s="480">
        <v>256.59999999999997</v>
      </c>
      <c r="K164" s="479">
        <v>236</v>
      </c>
      <c r="L164" s="479">
        <v>219</v>
      </c>
      <c r="M164" s="479">
        <v>155.71198000000001</v>
      </c>
    </row>
    <row r="165" spans="1:13">
      <c r="A165" s="254">
        <v>155</v>
      </c>
      <c r="B165" s="482" t="s">
        <v>239</v>
      </c>
      <c r="C165" s="479">
        <v>6.85</v>
      </c>
      <c r="D165" s="480">
        <v>6.916666666666667</v>
      </c>
      <c r="E165" s="480">
        <v>6.7333333333333343</v>
      </c>
      <c r="F165" s="480">
        <v>6.6166666666666671</v>
      </c>
      <c r="G165" s="480">
        <v>6.4333333333333345</v>
      </c>
      <c r="H165" s="480">
        <v>7.0333333333333341</v>
      </c>
      <c r="I165" s="480">
        <v>7.2166666666666659</v>
      </c>
      <c r="J165" s="480">
        <v>7.3333333333333339</v>
      </c>
      <c r="K165" s="479">
        <v>7.1</v>
      </c>
      <c r="L165" s="479">
        <v>6.8</v>
      </c>
      <c r="M165" s="479">
        <v>45.475230000000003</v>
      </c>
    </row>
    <row r="166" spans="1:13">
      <c r="A166" s="254">
        <v>156</v>
      </c>
      <c r="B166" s="482" t="s">
        <v>240</v>
      </c>
      <c r="C166" s="479">
        <v>46.8</v>
      </c>
      <c r="D166" s="480">
        <v>46.766666666666673</v>
      </c>
      <c r="E166" s="480">
        <v>45.733333333333348</v>
      </c>
      <c r="F166" s="480">
        <v>44.666666666666679</v>
      </c>
      <c r="G166" s="480">
        <v>43.633333333333354</v>
      </c>
      <c r="H166" s="480">
        <v>47.833333333333343</v>
      </c>
      <c r="I166" s="480">
        <v>48.86666666666666</v>
      </c>
      <c r="J166" s="480">
        <v>49.933333333333337</v>
      </c>
      <c r="K166" s="479">
        <v>47.8</v>
      </c>
      <c r="L166" s="479">
        <v>45.7</v>
      </c>
      <c r="M166" s="479">
        <v>34.736350000000002</v>
      </c>
    </row>
    <row r="167" spans="1:13">
      <c r="A167" s="254">
        <v>157</v>
      </c>
      <c r="B167" s="482" t="s">
        <v>99</v>
      </c>
      <c r="C167" s="479">
        <v>150.25</v>
      </c>
      <c r="D167" s="480">
        <v>150.53333333333333</v>
      </c>
      <c r="E167" s="480">
        <v>148.41666666666666</v>
      </c>
      <c r="F167" s="480">
        <v>146.58333333333331</v>
      </c>
      <c r="G167" s="480">
        <v>144.46666666666664</v>
      </c>
      <c r="H167" s="480">
        <v>152.36666666666667</v>
      </c>
      <c r="I167" s="480">
        <v>154.48333333333335</v>
      </c>
      <c r="J167" s="480">
        <v>156.31666666666669</v>
      </c>
      <c r="K167" s="479">
        <v>152.65</v>
      </c>
      <c r="L167" s="479">
        <v>148.69999999999999</v>
      </c>
      <c r="M167" s="479">
        <v>189.29024000000001</v>
      </c>
    </row>
    <row r="168" spans="1:13">
      <c r="A168" s="254">
        <v>158</v>
      </c>
      <c r="B168" s="482" t="s">
        <v>360</v>
      </c>
      <c r="C168" s="479">
        <v>262.25</v>
      </c>
      <c r="D168" s="480">
        <v>262.93333333333334</v>
      </c>
      <c r="E168" s="480">
        <v>260.86666666666667</v>
      </c>
      <c r="F168" s="480">
        <v>259.48333333333335</v>
      </c>
      <c r="G168" s="480">
        <v>257.41666666666669</v>
      </c>
      <c r="H168" s="480">
        <v>264.31666666666666</v>
      </c>
      <c r="I168" s="480">
        <v>266.38333333333338</v>
      </c>
      <c r="J168" s="480">
        <v>267.76666666666665</v>
      </c>
      <c r="K168" s="479">
        <v>265</v>
      </c>
      <c r="L168" s="479">
        <v>261.55</v>
      </c>
      <c r="M168" s="479">
        <v>0.48449999999999999</v>
      </c>
    </row>
    <row r="169" spans="1:13">
      <c r="A169" s="254">
        <v>159</v>
      </c>
      <c r="B169" s="482" t="s">
        <v>361</v>
      </c>
      <c r="C169" s="479">
        <v>240.75</v>
      </c>
      <c r="D169" s="480">
        <v>240.06666666666669</v>
      </c>
      <c r="E169" s="480">
        <v>238.28333333333339</v>
      </c>
      <c r="F169" s="480">
        <v>235.81666666666669</v>
      </c>
      <c r="G169" s="480">
        <v>234.03333333333339</v>
      </c>
      <c r="H169" s="480">
        <v>242.53333333333339</v>
      </c>
      <c r="I169" s="480">
        <v>244.31666666666669</v>
      </c>
      <c r="J169" s="480">
        <v>246.78333333333339</v>
      </c>
      <c r="K169" s="479">
        <v>241.85</v>
      </c>
      <c r="L169" s="479">
        <v>237.6</v>
      </c>
      <c r="M169" s="479">
        <v>3.5206599999999999</v>
      </c>
    </row>
    <row r="170" spans="1:13">
      <c r="A170" s="254">
        <v>160</v>
      </c>
      <c r="B170" s="482" t="s">
        <v>744</v>
      </c>
      <c r="C170" s="479">
        <v>4038.2</v>
      </c>
      <c r="D170" s="480">
        <v>4054.9833333333336</v>
      </c>
      <c r="E170" s="480">
        <v>4000.3666666666668</v>
      </c>
      <c r="F170" s="480">
        <v>3962.5333333333333</v>
      </c>
      <c r="G170" s="480">
        <v>3907.9166666666665</v>
      </c>
      <c r="H170" s="480">
        <v>4092.8166666666671</v>
      </c>
      <c r="I170" s="480">
        <v>4147.4333333333343</v>
      </c>
      <c r="J170" s="480">
        <v>4185.2666666666673</v>
      </c>
      <c r="K170" s="479">
        <v>4109.6000000000004</v>
      </c>
      <c r="L170" s="479">
        <v>4017.15</v>
      </c>
      <c r="M170" s="479">
        <v>0.34632000000000002</v>
      </c>
    </row>
    <row r="171" spans="1:13">
      <c r="A171" s="254">
        <v>161</v>
      </c>
      <c r="B171" s="482" t="s">
        <v>102</v>
      </c>
      <c r="C171" s="479">
        <v>24.05</v>
      </c>
      <c r="D171" s="480">
        <v>24.016666666666666</v>
      </c>
      <c r="E171" s="480">
        <v>23.733333333333331</v>
      </c>
      <c r="F171" s="480">
        <v>23.416666666666664</v>
      </c>
      <c r="G171" s="480">
        <v>23.133333333333329</v>
      </c>
      <c r="H171" s="480">
        <v>24.333333333333332</v>
      </c>
      <c r="I171" s="480">
        <v>24.616666666666664</v>
      </c>
      <c r="J171" s="480">
        <v>24.933333333333334</v>
      </c>
      <c r="K171" s="479">
        <v>24.3</v>
      </c>
      <c r="L171" s="479">
        <v>23.7</v>
      </c>
      <c r="M171" s="479">
        <v>107.58374999999999</v>
      </c>
    </row>
    <row r="172" spans="1:13">
      <c r="A172" s="254">
        <v>162</v>
      </c>
      <c r="B172" s="482" t="s">
        <v>362</v>
      </c>
      <c r="C172" s="479">
        <v>2886.95</v>
      </c>
      <c r="D172" s="480">
        <v>2894.4166666666665</v>
      </c>
      <c r="E172" s="480">
        <v>2858.833333333333</v>
      </c>
      <c r="F172" s="480">
        <v>2830.7166666666667</v>
      </c>
      <c r="G172" s="480">
        <v>2795.1333333333332</v>
      </c>
      <c r="H172" s="480">
        <v>2922.5333333333328</v>
      </c>
      <c r="I172" s="480">
        <v>2958.1166666666659</v>
      </c>
      <c r="J172" s="480">
        <v>2986.2333333333327</v>
      </c>
      <c r="K172" s="479">
        <v>2930</v>
      </c>
      <c r="L172" s="479">
        <v>2866.3</v>
      </c>
      <c r="M172" s="479">
        <v>0.222</v>
      </c>
    </row>
    <row r="173" spans="1:13">
      <c r="A173" s="254">
        <v>163</v>
      </c>
      <c r="B173" s="482" t="s">
        <v>745</v>
      </c>
      <c r="C173" s="479">
        <v>171</v>
      </c>
      <c r="D173" s="480">
        <v>172.53333333333333</v>
      </c>
      <c r="E173" s="480">
        <v>168.81666666666666</v>
      </c>
      <c r="F173" s="480">
        <v>166.63333333333333</v>
      </c>
      <c r="G173" s="480">
        <v>162.91666666666666</v>
      </c>
      <c r="H173" s="480">
        <v>174.71666666666667</v>
      </c>
      <c r="I173" s="480">
        <v>178.43333333333331</v>
      </c>
      <c r="J173" s="480">
        <v>180.61666666666667</v>
      </c>
      <c r="K173" s="479">
        <v>176.25</v>
      </c>
      <c r="L173" s="479">
        <v>170.35</v>
      </c>
      <c r="M173" s="479">
        <v>3.70167</v>
      </c>
    </row>
    <row r="174" spans="1:13">
      <c r="A174" s="254">
        <v>164</v>
      </c>
      <c r="B174" s="482" t="s">
        <v>363</v>
      </c>
      <c r="C174" s="479">
        <v>2683.15</v>
      </c>
      <c r="D174" s="480">
        <v>2702.7333333333331</v>
      </c>
      <c r="E174" s="480">
        <v>2631.4666666666662</v>
      </c>
      <c r="F174" s="480">
        <v>2579.7833333333333</v>
      </c>
      <c r="G174" s="480">
        <v>2508.5166666666664</v>
      </c>
      <c r="H174" s="480">
        <v>2754.4166666666661</v>
      </c>
      <c r="I174" s="480">
        <v>2825.6833333333334</v>
      </c>
      <c r="J174" s="480">
        <v>2877.3666666666659</v>
      </c>
      <c r="K174" s="479">
        <v>2774</v>
      </c>
      <c r="L174" s="479">
        <v>2651.05</v>
      </c>
      <c r="M174" s="479">
        <v>0.10467</v>
      </c>
    </row>
    <row r="175" spans="1:13">
      <c r="A175" s="254">
        <v>165</v>
      </c>
      <c r="B175" s="482" t="s">
        <v>241</v>
      </c>
      <c r="C175" s="479">
        <v>203.9</v>
      </c>
      <c r="D175" s="480">
        <v>205.25</v>
      </c>
      <c r="E175" s="480">
        <v>202.2</v>
      </c>
      <c r="F175" s="480">
        <v>200.5</v>
      </c>
      <c r="G175" s="480">
        <v>197.45</v>
      </c>
      <c r="H175" s="480">
        <v>206.95</v>
      </c>
      <c r="I175" s="480">
        <v>210</v>
      </c>
      <c r="J175" s="480">
        <v>211.7</v>
      </c>
      <c r="K175" s="479">
        <v>208.3</v>
      </c>
      <c r="L175" s="479">
        <v>203.55</v>
      </c>
      <c r="M175" s="479">
        <v>2.53694</v>
      </c>
    </row>
    <row r="176" spans="1:13">
      <c r="A176" s="254">
        <v>166</v>
      </c>
      <c r="B176" s="482" t="s">
        <v>364</v>
      </c>
      <c r="C176" s="479">
        <v>5596.6</v>
      </c>
      <c r="D176" s="480">
        <v>5589.2666666666664</v>
      </c>
      <c r="E176" s="480">
        <v>5573.5333333333328</v>
      </c>
      <c r="F176" s="480">
        <v>5550.4666666666662</v>
      </c>
      <c r="G176" s="480">
        <v>5534.7333333333327</v>
      </c>
      <c r="H176" s="480">
        <v>5612.333333333333</v>
      </c>
      <c r="I176" s="480">
        <v>5628.0666666666666</v>
      </c>
      <c r="J176" s="480">
        <v>5651.1333333333332</v>
      </c>
      <c r="K176" s="479">
        <v>5605</v>
      </c>
      <c r="L176" s="479">
        <v>5566.2</v>
      </c>
      <c r="M176" s="479">
        <v>8.9810000000000001E-2</v>
      </c>
    </row>
    <row r="177" spans="1:13">
      <c r="A177" s="254">
        <v>167</v>
      </c>
      <c r="B177" s="482" t="s">
        <v>365</v>
      </c>
      <c r="C177" s="479">
        <v>1465.65</v>
      </c>
      <c r="D177" s="480">
        <v>1465.0833333333333</v>
      </c>
      <c r="E177" s="480">
        <v>1453.0166666666664</v>
      </c>
      <c r="F177" s="480">
        <v>1440.3833333333332</v>
      </c>
      <c r="G177" s="480">
        <v>1428.3166666666664</v>
      </c>
      <c r="H177" s="480">
        <v>1477.7166666666665</v>
      </c>
      <c r="I177" s="480">
        <v>1489.7833333333335</v>
      </c>
      <c r="J177" s="480">
        <v>1502.4166666666665</v>
      </c>
      <c r="K177" s="479">
        <v>1477.15</v>
      </c>
      <c r="L177" s="479">
        <v>1452.45</v>
      </c>
      <c r="M177" s="479">
        <v>0.21507999999999999</v>
      </c>
    </row>
    <row r="178" spans="1:13">
      <c r="A178" s="254">
        <v>168</v>
      </c>
      <c r="B178" s="482" t="s">
        <v>100</v>
      </c>
      <c r="C178" s="479">
        <v>591.5</v>
      </c>
      <c r="D178" s="480">
        <v>586.43333333333339</v>
      </c>
      <c r="E178" s="480">
        <v>570.16666666666674</v>
      </c>
      <c r="F178" s="480">
        <v>548.83333333333337</v>
      </c>
      <c r="G178" s="480">
        <v>532.56666666666672</v>
      </c>
      <c r="H178" s="480">
        <v>607.76666666666677</v>
      </c>
      <c r="I178" s="480">
        <v>624.03333333333342</v>
      </c>
      <c r="J178" s="480">
        <v>645.36666666666679</v>
      </c>
      <c r="K178" s="479">
        <v>602.70000000000005</v>
      </c>
      <c r="L178" s="479">
        <v>565.1</v>
      </c>
      <c r="M178" s="479">
        <v>127.63132</v>
      </c>
    </row>
    <row r="179" spans="1:13">
      <c r="A179" s="254">
        <v>169</v>
      </c>
      <c r="B179" s="482" t="s">
        <v>366</v>
      </c>
      <c r="C179" s="479">
        <v>861.6</v>
      </c>
      <c r="D179" s="480">
        <v>864.61666666666667</v>
      </c>
      <c r="E179" s="480">
        <v>856.98333333333335</v>
      </c>
      <c r="F179" s="480">
        <v>852.36666666666667</v>
      </c>
      <c r="G179" s="480">
        <v>844.73333333333335</v>
      </c>
      <c r="H179" s="480">
        <v>869.23333333333335</v>
      </c>
      <c r="I179" s="480">
        <v>876.86666666666679</v>
      </c>
      <c r="J179" s="480">
        <v>881.48333333333335</v>
      </c>
      <c r="K179" s="479">
        <v>872.25</v>
      </c>
      <c r="L179" s="479">
        <v>860</v>
      </c>
      <c r="M179" s="479">
        <v>0.14224000000000001</v>
      </c>
    </row>
    <row r="180" spans="1:13">
      <c r="A180" s="254">
        <v>170</v>
      </c>
      <c r="B180" s="482" t="s">
        <v>242</v>
      </c>
      <c r="C180" s="479">
        <v>515.15</v>
      </c>
      <c r="D180" s="480">
        <v>514.88333333333333</v>
      </c>
      <c r="E180" s="480">
        <v>510.76666666666665</v>
      </c>
      <c r="F180" s="480">
        <v>506.38333333333333</v>
      </c>
      <c r="G180" s="480">
        <v>502.26666666666665</v>
      </c>
      <c r="H180" s="480">
        <v>519.26666666666665</v>
      </c>
      <c r="I180" s="480">
        <v>523.38333333333321</v>
      </c>
      <c r="J180" s="480">
        <v>527.76666666666665</v>
      </c>
      <c r="K180" s="479">
        <v>519</v>
      </c>
      <c r="L180" s="479">
        <v>510.5</v>
      </c>
      <c r="M180" s="479">
        <v>0.91066999999999998</v>
      </c>
    </row>
    <row r="181" spans="1:13">
      <c r="A181" s="254">
        <v>171</v>
      </c>
      <c r="B181" s="482" t="s">
        <v>103</v>
      </c>
      <c r="C181" s="479">
        <v>702.1</v>
      </c>
      <c r="D181" s="480">
        <v>706.81666666666661</v>
      </c>
      <c r="E181" s="480">
        <v>695.33333333333326</v>
      </c>
      <c r="F181" s="480">
        <v>688.56666666666661</v>
      </c>
      <c r="G181" s="480">
        <v>677.08333333333326</v>
      </c>
      <c r="H181" s="480">
        <v>713.58333333333326</v>
      </c>
      <c r="I181" s="480">
        <v>725.06666666666661</v>
      </c>
      <c r="J181" s="480">
        <v>731.83333333333326</v>
      </c>
      <c r="K181" s="479">
        <v>718.3</v>
      </c>
      <c r="L181" s="479">
        <v>700.05</v>
      </c>
      <c r="M181" s="479">
        <v>9.1456</v>
      </c>
    </row>
    <row r="182" spans="1:13">
      <c r="A182" s="254">
        <v>172</v>
      </c>
      <c r="B182" s="482" t="s">
        <v>243</v>
      </c>
      <c r="C182" s="479">
        <v>510.7</v>
      </c>
      <c r="D182" s="480">
        <v>511.3</v>
      </c>
      <c r="E182" s="480">
        <v>505.05000000000007</v>
      </c>
      <c r="F182" s="480">
        <v>499.40000000000003</v>
      </c>
      <c r="G182" s="480">
        <v>493.15000000000009</v>
      </c>
      <c r="H182" s="480">
        <v>516.95000000000005</v>
      </c>
      <c r="I182" s="480">
        <v>523.19999999999993</v>
      </c>
      <c r="J182" s="480">
        <v>528.85</v>
      </c>
      <c r="K182" s="479">
        <v>517.54999999999995</v>
      </c>
      <c r="L182" s="479">
        <v>505.65</v>
      </c>
      <c r="M182" s="479">
        <v>1.34188</v>
      </c>
    </row>
    <row r="183" spans="1:13">
      <c r="A183" s="254">
        <v>173</v>
      </c>
      <c r="B183" s="482" t="s">
        <v>244</v>
      </c>
      <c r="C183" s="479">
        <v>1246.4000000000001</v>
      </c>
      <c r="D183" s="480">
        <v>1251.4166666666667</v>
      </c>
      <c r="E183" s="480">
        <v>1230.8833333333334</v>
      </c>
      <c r="F183" s="480">
        <v>1215.3666666666668</v>
      </c>
      <c r="G183" s="480">
        <v>1194.8333333333335</v>
      </c>
      <c r="H183" s="480">
        <v>1266.9333333333334</v>
      </c>
      <c r="I183" s="480">
        <v>1287.4666666666667</v>
      </c>
      <c r="J183" s="480">
        <v>1302.9833333333333</v>
      </c>
      <c r="K183" s="479">
        <v>1271.95</v>
      </c>
      <c r="L183" s="479">
        <v>1235.9000000000001</v>
      </c>
      <c r="M183" s="479">
        <v>6.2290200000000002</v>
      </c>
    </row>
    <row r="184" spans="1:13">
      <c r="A184" s="254">
        <v>174</v>
      </c>
      <c r="B184" s="482" t="s">
        <v>367</v>
      </c>
      <c r="C184" s="479">
        <v>347.4</v>
      </c>
      <c r="D184" s="480">
        <v>349.86666666666662</v>
      </c>
      <c r="E184" s="480">
        <v>342.73333333333323</v>
      </c>
      <c r="F184" s="480">
        <v>338.06666666666661</v>
      </c>
      <c r="G184" s="480">
        <v>330.93333333333322</v>
      </c>
      <c r="H184" s="480">
        <v>354.53333333333325</v>
      </c>
      <c r="I184" s="480">
        <v>361.66666666666657</v>
      </c>
      <c r="J184" s="480">
        <v>366.33333333333326</v>
      </c>
      <c r="K184" s="479">
        <v>357</v>
      </c>
      <c r="L184" s="479">
        <v>345.2</v>
      </c>
      <c r="M184" s="479">
        <v>36.493780000000001</v>
      </c>
    </row>
    <row r="185" spans="1:13">
      <c r="A185" s="254">
        <v>175</v>
      </c>
      <c r="B185" s="482" t="s">
        <v>245</v>
      </c>
      <c r="C185" s="479">
        <v>762.75</v>
      </c>
      <c r="D185" s="480">
        <v>760.38333333333321</v>
      </c>
      <c r="E185" s="480">
        <v>747.4166666666664</v>
      </c>
      <c r="F185" s="480">
        <v>732.08333333333314</v>
      </c>
      <c r="G185" s="480">
        <v>719.11666666666633</v>
      </c>
      <c r="H185" s="480">
        <v>775.71666666666647</v>
      </c>
      <c r="I185" s="480">
        <v>788.68333333333317</v>
      </c>
      <c r="J185" s="480">
        <v>804.01666666666654</v>
      </c>
      <c r="K185" s="479">
        <v>773.35</v>
      </c>
      <c r="L185" s="479">
        <v>745.05</v>
      </c>
      <c r="M185" s="479">
        <v>26.40645</v>
      </c>
    </row>
    <row r="186" spans="1:13">
      <c r="A186" s="254">
        <v>176</v>
      </c>
      <c r="B186" s="482" t="s">
        <v>104</v>
      </c>
      <c r="C186" s="479">
        <v>1449.6</v>
      </c>
      <c r="D186" s="480">
        <v>1448.2666666666667</v>
      </c>
      <c r="E186" s="480">
        <v>1434.6333333333332</v>
      </c>
      <c r="F186" s="480">
        <v>1419.6666666666665</v>
      </c>
      <c r="G186" s="480">
        <v>1406.0333333333331</v>
      </c>
      <c r="H186" s="480">
        <v>1463.2333333333333</v>
      </c>
      <c r="I186" s="480">
        <v>1476.866666666667</v>
      </c>
      <c r="J186" s="480">
        <v>1491.8333333333335</v>
      </c>
      <c r="K186" s="479">
        <v>1461.9</v>
      </c>
      <c r="L186" s="479">
        <v>1433.3</v>
      </c>
      <c r="M186" s="479">
        <v>12.67488</v>
      </c>
    </row>
    <row r="187" spans="1:13">
      <c r="A187" s="254">
        <v>177</v>
      </c>
      <c r="B187" s="482" t="s">
        <v>368</v>
      </c>
      <c r="C187" s="479">
        <v>384.55</v>
      </c>
      <c r="D187" s="480">
        <v>385.41666666666669</v>
      </c>
      <c r="E187" s="480">
        <v>375.33333333333337</v>
      </c>
      <c r="F187" s="480">
        <v>366.11666666666667</v>
      </c>
      <c r="G187" s="480">
        <v>356.03333333333336</v>
      </c>
      <c r="H187" s="480">
        <v>394.63333333333338</v>
      </c>
      <c r="I187" s="480">
        <v>404.71666666666675</v>
      </c>
      <c r="J187" s="480">
        <v>413.93333333333339</v>
      </c>
      <c r="K187" s="479">
        <v>395.5</v>
      </c>
      <c r="L187" s="479">
        <v>376.2</v>
      </c>
      <c r="M187" s="479">
        <v>8.4909400000000002</v>
      </c>
    </row>
    <row r="188" spans="1:13">
      <c r="A188" s="254">
        <v>178</v>
      </c>
      <c r="B188" s="482" t="s">
        <v>369</v>
      </c>
      <c r="C188" s="479">
        <v>136.65</v>
      </c>
      <c r="D188" s="480">
        <v>139.51666666666668</v>
      </c>
      <c r="E188" s="480">
        <v>133.13333333333335</v>
      </c>
      <c r="F188" s="480">
        <v>129.61666666666667</v>
      </c>
      <c r="G188" s="480">
        <v>123.23333333333335</v>
      </c>
      <c r="H188" s="480">
        <v>143.03333333333336</v>
      </c>
      <c r="I188" s="480">
        <v>149.41666666666669</v>
      </c>
      <c r="J188" s="480">
        <v>152.93333333333337</v>
      </c>
      <c r="K188" s="479">
        <v>145.9</v>
      </c>
      <c r="L188" s="479">
        <v>136</v>
      </c>
      <c r="M188" s="479">
        <v>21.358879999999999</v>
      </c>
    </row>
    <row r="189" spans="1:13">
      <c r="A189" s="254">
        <v>179</v>
      </c>
      <c r="B189" s="482" t="s">
        <v>370</v>
      </c>
      <c r="C189" s="479">
        <v>1051.8</v>
      </c>
      <c r="D189" s="480">
        <v>1051.6000000000001</v>
      </c>
      <c r="E189" s="480">
        <v>1037.2000000000003</v>
      </c>
      <c r="F189" s="480">
        <v>1022.6000000000001</v>
      </c>
      <c r="G189" s="480">
        <v>1008.2000000000003</v>
      </c>
      <c r="H189" s="480">
        <v>1066.2000000000003</v>
      </c>
      <c r="I189" s="480">
        <v>1080.6000000000004</v>
      </c>
      <c r="J189" s="480">
        <v>1095.2000000000003</v>
      </c>
      <c r="K189" s="479">
        <v>1066</v>
      </c>
      <c r="L189" s="479">
        <v>1037</v>
      </c>
      <c r="M189" s="479">
        <v>1.1843699999999999</v>
      </c>
    </row>
    <row r="190" spans="1:13">
      <c r="A190" s="254">
        <v>180</v>
      </c>
      <c r="B190" s="482" t="s">
        <v>371</v>
      </c>
      <c r="C190" s="479">
        <v>432.7</v>
      </c>
      <c r="D190" s="480">
        <v>435.98333333333335</v>
      </c>
      <c r="E190" s="480">
        <v>422.9666666666667</v>
      </c>
      <c r="F190" s="480">
        <v>413.23333333333335</v>
      </c>
      <c r="G190" s="480">
        <v>400.2166666666667</v>
      </c>
      <c r="H190" s="480">
        <v>445.7166666666667</v>
      </c>
      <c r="I190" s="480">
        <v>458.73333333333335</v>
      </c>
      <c r="J190" s="480">
        <v>468.4666666666667</v>
      </c>
      <c r="K190" s="479">
        <v>449</v>
      </c>
      <c r="L190" s="479">
        <v>426.25</v>
      </c>
      <c r="M190" s="479">
        <v>6.47804</v>
      </c>
    </row>
    <row r="191" spans="1:13">
      <c r="A191" s="254">
        <v>181</v>
      </c>
      <c r="B191" s="482" t="s">
        <v>743</v>
      </c>
      <c r="C191" s="479">
        <v>163.65</v>
      </c>
      <c r="D191" s="480">
        <v>164.20000000000002</v>
      </c>
      <c r="E191" s="480">
        <v>160.70000000000005</v>
      </c>
      <c r="F191" s="480">
        <v>157.75000000000003</v>
      </c>
      <c r="G191" s="480">
        <v>154.25000000000006</v>
      </c>
      <c r="H191" s="480">
        <v>167.15000000000003</v>
      </c>
      <c r="I191" s="480">
        <v>170.64999999999998</v>
      </c>
      <c r="J191" s="480">
        <v>173.60000000000002</v>
      </c>
      <c r="K191" s="479">
        <v>167.7</v>
      </c>
      <c r="L191" s="479">
        <v>161.25</v>
      </c>
      <c r="M191" s="479">
        <v>3.5125099999999998</v>
      </c>
    </row>
    <row r="192" spans="1:13">
      <c r="A192" s="254">
        <v>182</v>
      </c>
      <c r="B192" s="482" t="s">
        <v>773</v>
      </c>
      <c r="C192" s="479">
        <v>854.65</v>
      </c>
      <c r="D192" s="480">
        <v>839.66666666666663</v>
      </c>
      <c r="E192" s="480">
        <v>816.43333333333328</v>
      </c>
      <c r="F192" s="480">
        <v>778.2166666666667</v>
      </c>
      <c r="G192" s="480">
        <v>754.98333333333335</v>
      </c>
      <c r="H192" s="480">
        <v>877.88333333333321</v>
      </c>
      <c r="I192" s="480">
        <v>901.11666666666656</v>
      </c>
      <c r="J192" s="480">
        <v>939.33333333333314</v>
      </c>
      <c r="K192" s="479">
        <v>862.9</v>
      </c>
      <c r="L192" s="479">
        <v>801.45</v>
      </c>
      <c r="M192" s="479">
        <v>4.1888300000000003</v>
      </c>
    </row>
    <row r="193" spans="1:13">
      <c r="A193" s="254">
        <v>183</v>
      </c>
      <c r="B193" s="482" t="s">
        <v>372</v>
      </c>
      <c r="C193" s="479">
        <v>531.25</v>
      </c>
      <c r="D193" s="480">
        <v>536.46666666666658</v>
      </c>
      <c r="E193" s="480">
        <v>524.08333333333314</v>
      </c>
      <c r="F193" s="480">
        <v>516.91666666666652</v>
      </c>
      <c r="G193" s="480">
        <v>504.53333333333308</v>
      </c>
      <c r="H193" s="480">
        <v>543.63333333333321</v>
      </c>
      <c r="I193" s="480">
        <v>556.01666666666665</v>
      </c>
      <c r="J193" s="480">
        <v>563.18333333333328</v>
      </c>
      <c r="K193" s="479">
        <v>548.85</v>
      </c>
      <c r="L193" s="479">
        <v>529.29999999999995</v>
      </c>
      <c r="M193" s="479">
        <v>9.2562099999999994</v>
      </c>
    </row>
    <row r="194" spans="1:13">
      <c r="A194" s="254">
        <v>184</v>
      </c>
      <c r="B194" s="482" t="s">
        <v>373</v>
      </c>
      <c r="C194" s="479">
        <v>67.7</v>
      </c>
      <c r="D194" s="480">
        <v>65.816666666666677</v>
      </c>
      <c r="E194" s="480">
        <v>62.483333333333348</v>
      </c>
      <c r="F194" s="480">
        <v>57.266666666666673</v>
      </c>
      <c r="G194" s="480">
        <v>53.933333333333344</v>
      </c>
      <c r="H194" s="480">
        <v>71.03333333333336</v>
      </c>
      <c r="I194" s="480">
        <v>74.366666666666703</v>
      </c>
      <c r="J194" s="480">
        <v>79.583333333333357</v>
      </c>
      <c r="K194" s="479">
        <v>69.150000000000006</v>
      </c>
      <c r="L194" s="479">
        <v>60.6</v>
      </c>
      <c r="M194" s="479">
        <v>184.49197000000001</v>
      </c>
    </row>
    <row r="195" spans="1:13">
      <c r="A195" s="254">
        <v>185</v>
      </c>
      <c r="B195" s="482" t="s">
        <v>374</v>
      </c>
      <c r="C195" s="479">
        <v>367.8</v>
      </c>
      <c r="D195" s="480">
        <v>370.15000000000003</v>
      </c>
      <c r="E195" s="480">
        <v>363.65000000000009</v>
      </c>
      <c r="F195" s="480">
        <v>359.50000000000006</v>
      </c>
      <c r="G195" s="480">
        <v>353.00000000000011</v>
      </c>
      <c r="H195" s="480">
        <v>374.30000000000007</v>
      </c>
      <c r="I195" s="480">
        <v>380.79999999999995</v>
      </c>
      <c r="J195" s="480">
        <v>384.95000000000005</v>
      </c>
      <c r="K195" s="479">
        <v>376.65</v>
      </c>
      <c r="L195" s="479">
        <v>366</v>
      </c>
      <c r="M195" s="479">
        <v>6.2784399999999998</v>
      </c>
    </row>
    <row r="196" spans="1:13">
      <c r="A196" s="254">
        <v>186</v>
      </c>
      <c r="B196" s="482" t="s">
        <v>375</v>
      </c>
      <c r="C196" s="479">
        <v>93.45</v>
      </c>
      <c r="D196" s="480">
        <v>93.616666666666674</v>
      </c>
      <c r="E196" s="480">
        <v>93.033333333333346</v>
      </c>
      <c r="F196" s="480">
        <v>92.616666666666674</v>
      </c>
      <c r="G196" s="480">
        <v>92.033333333333346</v>
      </c>
      <c r="H196" s="480">
        <v>94.033333333333346</v>
      </c>
      <c r="I196" s="480">
        <v>94.61666666666666</v>
      </c>
      <c r="J196" s="480">
        <v>95.033333333333346</v>
      </c>
      <c r="K196" s="479">
        <v>94.2</v>
      </c>
      <c r="L196" s="479">
        <v>93.2</v>
      </c>
      <c r="M196" s="479">
        <v>2.3021699999999998</v>
      </c>
    </row>
    <row r="197" spans="1:13">
      <c r="A197" s="254">
        <v>187</v>
      </c>
      <c r="B197" s="482" t="s">
        <v>376</v>
      </c>
      <c r="C197" s="479">
        <v>104.15</v>
      </c>
      <c r="D197" s="480">
        <v>103.40000000000002</v>
      </c>
      <c r="E197" s="480">
        <v>101.10000000000004</v>
      </c>
      <c r="F197" s="480">
        <v>98.050000000000011</v>
      </c>
      <c r="G197" s="480">
        <v>95.750000000000028</v>
      </c>
      <c r="H197" s="480">
        <v>106.45000000000005</v>
      </c>
      <c r="I197" s="480">
        <v>108.75000000000003</v>
      </c>
      <c r="J197" s="480">
        <v>111.80000000000005</v>
      </c>
      <c r="K197" s="479">
        <v>105.7</v>
      </c>
      <c r="L197" s="479">
        <v>100.35</v>
      </c>
      <c r="M197" s="479">
        <v>74.345439999999996</v>
      </c>
    </row>
    <row r="198" spans="1:13">
      <c r="A198" s="254">
        <v>188</v>
      </c>
      <c r="B198" s="482" t="s">
        <v>246</v>
      </c>
      <c r="C198" s="479">
        <v>268.95</v>
      </c>
      <c r="D198" s="480">
        <v>270.90000000000003</v>
      </c>
      <c r="E198" s="480">
        <v>266.05000000000007</v>
      </c>
      <c r="F198" s="480">
        <v>263.15000000000003</v>
      </c>
      <c r="G198" s="480">
        <v>258.30000000000007</v>
      </c>
      <c r="H198" s="480">
        <v>273.80000000000007</v>
      </c>
      <c r="I198" s="480">
        <v>278.65000000000009</v>
      </c>
      <c r="J198" s="480">
        <v>281.55000000000007</v>
      </c>
      <c r="K198" s="479">
        <v>275.75</v>
      </c>
      <c r="L198" s="479">
        <v>268</v>
      </c>
      <c r="M198" s="479">
        <v>5.6439300000000001</v>
      </c>
    </row>
    <row r="199" spans="1:13">
      <c r="A199" s="254">
        <v>189</v>
      </c>
      <c r="B199" s="482" t="s">
        <v>377</v>
      </c>
      <c r="C199" s="479">
        <v>693.35</v>
      </c>
      <c r="D199" s="480">
        <v>694.1</v>
      </c>
      <c r="E199" s="480">
        <v>686.2</v>
      </c>
      <c r="F199" s="480">
        <v>679.05000000000007</v>
      </c>
      <c r="G199" s="480">
        <v>671.15000000000009</v>
      </c>
      <c r="H199" s="480">
        <v>701.25</v>
      </c>
      <c r="I199" s="480">
        <v>709.14999999999986</v>
      </c>
      <c r="J199" s="480">
        <v>716.3</v>
      </c>
      <c r="K199" s="479">
        <v>702</v>
      </c>
      <c r="L199" s="479">
        <v>686.95</v>
      </c>
      <c r="M199" s="479">
        <v>0.18468999999999999</v>
      </c>
    </row>
    <row r="200" spans="1:13">
      <c r="A200" s="254">
        <v>190</v>
      </c>
      <c r="B200" s="482" t="s">
        <v>247</v>
      </c>
      <c r="C200" s="479">
        <v>2275.25</v>
      </c>
      <c r="D200" s="480">
        <v>2268.6333333333332</v>
      </c>
      <c r="E200" s="480">
        <v>2227.2666666666664</v>
      </c>
      <c r="F200" s="480">
        <v>2179.2833333333333</v>
      </c>
      <c r="G200" s="480">
        <v>2137.9166666666665</v>
      </c>
      <c r="H200" s="480">
        <v>2316.6166666666663</v>
      </c>
      <c r="I200" s="480">
        <v>2357.9833333333331</v>
      </c>
      <c r="J200" s="480">
        <v>2405.9666666666662</v>
      </c>
      <c r="K200" s="479">
        <v>2310</v>
      </c>
      <c r="L200" s="479">
        <v>2220.65</v>
      </c>
      <c r="M200" s="479">
        <v>4.7066299999999996</v>
      </c>
    </row>
    <row r="201" spans="1:13">
      <c r="A201" s="254">
        <v>191</v>
      </c>
      <c r="B201" s="482" t="s">
        <v>107</v>
      </c>
      <c r="C201" s="479">
        <v>916.4</v>
      </c>
      <c r="D201" s="480">
        <v>917.16666666666663</v>
      </c>
      <c r="E201" s="480">
        <v>912.93333333333328</v>
      </c>
      <c r="F201" s="480">
        <v>909.4666666666667</v>
      </c>
      <c r="G201" s="480">
        <v>905.23333333333335</v>
      </c>
      <c r="H201" s="480">
        <v>920.63333333333321</v>
      </c>
      <c r="I201" s="480">
        <v>924.86666666666656</v>
      </c>
      <c r="J201" s="480">
        <v>928.33333333333314</v>
      </c>
      <c r="K201" s="479">
        <v>921.4</v>
      </c>
      <c r="L201" s="479">
        <v>913.7</v>
      </c>
      <c r="M201" s="479">
        <v>36.51558</v>
      </c>
    </row>
    <row r="202" spans="1:13">
      <c r="A202" s="254">
        <v>192</v>
      </c>
      <c r="B202" s="482" t="s">
        <v>248</v>
      </c>
      <c r="C202" s="479">
        <v>2718.65</v>
      </c>
      <c r="D202" s="480">
        <v>2722.4333333333329</v>
      </c>
      <c r="E202" s="480">
        <v>2695.8666666666659</v>
      </c>
      <c r="F202" s="480">
        <v>2673.083333333333</v>
      </c>
      <c r="G202" s="480">
        <v>2646.516666666666</v>
      </c>
      <c r="H202" s="480">
        <v>2745.2166666666658</v>
      </c>
      <c r="I202" s="480">
        <v>2771.7833333333324</v>
      </c>
      <c r="J202" s="480">
        <v>2794.5666666666657</v>
      </c>
      <c r="K202" s="479">
        <v>2749</v>
      </c>
      <c r="L202" s="479">
        <v>2699.65</v>
      </c>
      <c r="M202" s="479">
        <v>4.20702</v>
      </c>
    </row>
    <row r="203" spans="1:13">
      <c r="A203" s="254">
        <v>193</v>
      </c>
      <c r="B203" s="482" t="s">
        <v>109</v>
      </c>
      <c r="C203" s="479">
        <v>1414.75</v>
      </c>
      <c r="D203" s="480">
        <v>1416.6499999999999</v>
      </c>
      <c r="E203" s="480">
        <v>1408.3499999999997</v>
      </c>
      <c r="F203" s="480">
        <v>1401.9499999999998</v>
      </c>
      <c r="G203" s="480">
        <v>1393.6499999999996</v>
      </c>
      <c r="H203" s="480">
        <v>1423.0499999999997</v>
      </c>
      <c r="I203" s="480">
        <v>1431.35</v>
      </c>
      <c r="J203" s="480">
        <v>1437.7499999999998</v>
      </c>
      <c r="K203" s="479">
        <v>1424.95</v>
      </c>
      <c r="L203" s="479">
        <v>1410.25</v>
      </c>
      <c r="M203" s="479">
        <v>60.241669999999999</v>
      </c>
    </row>
    <row r="204" spans="1:13">
      <c r="A204" s="254">
        <v>194</v>
      </c>
      <c r="B204" s="482" t="s">
        <v>249</v>
      </c>
      <c r="C204" s="479">
        <v>672.65</v>
      </c>
      <c r="D204" s="480">
        <v>674.73333333333335</v>
      </c>
      <c r="E204" s="480">
        <v>668.9666666666667</v>
      </c>
      <c r="F204" s="480">
        <v>665.2833333333333</v>
      </c>
      <c r="G204" s="480">
        <v>659.51666666666665</v>
      </c>
      <c r="H204" s="480">
        <v>678.41666666666674</v>
      </c>
      <c r="I204" s="480">
        <v>684.18333333333339</v>
      </c>
      <c r="J204" s="480">
        <v>687.86666666666679</v>
      </c>
      <c r="K204" s="479">
        <v>680.5</v>
      </c>
      <c r="L204" s="479">
        <v>671.05</v>
      </c>
      <c r="M204" s="479">
        <v>19.1355</v>
      </c>
    </row>
    <row r="205" spans="1:13">
      <c r="A205" s="254">
        <v>195</v>
      </c>
      <c r="B205" s="482" t="s">
        <v>382</v>
      </c>
      <c r="C205" s="479">
        <v>35.15</v>
      </c>
      <c r="D205" s="480">
        <v>34.549999999999997</v>
      </c>
      <c r="E205" s="480">
        <v>33.299999999999997</v>
      </c>
      <c r="F205" s="480">
        <v>31.450000000000003</v>
      </c>
      <c r="G205" s="480">
        <v>30.200000000000003</v>
      </c>
      <c r="H205" s="480">
        <v>36.399999999999991</v>
      </c>
      <c r="I205" s="480">
        <v>37.649999999999991</v>
      </c>
      <c r="J205" s="480">
        <v>39.499999999999986</v>
      </c>
      <c r="K205" s="479">
        <v>35.799999999999997</v>
      </c>
      <c r="L205" s="479">
        <v>32.700000000000003</v>
      </c>
      <c r="M205" s="479">
        <v>306.44549999999998</v>
      </c>
    </row>
    <row r="206" spans="1:13">
      <c r="A206" s="254">
        <v>196</v>
      </c>
      <c r="B206" s="482" t="s">
        <v>378</v>
      </c>
      <c r="C206" s="479">
        <v>23.3</v>
      </c>
      <c r="D206" s="480">
        <v>23.466666666666669</v>
      </c>
      <c r="E206" s="480">
        <v>22.933333333333337</v>
      </c>
      <c r="F206" s="480">
        <v>22.56666666666667</v>
      </c>
      <c r="G206" s="480">
        <v>22.033333333333339</v>
      </c>
      <c r="H206" s="480">
        <v>23.833333333333336</v>
      </c>
      <c r="I206" s="480">
        <v>24.366666666666667</v>
      </c>
      <c r="J206" s="480">
        <v>24.733333333333334</v>
      </c>
      <c r="K206" s="479">
        <v>24</v>
      </c>
      <c r="L206" s="479">
        <v>23.1</v>
      </c>
      <c r="M206" s="479">
        <v>53.347259999999999</v>
      </c>
    </row>
    <row r="207" spans="1:13">
      <c r="A207" s="254">
        <v>197</v>
      </c>
      <c r="B207" s="482" t="s">
        <v>379</v>
      </c>
      <c r="C207" s="479">
        <v>820.75</v>
      </c>
      <c r="D207" s="480">
        <v>824.6</v>
      </c>
      <c r="E207" s="480">
        <v>815.2</v>
      </c>
      <c r="F207" s="480">
        <v>809.65</v>
      </c>
      <c r="G207" s="480">
        <v>800.25</v>
      </c>
      <c r="H207" s="480">
        <v>830.15000000000009</v>
      </c>
      <c r="I207" s="480">
        <v>839.55</v>
      </c>
      <c r="J207" s="480">
        <v>845.10000000000014</v>
      </c>
      <c r="K207" s="479">
        <v>834</v>
      </c>
      <c r="L207" s="479">
        <v>819.05</v>
      </c>
      <c r="M207" s="479">
        <v>0.15139</v>
      </c>
    </row>
    <row r="208" spans="1:13">
      <c r="A208" s="254">
        <v>198</v>
      </c>
      <c r="B208" s="482" t="s">
        <v>105</v>
      </c>
      <c r="C208" s="479">
        <v>1002</v>
      </c>
      <c r="D208" s="480">
        <v>1004.8000000000001</v>
      </c>
      <c r="E208" s="480">
        <v>995.20000000000016</v>
      </c>
      <c r="F208" s="480">
        <v>988.40000000000009</v>
      </c>
      <c r="G208" s="480">
        <v>978.80000000000018</v>
      </c>
      <c r="H208" s="480">
        <v>1011.6000000000001</v>
      </c>
      <c r="I208" s="480">
        <v>1021.2</v>
      </c>
      <c r="J208" s="480">
        <v>1028</v>
      </c>
      <c r="K208" s="479">
        <v>1014.4</v>
      </c>
      <c r="L208" s="479">
        <v>998</v>
      </c>
      <c r="M208" s="479">
        <v>5.9581299999999997</v>
      </c>
    </row>
    <row r="209" spans="1:13">
      <c r="A209" s="254">
        <v>199</v>
      </c>
      <c r="B209" s="482" t="s">
        <v>380</v>
      </c>
      <c r="C209" s="479">
        <v>243.55</v>
      </c>
      <c r="D209" s="480">
        <v>243.54999999999998</v>
      </c>
      <c r="E209" s="480">
        <v>240.64999999999998</v>
      </c>
      <c r="F209" s="480">
        <v>237.75</v>
      </c>
      <c r="G209" s="480">
        <v>234.85</v>
      </c>
      <c r="H209" s="480">
        <v>246.44999999999996</v>
      </c>
      <c r="I209" s="480">
        <v>249.35</v>
      </c>
      <c r="J209" s="480">
        <v>252.24999999999994</v>
      </c>
      <c r="K209" s="479">
        <v>246.45</v>
      </c>
      <c r="L209" s="479">
        <v>240.65</v>
      </c>
      <c r="M209" s="479">
        <v>1.30741</v>
      </c>
    </row>
    <row r="210" spans="1:13">
      <c r="A210" s="254">
        <v>200</v>
      </c>
      <c r="B210" s="482" t="s">
        <v>381</v>
      </c>
      <c r="C210" s="479">
        <v>356.9</v>
      </c>
      <c r="D210" s="480">
        <v>357.73333333333335</v>
      </c>
      <c r="E210" s="480">
        <v>351.4666666666667</v>
      </c>
      <c r="F210" s="480">
        <v>346.03333333333336</v>
      </c>
      <c r="G210" s="480">
        <v>339.76666666666671</v>
      </c>
      <c r="H210" s="480">
        <v>363.16666666666669</v>
      </c>
      <c r="I210" s="480">
        <v>369.43333333333334</v>
      </c>
      <c r="J210" s="480">
        <v>374.86666666666667</v>
      </c>
      <c r="K210" s="479">
        <v>364</v>
      </c>
      <c r="L210" s="479">
        <v>352.3</v>
      </c>
      <c r="M210" s="479">
        <v>1.8702799999999999</v>
      </c>
    </row>
    <row r="211" spans="1:13">
      <c r="A211" s="254">
        <v>201</v>
      </c>
      <c r="B211" s="482" t="s">
        <v>110</v>
      </c>
      <c r="C211" s="479">
        <v>2860.8</v>
      </c>
      <c r="D211" s="480">
        <v>2891.9333333333329</v>
      </c>
      <c r="E211" s="480">
        <v>2788.8666666666659</v>
      </c>
      <c r="F211" s="480">
        <v>2716.9333333333329</v>
      </c>
      <c r="G211" s="480">
        <v>2613.8666666666659</v>
      </c>
      <c r="H211" s="480">
        <v>2963.8666666666659</v>
      </c>
      <c r="I211" s="480">
        <v>3066.9333333333325</v>
      </c>
      <c r="J211" s="480">
        <v>3138.8666666666659</v>
      </c>
      <c r="K211" s="479">
        <v>2995</v>
      </c>
      <c r="L211" s="479">
        <v>2820</v>
      </c>
      <c r="M211" s="479">
        <v>22.874929999999999</v>
      </c>
    </row>
    <row r="212" spans="1:13">
      <c r="A212" s="254">
        <v>202</v>
      </c>
      <c r="B212" s="482" t="s">
        <v>383</v>
      </c>
      <c r="C212" s="479">
        <v>48.7</v>
      </c>
      <c r="D212" s="480">
        <v>48.133333333333333</v>
      </c>
      <c r="E212" s="480">
        <v>46.516666666666666</v>
      </c>
      <c r="F212" s="480">
        <v>44.333333333333336</v>
      </c>
      <c r="G212" s="480">
        <v>42.716666666666669</v>
      </c>
      <c r="H212" s="480">
        <v>50.316666666666663</v>
      </c>
      <c r="I212" s="480">
        <v>51.933333333333323</v>
      </c>
      <c r="J212" s="480">
        <v>54.11666666666666</v>
      </c>
      <c r="K212" s="479">
        <v>49.75</v>
      </c>
      <c r="L212" s="479">
        <v>45.95</v>
      </c>
      <c r="M212" s="479">
        <v>236.37380999999999</v>
      </c>
    </row>
    <row r="213" spans="1:13">
      <c r="A213" s="254">
        <v>203</v>
      </c>
      <c r="B213" s="482" t="s">
        <v>112</v>
      </c>
      <c r="C213" s="479">
        <v>401.1</v>
      </c>
      <c r="D213" s="480">
        <v>397.09999999999997</v>
      </c>
      <c r="E213" s="480">
        <v>389.24999999999994</v>
      </c>
      <c r="F213" s="480">
        <v>377.4</v>
      </c>
      <c r="G213" s="480">
        <v>369.54999999999995</v>
      </c>
      <c r="H213" s="480">
        <v>408.94999999999993</v>
      </c>
      <c r="I213" s="480">
        <v>416.79999999999995</v>
      </c>
      <c r="J213" s="480">
        <v>428.64999999999992</v>
      </c>
      <c r="K213" s="479">
        <v>404.95</v>
      </c>
      <c r="L213" s="479">
        <v>385.25</v>
      </c>
      <c r="M213" s="479">
        <v>463.43220000000002</v>
      </c>
    </row>
    <row r="214" spans="1:13">
      <c r="A214" s="254">
        <v>204</v>
      </c>
      <c r="B214" s="482" t="s">
        <v>384</v>
      </c>
      <c r="C214" s="479">
        <v>960.45</v>
      </c>
      <c r="D214" s="480">
        <v>959.15</v>
      </c>
      <c r="E214" s="480">
        <v>953.3</v>
      </c>
      <c r="F214" s="480">
        <v>946.15</v>
      </c>
      <c r="G214" s="480">
        <v>940.3</v>
      </c>
      <c r="H214" s="480">
        <v>966.3</v>
      </c>
      <c r="I214" s="480">
        <v>972.15000000000009</v>
      </c>
      <c r="J214" s="480">
        <v>979.3</v>
      </c>
      <c r="K214" s="479">
        <v>965</v>
      </c>
      <c r="L214" s="479">
        <v>952</v>
      </c>
      <c r="M214" s="479">
        <v>1.0044200000000001</v>
      </c>
    </row>
    <row r="215" spans="1:13">
      <c r="A215" s="254">
        <v>205</v>
      </c>
      <c r="B215" s="482" t="s">
        <v>385</v>
      </c>
      <c r="C215" s="479">
        <v>171.95</v>
      </c>
      <c r="D215" s="480">
        <v>167.65</v>
      </c>
      <c r="E215" s="480">
        <v>163.35000000000002</v>
      </c>
      <c r="F215" s="480">
        <v>154.75000000000003</v>
      </c>
      <c r="G215" s="480">
        <v>150.45000000000005</v>
      </c>
      <c r="H215" s="480">
        <v>176.25</v>
      </c>
      <c r="I215" s="480">
        <v>180.55</v>
      </c>
      <c r="J215" s="480">
        <v>189.14999999999998</v>
      </c>
      <c r="K215" s="479">
        <v>171.95</v>
      </c>
      <c r="L215" s="479">
        <v>159.05000000000001</v>
      </c>
      <c r="M215" s="479">
        <v>181.62198000000001</v>
      </c>
    </row>
    <row r="216" spans="1:13">
      <c r="A216" s="254">
        <v>206</v>
      </c>
      <c r="B216" s="482" t="s">
        <v>113</v>
      </c>
      <c r="C216" s="479">
        <v>251.45</v>
      </c>
      <c r="D216" s="480">
        <v>248.36666666666667</v>
      </c>
      <c r="E216" s="480">
        <v>244.08333333333334</v>
      </c>
      <c r="F216" s="480">
        <v>236.71666666666667</v>
      </c>
      <c r="G216" s="480">
        <v>232.43333333333334</v>
      </c>
      <c r="H216" s="480">
        <v>255.73333333333335</v>
      </c>
      <c r="I216" s="480">
        <v>260.01666666666665</v>
      </c>
      <c r="J216" s="480">
        <v>267.38333333333333</v>
      </c>
      <c r="K216" s="479">
        <v>252.65</v>
      </c>
      <c r="L216" s="479">
        <v>241</v>
      </c>
      <c r="M216" s="479">
        <v>86.511920000000003</v>
      </c>
    </row>
    <row r="217" spans="1:13">
      <c r="A217" s="254">
        <v>207</v>
      </c>
      <c r="B217" s="482" t="s">
        <v>114</v>
      </c>
      <c r="C217" s="479">
        <v>2411.1999999999998</v>
      </c>
      <c r="D217" s="480">
        <v>2410.7833333333333</v>
      </c>
      <c r="E217" s="480">
        <v>2397.5666666666666</v>
      </c>
      <c r="F217" s="480">
        <v>2383.9333333333334</v>
      </c>
      <c r="G217" s="480">
        <v>2370.7166666666667</v>
      </c>
      <c r="H217" s="480">
        <v>2424.4166666666665</v>
      </c>
      <c r="I217" s="480">
        <v>2437.6333333333328</v>
      </c>
      <c r="J217" s="480">
        <v>2451.2666666666664</v>
      </c>
      <c r="K217" s="479">
        <v>2424</v>
      </c>
      <c r="L217" s="479">
        <v>2397.15</v>
      </c>
      <c r="M217" s="479">
        <v>11.695180000000001</v>
      </c>
    </row>
    <row r="218" spans="1:13">
      <c r="A218" s="254">
        <v>208</v>
      </c>
      <c r="B218" s="482" t="s">
        <v>250</v>
      </c>
      <c r="C218" s="479">
        <v>309.85000000000002</v>
      </c>
      <c r="D218" s="480">
        <v>308.38333333333338</v>
      </c>
      <c r="E218" s="480">
        <v>300.46666666666675</v>
      </c>
      <c r="F218" s="480">
        <v>291.08333333333337</v>
      </c>
      <c r="G218" s="480">
        <v>283.16666666666674</v>
      </c>
      <c r="H218" s="480">
        <v>317.76666666666677</v>
      </c>
      <c r="I218" s="480">
        <v>325.68333333333339</v>
      </c>
      <c r="J218" s="480">
        <v>335.06666666666678</v>
      </c>
      <c r="K218" s="479">
        <v>316.3</v>
      </c>
      <c r="L218" s="479">
        <v>299</v>
      </c>
      <c r="M218" s="479">
        <v>78.38176</v>
      </c>
    </row>
    <row r="219" spans="1:13">
      <c r="A219" s="254">
        <v>209</v>
      </c>
      <c r="B219" s="482" t="s">
        <v>386</v>
      </c>
      <c r="C219" s="479">
        <v>41778.449999999997</v>
      </c>
      <c r="D219" s="480">
        <v>41892.816666666666</v>
      </c>
      <c r="E219" s="480">
        <v>41285.633333333331</v>
      </c>
      <c r="F219" s="480">
        <v>40792.816666666666</v>
      </c>
      <c r="G219" s="480">
        <v>40185.633333333331</v>
      </c>
      <c r="H219" s="480">
        <v>42385.633333333331</v>
      </c>
      <c r="I219" s="480">
        <v>42992.816666666666</v>
      </c>
      <c r="J219" s="480">
        <v>43485.633333333331</v>
      </c>
      <c r="K219" s="479">
        <v>42500</v>
      </c>
      <c r="L219" s="479">
        <v>41400</v>
      </c>
      <c r="M219" s="479">
        <v>2.1829999999999999E-2</v>
      </c>
    </row>
    <row r="220" spans="1:13">
      <c r="A220" s="254">
        <v>210</v>
      </c>
      <c r="B220" s="482" t="s">
        <v>251</v>
      </c>
      <c r="C220" s="479">
        <v>43.2</v>
      </c>
      <c r="D220" s="480">
        <v>43.283333333333331</v>
      </c>
      <c r="E220" s="480">
        <v>42.766666666666666</v>
      </c>
      <c r="F220" s="480">
        <v>42.333333333333336</v>
      </c>
      <c r="G220" s="480">
        <v>41.81666666666667</v>
      </c>
      <c r="H220" s="480">
        <v>43.716666666666661</v>
      </c>
      <c r="I220" s="480">
        <v>44.233333333333327</v>
      </c>
      <c r="J220" s="480">
        <v>44.666666666666657</v>
      </c>
      <c r="K220" s="479">
        <v>43.8</v>
      </c>
      <c r="L220" s="479">
        <v>42.85</v>
      </c>
      <c r="M220" s="479">
        <v>18.308700000000002</v>
      </c>
    </row>
    <row r="221" spans="1:13">
      <c r="A221" s="254">
        <v>211</v>
      </c>
      <c r="B221" s="482" t="s">
        <v>108</v>
      </c>
      <c r="C221" s="479">
        <v>2496.75</v>
      </c>
      <c r="D221" s="480">
        <v>2480.8166666666671</v>
      </c>
      <c r="E221" s="480">
        <v>2454.3333333333339</v>
      </c>
      <c r="F221" s="480">
        <v>2411.916666666667</v>
      </c>
      <c r="G221" s="480">
        <v>2385.4333333333338</v>
      </c>
      <c r="H221" s="480">
        <v>2523.233333333334</v>
      </c>
      <c r="I221" s="480">
        <v>2549.7166666666667</v>
      </c>
      <c r="J221" s="480">
        <v>2592.1333333333341</v>
      </c>
      <c r="K221" s="479">
        <v>2507.3000000000002</v>
      </c>
      <c r="L221" s="479">
        <v>2438.4</v>
      </c>
      <c r="M221" s="479">
        <v>48.298520000000003</v>
      </c>
    </row>
    <row r="222" spans="1:13">
      <c r="A222" s="254">
        <v>212</v>
      </c>
      <c r="B222" s="482" t="s">
        <v>833</v>
      </c>
      <c r="C222" s="479">
        <v>286.85000000000002</v>
      </c>
      <c r="D222" s="480">
        <v>287.28333333333336</v>
      </c>
      <c r="E222" s="480">
        <v>284.56666666666672</v>
      </c>
      <c r="F222" s="480">
        <v>282.28333333333336</v>
      </c>
      <c r="G222" s="480">
        <v>279.56666666666672</v>
      </c>
      <c r="H222" s="480">
        <v>289.56666666666672</v>
      </c>
      <c r="I222" s="480">
        <v>292.2833333333333</v>
      </c>
      <c r="J222" s="480">
        <v>294.56666666666672</v>
      </c>
      <c r="K222" s="479">
        <v>290</v>
      </c>
      <c r="L222" s="479">
        <v>285</v>
      </c>
      <c r="M222" s="479">
        <v>0.83992</v>
      </c>
    </row>
    <row r="223" spans="1:13">
      <c r="A223" s="254">
        <v>213</v>
      </c>
      <c r="B223" s="482" t="s">
        <v>116</v>
      </c>
      <c r="C223" s="479">
        <v>607.1</v>
      </c>
      <c r="D223" s="480">
        <v>608.53333333333342</v>
      </c>
      <c r="E223" s="480">
        <v>602.26666666666688</v>
      </c>
      <c r="F223" s="480">
        <v>597.43333333333351</v>
      </c>
      <c r="G223" s="480">
        <v>591.16666666666697</v>
      </c>
      <c r="H223" s="480">
        <v>613.36666666666679</v>
      </c>
      <c r="I223" s="480">
        <v>619.63333333333344</v>
      </c>
      <c r="J223" s="480">
        <v>624.4666666666667</v>
      </c>
      <c r="K223" s="479">
        <v>614.79999999999995</v>
      </c>
      <c r="L223" s="479">
        <v>603.70000000000005</v>
      </c>
      <c r="M223" s="479">
        <v>109.41083</v>
      </c>
    </row>
    <row r="224" spans="1:13">
      <c r="A224" s="254">
        <v>214</v>
      </c>
      <c r="B224" s="482" t="s">
        <v>252</v>
      </c>
      <c r="C224" s="479">
        <v>1449.95</v>
      </c>
      <c r="D224" s="480">
        <v>1454.3166666666666</v>
      </c>
      <c r="E224" s="480">
        <v>1438.6333333333332</v>
      </c>
      <c r="F224" s="480">
        <v>1427.3166666666666</v>
      </c>
      <c r="G224" s="480">
        <v>1411.6333333333332</v>
      </c>
      <c r="H224" s="480">
        <v>1465.6333333333332</v>
      </c>
      <c r="I224" s="480">
        <v>1481.3166666666666</v>
      </c>
      <c r="J224" s="480">
        <v>1492.6333333333332</v>
      </c>
      <c r="K224" s="479">
        <v>1470</v>
      </c>
      <c r="L224" s="479">
        <v>1443</v>
      </c>
      <c r="M224" s="479">
        <v>2.4405800000000002</v>
      </c>
    </row>
    <row r="225" spans="1:13">
      <c r="A225" s="254">
        <v>215</v>
      </c>
      <c r="B225" s="482" t="s">
        <v>117</v>
      </c>
      <c r="C225" s="479">
        <v>561.75</v>
      </c>
      <c r="D225" s="480">
        <v>566.0333333333333</v>
      </c>
      <c r="E225" s="480">
        <v>554.21666666666658</v>
      </c>
      <c r="F225" s="480">
        <v>546.68333333333328</v>
      </c>
      <c r="G225" s="480">
        <v>534.86666666666656</v>
      </c>
      <c r="H225" s="480">
        <v>573.56666666666661</v>
      </c>
      <c r="I225" s="480">
        <v>585.38333333333321</v>
      </c>
      <c r="J225" s="480">
        <v>592.91666666666663</v>
      </c>
      <c r="K225" s="479">
        <v>577.85</v>
      </c>
      <c r="L225" s="479">
        <v>558.5</v>
      </c>
      <c r="M225" s="479">
        <v>24.754349999999999</v>
      </c>
    </row>
    <row r="226" spans="1:13">
      <c r="A226" s="254">
        <v>216</v>
      </c>
      <c r="B226" s="482" t="s">
        <v>387</v>
      </c>
      <c r="C226" s="479">
        <v>476.75</v>
      </c>
      <c r="D226" s="480">
        <v>482.2833333333333</v>
      </c>
      <c r="E226" s="480">
        <v>466.06666666666661</v>
      </c>
      <c r="F226" s="480">
        <v>455.38333333333333</v>
      </c>
      <c r="G226" s="480">
        <v>439.16666666666663</v>
      </c>
      <c r="H226" s="480">
        <v>492.96666666666658</v>
      </c>
      <c r="I226" s="480">
        <v>509.18333333333328</v>
      </c>
      <c r="J226" s="480">
        <v>519.86666666666656</v>
      </c>
      <c r="K226" s="479">
        <v>498.5</v>
      </c>
      <c r="L226" s="479">
        <v>471.6</v>
      </c>
      <c r="M226" s="479">
        <v>8.2264199999999992</v>
      </c>
    </row>
    <row r="227" spans="1:13">
      <c r="A227" s="254">
        <v>217</v>
      </c>
      <c r="B227" s="482" t="s">
        <v>388</v>
      </c>
      <c r="C227" s="479">
        <v>3252.35</v>
      </c>
      <c r="D227" s="480">
        <v>3289.1166666666668</v>
      </c>
      <c r="E227" s="480">
        <v>3203.2333333333336</v>
      </c>
      <c r="F227" s="480">
        <v>3154.1166666666668</v>
      </c>
      <c r="G227" s="480">
        <v>3068.2333333333336</v>
      </c>
      <c r="H227" s="480">
        <v>3338.2333333333336</v>
      </c>
      <c r="I227" s="480">
        <v>3424.1166666666668</v>
      </c>
      <c r="J227" s="480">
        <v>3473.2333333333336</v>
      </c>
      <c r="K227" s="479">
        <v>3375</v>
      </c>
      <c r="L227" s="479">
        <v>3240</v>
      </c>
      <c r="M227" s="479">
        <v>0.19749</v>
      </c>
    </row>
    <row r="228" spans="1:13">
      <c r="A228" s="254">
        <v>218</v>
      </c>
      <c r="B228" s="482" t="s">
        <v>253</v>
      </c>
      <c r="C228" s="479">
        <v>38.9</v>
      </c>
      <c r="D228" s="480">
        <v>39.533333333333331</v>
      </c>
      <c r="E228" s="480">
        <v>38.166666666666664</v>
      </c>
      <c r="F228" s="480">
        <v>37.43333333333333</v>
      </c>
      <c r="G228" s="480">
        <v>36.066666666666663</v>
      </c>
      <c r="H228" s="480">
        <v>40.266666666666666</v>
      </c>
      <c r="I228" s="480">
        <v>41.63333333333334</v>
      </c>
      <c r="J228" s="480">
        <v>42.366666666666667</v>
      </c>
      <c r="K228" s="479">
        <v>40.9</v>
      </c>
      <c r="L228" s="479">
        <v>38.799999999999997</v>
      </c>
      <c r="M228" s="479">
        <v>379.96539999999999</v>
      </c>
    </row>
    <row r="229" spans="1:13">
      <c r="A229" s="254">
        <v>219</v>
      </c>
      <c r="B229" s="482" t="s">
        <v>119</v>
      </c>
      <c r="C229" s="479">
        <v>56.75</v>
      </c>
      <c r="D229" s="480">
        <v>56.916666666666664</v>
      </c>
      <c r="E229" s="480">
        <v>56.333333333333329</v>
      </c>
      <c r="F229" s="480">
        <v>55.916666666666664</v>
      </c>
      <c r="G229" s="480">
        <v>55.333333333333329</v>
      </c>
      <c r="H229" s="480">
        <v>57.333333333333329</v>
      </c>
      <c r="I229" s="480">
        <v>57.916666666666657</v>
      </c>
      <c r="J229" s="480">
        <v>58.333333333333329</v>
      </c>
      <c r="K229" s="479">
        <v>57.5</v>
      </c>
      <c r="L229" s="479">
        <v>56.5</v>
      </c>
      <c r="M229" s="479">
        <v>299.13540999999998</v>
      </c>
    </row>
    <row r="230" spans="1:13">
      <c r="A230" s="254">
        <v>220</v>
      </c>
      <c r="B230" s="482" t="s">
        <v>389</v>
      </c>
      <c r="C230" s="479">
        <v>53.6</v>
      </c>
      <c r="D230" s="480">
        <v>53.4</v>
      </c>
      <c r="E230" s="480">
        <v>52.8</v>
      </c>
      <c r="F230" s="480">
        <v>52</v>
      </c>
      <c r="G230" s="480">
        <v>51.4</v>
      </c>
      <c r="H230" s="480">
        <v>54.199999999999996</v>
      </c>
      <c r="I230" s="480">
        <v>54.800000000000004</v>
      </c>
      <c r="J230" s="480">
        <v>55.599999999999994</v>
      </c>
      <c r="K230" s="479">
        <v>54</v>
      </c>
      <c r="L230" s="479">
        <v>52.6</v>
      </c>
      <c r="M230" s="479">
        <v>68.488659999999996</v>
      </c>
    </row>
    <row r="231" spans="1:13">
      <c r="A231" s="254">
        <v>221</v>
      </c>
      <c r="B231" s="482" t="s">
        <v>390</v>
      </c>
      <c r="C231" s="479">
        <v>950.1</v>
      </c>
      <c r="D231" s="480">
        <v>951.75</v>
      </c>
      <c r="E231" s="480">
        <v>935.5</v>
      </c>
      <c r="F231" s="480">
        <v>920.9</v>
      </c>
      <c r="G231" s="480">
        <v>904.65</v>
      </c>
      <c r="H231" s="480">
        <v>966.35</v>
      </c>
      <c r="I231" s="480">
        <v>982.6</v>
      </c>
      <c r="J231" s="480">
        <v>997.2</v>
      </c>
      <c r="K231" s="479">
        <v>968</v>
      </c>
      <c r="L231" s="479">
        <v>937.15</v>
      </c>
      <c r="M231" s="479">
        <v>0.35765999999999998</v>
      </c>
    </row>
    <row r="232" spans="1:13">
      <c r="A232" s="254">
        <v>222</v>
      </c>
      <c r="B232" s="482" t="s">
        <v>391</v>
      </c>
      <c r="C232" s="479">
        <v>266.60000000000002</v>
      </c>
      <c r="D232" s="480">
        <v>270.06666666666666</v>
      </c>
      <c r="E232" s="480">
        <v>262.48333333333335</v>
      </c>
      <c r="F232" s="480">
        <v>258.36666666666667</v>
      </c>
      <c r="G232" s="480">
        <v>250.78333333333336</v>
      </c>
      <c r="H232" s="480">
        <v>274.18333333333334</v>
      </c>
      <c r="I232" s="480">
        <v>281.76666666666671</v>
      </c>
      <c r="J232" s="480">
        <v>285.88333333333333</v>
      </c>
      <c r="K232" s="479">
        <v>277.64999999999998</v>
      </c>
      <c r="L232" s="479">
        <v>265.95</v>
      </c>
      <c r="M232" s="479">
        <v>4.75617</v>
      </c>
    </row>
    <row r="233" spans="1:13">
      <c r="A233" s="254">
        <v>223</v>
      </c>
      <c r="B233" s="482" t="s">
        <v>746</v>
      </c>
      <c r="C233" s="479">
        <v>1194.25</v>
      </c>
      <c r="D233" s="480">
        <v>1191.8333333333333</v>
      </c>
      <c r="E233" s="480">
        <v>1173.6666666666665</v>
      </c>
      <c r="F233" s="480">
        <v>1153.0833333333333</v>
      </c>
      <c r="G233" s="480">
        <v>1134.9166666666665</v>
      </c>
      <c r="H233" s="480">
        <v>1212.4166666666665</v>
      </c>
      <c r="I233" s="480">
        <v>1230.583333333333</v>
      </c>
      <c r="J233" s="480">
        <v>1251.1666666666665</v>
      </c>
      <c r="K233" s="479">
        <v>1210</v>
      </c>
      <c r="L233" s="479">
        <v>1171.25</v>
      </c>
      <c r="M233" s="479">
        <v>8.387E-2</v>
      </c>
    </row>
    <row r="234" spans="1:13">
      <c r="A234" s="254">
        <v>224</v>
      </c>
      <c r="B234" s="482" t="s">
        <v>750</v>
      </c>
      <c r="C234" s="479">
        <v>644.6</v>
      </c>
      <c r="D234" s="480">
        <v>648.94999999999993</v>
      </c>
      <c r="E234" s="480">
        <v>636.64999999999986</v>
      </c>
      <c r="F234" s="480">
        <v>628.69999999999993</v>
      </c>
      <c r="G234" s="480">
        <v>616.39999999999986</v>
      </c>
      <c r="H234" s="480">
        <v>656.89999999999986</v>
      </c>
      <c r="I234" s="480">
        <v>669.19999999999982</v>
      </c>
      <c r="J234" s="480">
        <v>677.14999999999986</v>
      </c>
      <c r="K234" s="479">
        <v>661.25</v>
      </c>
      <c r="L234" s="479">
        <v>641</v>
      </c>
      <c r="M234" s="479">
        <v>11.53082</v>
      </c>
    </row>
    <row r="235" spans="1:13">
      <c r="A235" s="254">
        <v>225</v>
      </c>
      <c r="B235" s="482" t="s">
        <v>392</v>
      </c>
      <c r="C235" s="479">
        <v>106.85</v>
      </c>
      <c r="D235" s="480">
        <v>108.36666666666667</v>
      </c>
      <c r="E235" s="480">
        <v>104.83333333333334</v>
      </c>
      <c r="F235" s="480">
        <v>102.81666666666666</v>
      </c>
      <c r="G235" s="480">
        <v>99.283333333333331</v>
      </c>
      <c r="H235" s="480">
        <v>110.38333333333335</v>
      </c>
      <c r="I235" s="480">
        <v>113.91666666666669</v>
      </c>
      <c r="J235" s="480">
        <v>115.93333333333337</v>
      </c>
      <c r="K235" s="479">
        <v>111.9</v>
      </c>
      <c r="L235" s="479">
        <v>106.35</v>
      </c>
      <c r="M235" s="479">
        <v>26.137329999999999</v>
      </c>
    </row>
    <row r="236" spans="1:13">
      <c r="A236" s="254">
        <v>226</v>
      </c>
      <c r="B236" s="482" t="s">
        <v>393</v>
      </c>
      <c r="C236" s="479">
        <v>88.55</v>
      </c>
      <c r="D236" s="480">
        <v>88.533333333333346</v>
      </c>
      <c r="E236" s="480">
        <v>87.566666666666691</v>
      </c>
      <c r="F236" s="480">
        <v>86.583333333333343</v>
      </c>
      <c r="G236" s="480">
        <v>85.616666666666688</v>
      </c>
      <c r="H236" s="480">
        <v>89.516666666666694</v>
      </c>
      <c r="I236" s="480">
        <v>90.483333333333363</v>
      </c>
      <c r="J236" s="480">
        <v>91.466666666666697</v>
      </c>
      <c r="K236" s="479">
        <v>89.5</v>
      </c>
      <c r="L236" s="479">
        <v>87.55</v>
      </c>
      <c r="M236" s="479">
        <v>16.222249999999999</v>
      </c>
    </row>
    <row r="237" spans="1:13">
      <c r="A237" s="254">
        <v>227</v>
      </c>
      <c r="B237" s="482" t="s">
        <v>126</v>
      </c>
      <c r="C237" s="479">
        <v>205.35</v>
      </c>
      <c r="D237" s="480">
        <v>204.91666666666666</v>
      </c>
      <c r="E237" s="480">
        <v>203.38333333333333</v>
      </c>
      <c r="F237" s="480">
        <v>201.41666666666666</v>
      </c>
      <c r="G237" s="480">
        <v>199.88333333333333</v>
      </c>
      <c r="H237" s="480">
        <v>206.88333333333333</v>
      </c>
      <c r="I237" s="480">
        <v>208.41666666666669</v>
      </c>
      <c r="J237" s="480">
        <v>210.38333333333333</v>
      </c>
      <c r="K237" s="479">
        <v>206.45</v>
      </c>
      <c r="L237" s="479">
        <v>202.95</v>
      </c>
      <c r="M237" s="479">
        <v>194.63495</v>
      </c>
    </row>
    <row r="238" spans="1:13">
      <c r="A238" s="254">
        <v>228</v>
      </c>
      <c r="B238" s="482" t="s">
        <v>395</v>
      </c>
      <c r="C238" s="479">
        <v>120.5</v>
      </c>
      <c r="D238" s="480">
        <v>119.76666666666667</v>
      </c>
      <c r="E238" s="480">
        <v>115.73333333333333</v>
      </c>
      <c r="F238" s="480">
        <v>110.96666666666667</v>
      </c>
      <c r="G238" s="480">
        <v>106.93333333333334</v>
      </c>
      <c r="H238" s="480">
        <v>124.53333333333333</v>
      </c>
      <c r="I238" s="480">
        <v>128.56666666666666</v>
      </c>
      <c r="J238" s="480">
        <v>133.33333333333331</v>
      </c>
      <c r="K238" s="479">
        <v>123.8</v>
      </c>
      <c r="L238" s="479">
        <v>115</v>
      </c>
      <c r="M238" s="479">
        <v>45.53105</v>
      </c>
    </row>
    <row r="239" spans="1:13">
      <c r="A239" s="254">
        <v>229</v>
      </c>
      <c r="B239" s="482" t="s">
        <v>396</v>
      </c>
      <c r="C239" s="479">
        <v>166.55</v>
      </c>
      <c r="D239" s="480">
        <v>167.31666666666669</v>
      </c>
      <c r="E239" s="480">
        <v>164.73333333333338</v>
      </c>
      <c r="F239" s="480">
        <v>162.91666666666669</v>
      </c>
      <c r="G239" s="480">
        <v>160.33333333333337</v>
      </c>
      <c r="H239" s="480">
        <v>169.13333333333338</v>
      </c>
      <c r="I239" s="480">
        <v>171.7166666666667</v>
      </c>
      <c r="J239" s="480">
        <v>173.53333333333339</v>
      </c>
      <c r="K239" s="479">
        <v>169.9</v>
      </c>
      <c r="L239" s="479">
        <v>165.5</v>
      </c>
      <c r="M239" s="479">
        <v>16.572520000000001</v>
      </c>
    </row>
    <row r="240" spans="1:13">
      <c r="A240" s="254">
        <v>230</v>
      </c>
      <c r="B240" s="482" t="s">
        <v>115</v>
      </c>
      <c r="C240" s="479">
        <v>179.8</v>
      </c>
      <c r="D240" s="480">
        <v>179.75</v>
      </c>
      <c r="E240" s="480">
        <v>177.55</v>
      </c>
      <c r="F240" s="480">
        <v>175.3</v>
      </c>
      <c r="G240" s="480">
        <v>173.10000000000002</v>
      </c>
      <c r="H240" s="480">
        <v>182</v>
      </c>
      <c r="I240" s="480">
        <v>184.2</v>
      </c>
      <c r="J240" s="480">
        <v>186.45</v>
      </c>
      <c r="K240" s="479">
        <v>181.95</v>
      </c>
      <c r="L240" s="479">
        <v>177.5</v>
      </c>
      <c r="M240" s="479">
        <v>93.290700000000001</v>
      </c>
    </row>
    <row r="241" spans="1:13">
      <c r="A241" s="254">
        <v>231</v>
      </c>
      <c r="B241" s="482" t="s">
        <v>397</v>
      </c>
      <c r="C241" s="479">
        <v>78.7</v>
      </c>
      <c r="D241" s="480">
        <v>78.7</v>
      </c>
      <c r="E241" s="480">
        <v>77</v>
      </c>
      <c r="F241" s="480">
        <v>75.3</v>
      </c>
      <c r="G241" s="480">
        <v>73.599999999999994</v>
      </c>
      <c r="H241" s="480">
        <v>80.400000000000006</v>
      </c>
      <c r="I241" s="480">
        <v>82.100000000000023</v>
      </c>
      <c r="J241" s="480">
        <v>83.800000000000011</v>
      </c>
      <c r="K241" s="479">
        <v>80.400000000000006</v>
      </c>
      <c r="L241" s="479">
        <v>77</v>
      </c>
      <c r="M241" s="479">
        <v>77.356070000000003</v>
      </c>
    </row>
    <row r="242" spans="1:13">
      <c r="A242" s="254">
        <v>232</v>
      </c>
      <c r="B242" s="482" t="s">
        <v>747</v>
      </c>
      <c r="C242" s="479">
        <v>7457.35</v>
      </c>
      <c r="D242" s="480">
        <v>7527.1166666666659</v>
      </c>
      <c r="E242" s="480">
        <v>7352.2333333333318</v>
      </c>
      <c r="F242" s="480">
        <v>7247.1166666666659</v>
      </c>
      <c r="G242" s="480">
        <v>7072.2333333333318</v>
      </c>
      <c r="H242" s="480">
        <v>7632.2333333333318</v>
      </c>
      <c r="I242" s="480">
        <v>7807.116666666665</v>
      </c>
      <c r="J242" s="480">
        <v>7912.2333333333318</v>
      </c>
      <c r="K242" s="479">
        <v>7702</v>
      </c>
      <c r="L242" s="479">
        <v>7422</v>
      </c>
      <c r="M242" s="479">
        <v>1.61757</v>
      </c>
    </row>
    <row r="243" spans="1:13">
      <c r="A243" s="254">
        <v>233</v>
      </c>
      <c r="B243" s="482" t="s">
        <v>254</v>
      </c>
      <c r="C243" s="479">
        <v>112.9</v>
      </c>
      <c r="D243" s="480">
        <v>113.51666666666667</v>
      </c>
      <c r="E243" s="480">
        <v>111.53333333333333</v>
      </c>
      <c r="F243" s="480">
        <v>110.16666666666667</v>
      </c>
      <c r="G243" s="480">
        <v>108.18333333333334</v>
      </c>
      <c r="H243" s="480">
        <v>114.88333333333333</v>
      </c>
      <c r="I243" s="480">
        <v>116.86666666666665</v>
      </c>
      <c r="J243" s="480">
        <v>118.23333333333332</v>
      </c>
      <c r="K243" s="479">
        <v>115.5</v>
      </c>
      <c r="L243" s="479">
        <v>112.15</v>
      </c>
      <c r="M243" s="479">
        <v>30.726780000000002</v>
      </c>
    </row>
    <row r="244" spans="1:13">
      <c r="A244" s="254">
        <v>234</v>
      </c>
      <c r="B244" s="482" t="s">
        <v>398</v>
      </c>
      <c r="C244" s="479">
        <v>389.6</v>
      </c>
      <c r="D244" s="480">
        <v>393.2</v>
      </c>
      <c r="E244" s="480">
        <v>384.4</v>
      </c>
      <c r="F244" s="480">
        <v>379.2</v>
      </c>
      <c r="G244" s="480">
        <v>370.4</v>
      </c>
      <c r="H244" s="480">
        <v>398.4</v>
      </c>
      <c r="I244" s="480">
        <v>407.20000000000005</v>
      </c>
      <c r="J244" s="480">
        <v>412.4</v>
      </c>
      <c r="K244" s="479">
        <v>402</v>
      </c>
      <c r="L244" s="479">
        <v>388</v>
      </c>
      <c r="M244" s="479">
        <v>21.33015</v>
      </c>
    </row>
    <row r="245" spans="1:13">
      <c r="A245" s="254">
        <v>235</v>
      </c>
      <c r="B245" s="482" t="s">
        <v>255</v>
      </c>
      <c r="C245" s="479">
        <v>112.4</v>
      </c>
      <c r="D245" s="480">
        <v>112.23333333333335</v>
      </c>
      <c r="E245" s="480">
        <v>111.01666666666669</v>
      </c>
      <c r="F245" s="480">
        <v>109.63333333333334</v>
      </c>
      <c r="G245" s="480">
        <v>108.41666666666669</v>
      </c>
      <c r="H245" s="480">
        <v>113.6166666666667</v>
      </c>
      <c r="I245" s="480">
        <v>114.83333333333334</v>
      </c>
      <c r="J245" s="480">
        <v>116.21666666666671</v>
      </c>
      <c r="K245" s="479">
        <v>113.45</v>
      </c>
      <c r="L245" s="479">
        <v>110.85</v>
      </c>
      <c r="M245" s="479">
        <v>12.186970000000001</v>
      </c>
    </row>
    <row r="246" spans="1:13">
      <c r="A246" s="254">
        <v>236</v>
      </c>
      <c r="B246" s="482" t="s">
        <v>125</v>
      </c>
      <c r="C246" s="479">
        <v>94.7</v>
      </c>
      <c r="D246" s="480">
        <v>94.05</v>
      </c>
      <c r="E246" s="480">
        <v>92.85</v>
      </c>
      <c r="F246" s="480">
        <v>91</v>
      </c>
      <c r="G246" s="480">
        <v>89.8</v>
      </c>
      <c r="H246" s="480">
        <v>95.899999999999991</v>
      </c>
      <c r="I246" s="480">
        <v>97.100000000000009</v>
      </c>
      <c r="J246" s="480">
        <v>98.949999999999989</v>
      </c>
      <c r="K246" s="479">
        <v>95.25</v>
      </c>
      <c r="L246" s="479">
        <v>92.2</v>
      </c>
      <c r="M246" s="479">
        <v>185.08501999999999</v>
      </c>
    </row>
    <row r="247" spans="1:13">
      <c r="A247" s="254">
        <v>237</v>
      </c>
      <c r="B247" s="482" t="s">
        <v>399</v>
      </c>
      <c r="C247" s="479">
        <v>15.85</v>
      </c>
      <c r="D247" s="480">
        <v>15.949999999999998</v>
      </c>
      <c r="E247" s="480">
        <v>15.699999999999996</v>
      </c>
      <c r="F247" s="480">
        <v>15.549999999999999</v>
      </c>
      <c r="G247" s="480">
        <v>15.299999999999997</v>
      </c>
      <c r="H247" s="480">
        <v>16.099999999999994</v>
      </c>
      <c r="I247" s="480">
        <v>16.349999999999998</v>
      </c>
      <c r="J247" s="480">
        <v>16.499999999999993</v>
      </c>
      <c r="K247" s="479">
        <v>16.2</v>
      </c>
      <c r="L247" s="479">
        <v>15.8</v>
      </c>
      <c r="M247" s="479">
        <v>62.679029999999997</v>
      </c>
    </row>
    <row r="248" spans="1:13">
      <c r="A248" s="254">
        <v>238</v>
      </c>
      <c r="B248" s="482" t="s">
        <v>772</v>
      </c>
      <c r="C248" s="479">
        <v>1693.4</v>
      </c>
      <c r="D248" s="480">
        <v>1694.9166666666667</v>
      </c>
      <c r="E248" s="480">
        <v>1679.9833333333336</v>
      </c>
      <c r="F248" s="480">
        <v>1666.5666666666668</v>
      </c>
      <c r="G248" s="480">
        <v>1651.6333333333337</v>
      </c>
      <c r="H248" s="480">
        <v>1708.3333333333335</v>
      </c>
      <c r="I248" s="480">
        <v>1723.2666666666664</v>
      </c>
      <c r="J248" s="480">
        <v>1736.6833333333334</v>
      </c>
      <c r="K248" s="479">
        <v>1709.85</v>
      </c>
      <c r="L248" s="479">
        <v>1681.5</v>
      </c>
      <c r="M248" s="479">
        <v>8.3109900000000003</v>
      </c>
    </row>
    <row r="249" spans="1:13">
      <c r="A249" s="254">
        <v>239</v>
      </c>
      <c r="B249" s="482" t="s">
        <v>748</v>
      </c>
      <c r="C249" s="479">
        <v>358.9</v>
      </c>
      <c r="D249" s="480">
        <v>361.3</v>
      </c>
      <c r="E249" s="480">
        <v>352.70000000000005</v>
      </c>
      <c r="F249" s="480">
        <v>346.50000000000006</v>
      </c>
      <c r="G249" s="480">
        <v>337.90000000000009</v>
      </c>
      <c r="H249" s="480">
        <v>367.5</v>
      </c>
      <c r="I249" s="480">
        <v>376.1</v>
      </c>
      <c r="J249" s="480">
        <v>382.29999999999995</v>
      </c>
      <c r="K249" s="479">
        <v>369.9</v>
      </c>
      <c r="L249" s="479">
        <v>355.1</v>
      </c>
      <c r="M249" s="479">
        <v>2.9868700000000001</v>
      </c>
    </row>
    <row r="250" spans="1:13">
      <c r="A250" s="254">
        <v>240</v>
      </c>
      <c r="B250" s="482" t="s">
        <v>120</v>
      </c>
      <c r="C250" s="479">
        <v>515.1</v>
      </c>
      <c r="D250" s="480">
        <v>519.5</v>
      </c>
      <c r="E250" s="480">
        <v>509</v>
      </c>
      <c r="F250" s="480">
        <v>502.9</v>
      </c>
      <c r="G250" s="480">
        <v>492.4</v>
      </c>
      <c r="H250" s="480">
        <v>525.6</v>
      </c>
      <c r="I250" s="480">
        <v>536.1</v>
      </c>
      <c r="J250" s="480">
        <v>542.20000000000005</v>
      </c>
      <c r="K250" s="479">
        <v>530</v>
      </c>
      <c r="L250" s="479">
        <v>513.4</v>
      </c>
      <c r="M250" s="479">
        <v>17.284369999999999</v>
      </c>
    </row>
    <row r="251" spans="1:13">
      <c r="A251" s="254">
        <v>241</v>
      </c>
      <c r="B251" s="482" t="s">
        <v>825</v>
      </c>
      <c r="C251" s="479">
        <v>254.6</v>
      </c>
      <c r="D251" s="480">
        <v>256.08333333333331</v>
      </c>
      <c r="E251" s="480">
        <v>252.21666666666664</v>
      </c>
      <c r="F251" s="480">
        <v>249.83333333333331</v>
      </c>
      <c r="G251" s="480">
        <v>245.96666666666664</v>
      </c>
      <c r="H251" s="480">
        <v>258.46666666666664</v>
      </c>
      <c r="I251" s="480">
        <v>262.33333333333331</v>
      </c>
      <c r="J251" s="480">
        <v>264.71666666666664</v>
      </c>
      <c r="K251" s="479">
        <v>259.95</v>
      </c>
      <c r="L251" s="479">
        <v>253.7</v>
      </c>
      <c r="M251" s="479">
        <v>18.36468</v>
      </c>
    </row>
    <row r="252" spans="1:13">
      <c r="A252" s="254">
        <v>242</v>
      </c>
      <c r="B252" s="482" t="s">
        <v>122</v>
      </c>
      <c r="C252" s="479">
        <v>926.2</v>
      </c>
      <c r="D252" s="480">
        <v>934.33333333333337</v>
      </c>
      <c r="E252" s="480">
        <v>916.86666666666679</v>
      </c>
      <c r="F252" s="480">
        <v>907.53333333333342</v>
      </c>
      <c r="G252" s="480">
        <v>890.06666666666683</v>
      </c>
      <c r="H252" s="480">
        <v>943.66666666666674</v>
      </c>
      <c r="I252" s="480">
        <v>961.13333333333321</v>
      </c>
      <c r="J252" s="480">
        <v>970.4666666666667</v>
      </c>
      <c r="K252" s="479">
        <v>951.8</v>
      </c>
      <c r="L252" s="479">
        <v>925</v>
      </c>
      <c r="M252" s="479">
        <v>54.197119999999998</v>
      </c>
    </row>
    <row r="253" spans="1:13">
      <c r="A253" s="254">
        <v>243</v>
      </c>
      <c r="B253" s="482" t="s">
        <v>256</v>
      </c>
      <c r="C253" s="479">
        <v>4677.3</v>
      </c>
      <c r="D253" s="480">
        <v>4709.1166666666668</v>
      </c>
      <c r="E253" s="480">
        <v>4621.1833333333334</v>
      </c>
      <c r="F253" s="480">
        <v>4565.0666666666666</v>
      </c>
      <c r="G253" s="480">
        <v>4477.1333333333332</v>
      </c>
      <c r="H253" s="480">
        <v>4765.2333333333336</v>
      </c>
      <c r="I253" s="480">
        <v>4853.1666666666679</v>
      </c>
      <c r="J253" s="480">
        <v>4909.2833333333338</v>
      </c>
      <c r="K253" s="479">
        <v>4797.05</v>
      </c>
      <c r="L253" s="479">
        <v>4653</v>
      </c>
      <c r="M253" s="479">
        <v>4.5483200000000004</v>
      </c>
    </row>
    <row r="254" spans="1:13">
      <c r="A254" s="254">
        <v>244</v>
      </c>
      <c r="B254" s="482" t="s">
        <v>124</v>
      </c>
      <c r="C254" s="479">
        <v>1352.55</v>
      </c>
      <c r="D254" s="480">
        <v>1358.0333333333333</v>
      </c>
      <c r="E254" s="480">
        <v>1343.0166666666667</v>
      </c>
      <c r="F254" s="480">
        <v>1333.4833333333333</v>
      </c>
      <c r="G254" s="480">
        <v>1318.4666666666667</v>
      </c>
      <c r="H254" s="480">
        <v>1367.5666666666666</v>
      </c>
      <c r="I254" s="480">
        <v>1382.583333333333</v>
      </c>
      <c r="J254" s="480">
        <v>1392.1166666666666</v>
      </c>
      <c r="K254" s="479">
        <v>1373.05</v>
      </c>
      <c r="L254" s="479">
        <v>1348.5</v>
      </c>
      <c r="M254" s="479">
        <v>49.914349999999999</v>
      </c>
    </row>
    <row r="255" spans="1:13">
      <c r="A255" s="254">
        <v>245</v>
      </c>
      <c r="B255" s="482" t="s">
        <v>749</v>
      </c>
      <c r="C255" s="479">
        <v>736.25</v>
      </c>
      <c r="D255" s="480">
        <v>740.33333333333337</v>
      </c>
      <c r="E255" s="480">
        <v>730.9666666666667</v>
      </c>
      <c r="F255" s="480">
        <v>725.68333333333328</v>
      </c>
      <c r="G255" s="480">
        <v>716.31666666666661</v>
      </c>
      <c r="H255" s="480">
        <v>745.61666666666679</v>
      </c>
      <c r="I255" s="480">
        <v>754.98333333333335</v>
      </c>
      <c r="J255" s="480">
        <v>760.26666666666688</v>
      </c>
      <c r="K255" s="479">
        <v>749.7</v>
      </c>
      <c r="L255" s="479">
        <v>735.05</v>
      </c>
      <c r="M255" s="479">
        <v>0.30792999999999998</v>
      </c>
    </row>
    <row r="256" spans="1:13">
      <c r="A256" s="254">
        <v>246</v>
      </c>
      <c r="B256" s="482" t="s">
        <v>400</v>
      </c>
      <c r="C256" s="479">
        <v>272.64999999999998</v>
      </c>
      <c r="D256" s="480">
        <v>272.93333333333334</v>
      </c>
      <c r="E256" s="480">
        <v>270.06666666666666</v>
      </c>
      <c r="F256" s="480">
        <v>267.48333333333335</v>
      </c>
      <c r="G256" s="480">
        <v>264.61666666666667</v>
      </c>
      <c r="H256" s="480">
        <v>275.51666666666665</v>
      </c>
      <c r="I256" s="480">
        <v>278.38333333333333</v>
      </c>
      <c r="J256" s="480">
        <v>280.96666666666664</v>
      </c>
      <c r="K256" s="479">
        <v>275.8</v>
      </c>
      <c r="L256" s="479">
        <v>270.35000000000002</v>
      </c>
      <c r="M256" s="479">
        <v>1.7519400000000001</v>
      </c>
    </row>
    <row r="257" spans="1:13">
      <c r="A257" s="254">
        <v>247</v>
      </c>
      <c r="B257" s="482" t="s">
        <v>121</v>
      </c>
      <c r="C257" s="479">
        <v>1640.6</v>
      </c>
      <c r="D257" s="480">
        <v>1649.2833333333335</v>
      </c>
      <c r="E257" s="480">
        <v>1616.616666666667</v>
      </c>
      <c r="F257" s="480">
        <v>1592.6333333333334</v>
      </c>
      <c r="G257" s="480">
        <v>1559.9666666666669</v>
      </c>
      <c r="H257" s="480">
        <v>1673.2666666666671</v>
      </c>
      <c r="I257" s="480">
        <v>1705.9333333333336</v>
      </c>
      <c r="J257" s="480">
        <v>1729.9166666666672</v>
      </c>
      <c r="K257" s="479">
        <v>1681.95</v>
      </c>
      <c r="L257" s="479">
        <v>1625.3</v>
      </c>
      <c r="M257" s="479">
        <v>5.6835500000000003</v>
      </c>
    </row>
    <row r="258" spans="1:13">
      <c r="A258" s="254">
        <v>248</v>
      </c>
      <c r="B258" s="482" t="s">
        <v>257</v>
      </c>
      <c r="C258" s="479">
        <v>2056.3000000000002</v>
      </c>
      <c r="D258" s="480">
        <v>2074.4833333333336</v>
      </c>
      <c r="E258" s="480">
        <v>2028.9666666666672</v>
      </c>
      <c r="F258" s="480">
        <v>2001.6333333333337</v>
      </c>
      <c r="G258" s="480">
        <v>1956.1166666666672</v>
      </c>
      <c r="H258" s="480">
        <v>2101.8166666666671</v>
      </c>
      <c r="I258" s="480">
        <v>2147.3333333333335</v>
      </c>
      <c r="J258" s="480">
        <v>2174.666666666667</v>
      </c>
      <c r="K258" s="479">
        <v>2120</v>
      </c>
      <c r="L258" s="479">
        <v>2047.15</v>
      </c>
      <c r="M258" s="479">
        <v>0.99382999999999999</v>
      </c>
    </row>
    <row r="259" spans="1:13">
      <c r="A259" s="254">
        <v>249</v>
      </c>
      <c r="B259" s="482" t="s">
        <v>401</v>
      </c>
      <c r="C259" s="479">
        <v>1455.6</v>
      </c>
      <c r="D259" s="480">
        <v>1454.7833333333335</v>
      </c>
      <c r="E259" s="480">
        <v>1435.5666666666671</v>
      </c>
      <c r="F259" s="480">
        <v>1415.5333333333335</v>
      </c>
      <c r="G259" s="480">
        <v>1396.3166666666671</v>
      </c>
      <c r="H259" s="480">
        <v>1474.8166666666671</v>
      </c>
      <c r="I259" s="480">
        <v>1494.0333333333338</v>
      </c>
      <c r="J259" s="480">
        <v>1514.0666666666671</v>
      </c>
      <c r="K259" s="479">
        <v>1474</v>
      </c>
      <c r="L259" s="479">
        <v>1434.75</v>
      </c>
      <c r="M259" s="479">
        <v>0.75073999999999996</v>
      </c>
    </row>
    <row r="260" spans="1:13">
      <c r="A260" s="254">
        <v>250</v>
      </c>
      <c r="B260" s="482" t="s">
        <v>402</v>
      </c>
      <c r="C260" s="479">
        <v>2779.55</v>
      </c>
      <c r="D260" s="480">
        <v>2789.15</v>
      </c>
      <c r="E260" s="480">
        <v>2762.4</v>
      </c>
      <c r="F260" s="480">
        <v>2745.25</v>
      </c>
      <c r="G260" s="480">
        <v>2718.5</v>
      </c>
      <c r="H260" s="480">
        <v>2806.3</v>
      </c>
      <c r="I260" s="480">
        <v>2833.05</v>
      </c>
      <c r="J260" s="480">
        <v>2850.2000000000003</v>
      </c>
      <c r="K260" s="479">
        <v>2815.9</v>
      </c>
      <c r="L260" s="479">
        <v>2772</v>
      </c>
      <c r="M260" s="479">
        <v>1.0768200000000001</v>
      </c>
    </row>
    <row r="261" spans="1:13">
      <c r="A261" s="254">
        <v>251</v>
      </c>
      <c r="B261" s="482" t="s">
        <v>403</v>
      </c>
      <c r="C261" s="479">
        <v>418.45</v>
      </c>
      <c r="D261" s="480">
        <v>415.56666666666666</v>
      </c>
      <c r="E261" s="480">
        <v>411.13333333333333</v>
      </c>
      <c r="F261" s="480">
        <v>403.81666666666666</v>
      </c>
      <c r="G261" s="480">
        <v>399.38333333333333</v>
      </c>
      <c r="H261" s="480">
        <v>422.88333333333333</v>
      </c>
      <c r="I261" s="480">
        <v>427.31666666666661</v>
      </c>
      <c r="J261" s="480">
        <v>434.63333333333333</v>
      </c>
      <c r="K261" s="479">
        <v>420</v>
      </c>
      <c r="L261" s="479">
        <v>408.25</v>
      </c>
      <c r="M261" s="479">
        <v>2.1175000000000002</v>
      </c>
    </row>
    <row r="262" spans="1:13">
      <c r="A262" s="254">
        <v>252</v>
      </c>
      <c r="B262" s="482" t="s">
        <v>404</v>
      </c>
      <c r="C262" s="479">
        <v>142.65</v>
      </c>
      <c r="D262" s="480">
        <v>144.29999999999998</v>
      </c>
      <c r="E262" s="480">
        <v>140.09999999999997</v>
      </c>
      <c r="F262" s="480">
        <v>137.54999999999998</v>
      </c>
      <c r="G262" s="480">
        <v>133.34999999999997</v>
      </c>
      <c r="H262" s="480">
        <v>146.84999999999997</v>
      </c>
      <c r="I262" s="480">
        <v>151.04999999999995</v>
      </c>
      <c r="J262" s="480">
        <v>153.59999999999997</v>
      </c>
      <c r="K262" s="479">
        <v>148.5</v>
      </c>
      <c r="L262" s="479">
        <v>141.75</v>
      </c>
      <c r="M262" s="479">
        <v>10.177110000000001</v>
      </c>
    </row>
    <row r="263" spans="1:13">
      <c r="A263" s="254">
        <v>253</v>
      </c>
      <c r="B263" s="482" t="s">
        <v>405</v>
      </c>
      <c r="C263" s="479">
        <v>118.05</v>
      </c>
      <c r="D263" s="480">
        <v>116.95</v>
      </c>
      <c r="E263" s="480">
        <v>115.4</v>
      </c>
      <c r="F263" s="480">
        <v>112.75</v>
      </c>
      <c r="G263" s="480">
        <v>111.2</v>
      </c>
      <c r="H263" s="480">
        <v>119.60000000000001</v>
      </c>
      <c r="I263" s="480">
        <v>121.14999999999999</v>
      </c>
      <c r="J263" s="480">
        <v>123.80000000000001</v>
      </c>
      <c r="K263" s="479">
        <v>118.5</v>
      </c>
      <c r="L263" s="479">
        <v>114.3</v>
      </c>
      <c r="M263" s="479">
        <v>12.79964</v>
      </c>
    </row>
    <row r="264" spans="1:13">
      <c r="A264" s="254">
        <v>254</v>
      </c>
      <c r="B264" s="482" t="s">
        <v>406</v>
      </c>
      <c r="C264" s="479">
        <v>81.099999999999994</v>
      </c>
      <c r="D264" s="480">
        <v>81.583333333333329</v>
      </c>
      <c r="E264" s="480">
        <v>79.666666666666657</v>
      </c>
      <c r="F264" s="480">
        <v>78.233333333333334</v>
      </c>
      <c r="G264" s="480">
        <v>76.316666666666663</v>
      </c>
      <c r="H264" s="480">
        <v>83.016666666666652</v>
      </c>
      <c r="I264" s="480">
        <v>84.933333333333309</v>
      </c>
      <c r="J264" s="480">
        <v>86.366666666666646</v>
      </c>
      <c r="K264" s="479">
        <v>83.5</v>
      </c>
      <c r="L264" s="479">
        <v>80.150000000000006</v>
      </c>
      <c r="M264" s="479">
        <v>13.93946</v>
      </c>
    </row>
    <row r="265" spans="1:13">
      <c r="A265" s="254">
        <v>255</v>
      </c>
      <c r="B265" s="482" t="s">
        <v>258</v>
      </c>
      <c r="C265" s="479">
        <v>116.8</v>
      </c>
      <c r="D265" s="480">
        <v>116.83333333333333</v>
      </c>
      <c r="E265" s="480">
        <v>115.21666666666665</v>
      </c>
      <c r="F265" s="480">
        <v>113.63333333333333</v>
      </c>
      <c r="G265" s="480">
        <v>112.01666666666665</v>
      </c>
      <c r="H265" s="480">
        <v>118.41666666666666</v>
      </c>
      <c r="I265" s="480">
        <v>120.03333333333333</v>
      </c>
      <c r="J265" s="480">
        <v>121.61666666666666</v>
      </c>
      <c r="K265" s="479">
        <v>118.45</v>
      </c>
      <c r="L265" s="479">
        <v>115.25</v>
      </c>
      <c r="M265" s="479">
        <v>45.415379999999999</v>
      </c>
    </row>
    <row r="266" spans="1:13">
      <c r="A266" s="254">
        <v>256</v>
      </c>
      <c r="B266" s="482" t="s">
        <v>128</v>
      </c>
      <c r="C266" s="479">
        <v>756.95</v>
      </c>
      <c r="D266" s="480">
        <v>753.4666666666667</v>
      </c>
      <c r="E266" s="480">
        <v>740.23333333333335</v>
      </c>
      <c r="F266" s="480">
        <v>723.51666666666665</v>
      </c>
      <c r="G266" s="480">
        <v>710.2833333333333</v>
      </c>
      <c r="H266" s="480">
        <v>770.18333333333339</v>
      </c>
      <c r="I266" s="480">
        <v>783.41666666666674</v>
      </c>
      <c r="J266" s="480">
        <v>800.13333333333344</v>
      </c>
      <c r="K266" s="479">
        <v>766.7</v>
      </c>
      <c r="L266" s="479">
        <v>736.75</v>
      </c>
      <c r="M266" s="479">
        <v>265.86556000000002</v>
      </c>
    </row>
    <row r="267" spans="1:13">
      <c r="A267" s="254">
        <v>257</v>
      </c>
      <c r="B267" s="482" t="s">
        <v>751</v>
      </c>
      <c r="C267" s="479">
        <v>82.1</v>
      </c>
      <c r="D267" s="480">
        <v>82.516666666666666</v>
      </c>
      <c r="E267" s="480">
        <v>81.583333333333329</v>
      </c>
      <c r="F267" s="480">
        <v>81.066666666666663</v>
      </c>
      <c r="G267" s="480">
        <v>80.133333333333326</v>
      </c>
      <c r="H267" s="480">
        <v>83.033333333333331</v>
      </c>
      <c r="I267" s="480">
        <v>83.966666666666669</v>
      </c>
      <c r="J267" s="480">
        <v>84.483333333333334</v>
      </c>
      <c r="K267" s="479">
        <v>83.45</v>
      </c>
      <c r="L267" s="479">
        <v>82</v>
      </c>
      <c r="M267" s="479">
        <v>0.83516000000000001</v>
      </c>
    </row>
    <row r="268" spans="1:13">
      <c r="A268" s="254">
        <v>258</v>
      </c>
      <c r="B268" s="482" t="s">
        <v>407</v>
      </c>
      <c r="C268" s="479">
        <v>53.85</v>
      </c>
      <c r="D268" s="480">
        <v>54.183333333333337</v>
      </c>
      <c r="E268" s="480">
        <v>53.066666666666677</v>
      </c>
      <c r="F268" s="480">
        <v>52.283333333333339</v>
      </c>
      <c r="G268" s="480">
        <v>51.166666666666679</v>
      </c>
      <c r="H268" s="480">
        <v>54.966666666666676</v>
      </c>
      <c r="I268" s="480">
        <v>56.083333333333336</v>
      </c>
      <c r="J268" s="480">
        <v>56.866666666666674</v>
      </c>
      <c r="K268" s="479">
        <v>55.3</v>
      </c>
      <c r="L268" s="479">
        <v>53.4</v>
      </c>
      <c r="M268" s="479">
        <v>2.8310200000000001</v>
      </c>
    </row>
    <row r="269" spans="1:13">
      <c r="A269" s="254">
        <v>259</v>
      </c>
      <c r="B269" s="482" t="s">
        <v>408</v>
      </c>
      <c r="C269" s="479">
        <v>87.8</v>
      </c>
      <c r="D269" s="480">
        <v>88.416666666666671</v>
      </c>
      <c r="E269" s="480">
        <v>86.88333333333334</v>
      </c>
      <c r="F269" s="480">
        <v>85.966666666666669</v>
      </c>
      <c r="G269" s="480">
        <v>84.433333333333337</v>
      </c>
      <c r="H269" s="480">
        <v>89.333333333333343</v>
      </c>
      <c r="I269" s="480">
        <v>90.866666666666674</v>
      </c>
      <c r="J269" s="480">
        <v>91.783333333333346</v>
      </c>
      <c r="K269" s="479">
        <v>89.95</v>
      </c>
      <c r="L269" s="479">
        <v>87.5</v>
      </c>
      <c r="M269" s="479">
        <v>7.5184100000000003</v>
      </c>
    </row>
    <row r="270" spans="1:13">
      <c r="A270" s="254">
        <v>260</v>
      </c>
      <c r="B270" s="482" t="s">
        <v>409</v>
      </c>
      <c r="C270" s="479">
        <v>24.9</v>
      </c>
      <c r="D270" s="480">
        <v>25.016666666666666</v>
      </c>
      <c r="E270" s="480">
        <v>24.68333333333333</v>
      </c>
      <c r="F270" s="480">
        <v>24.466666666666665</v>
      </c>
      <c r="G270" s="480">
        <v>24.133333333333329</v>
      </c>
      <c r="H270" s="480">
        <v>25.233333333333331</v>
      </c>
      <c r="I270" s="480">
        <v>25.566666666666666</v>
      </c>
      <c r="J270" s="480">
        <v>25.783333333333331</v>
      </c>
      <c r="K270" s="479">
        <v>25.35</v>
      </c>
      <c r="L270" s="479">
        <v>24.8</v>
      </c>
      <c r="M270" s="479">
        <v>24.723680000000002</v>
      </c>
    </row>
    <row r="271" spans="1:13">
      <c r="A271" s="254">
        <v>261</v>
      </c>
      <c r="B271" s="482" t="s">
        <v>410</v>
      </c>
      <c r="C271" s="479">
        <v>70.900000000000006</v>
      </c>
      <c r="D271" s="480">
        <v>71.716666666666669</v>
      </c>
      <c r="E271" s="480">
        <v>69.433333333333337</v>
      </c>
      <c r="F271" s="480">
        <v>67.966666666666669</v>
      </c>
      <c r="G271" s="480">
        <v>65.683333333333337</v>
      </c>
      <c r="H271" s="480">
        <v>73.183333333333337</v>
      </c>
      <c r="I271" s="480">
        <v>75.466666666666669</v>
      </c>
      <c r="J271" s="480">
        <v>76.933333333333337</v>
      </c>
      <c r="K271" s="479">
        <v>74</v>
      </c>
      <c r="L271" s="479">
        <v>70.25</v>
      </c>
      <c r="M271" s="479">
        <v>11.58867</v>
      </c>
    </row>
    <row r="272" spans="1:13">
      <c r="A272" s="254">
        <v>262</v>
      </c>
      <c r="B272" s="482" t="s">
        <v>411</v>
      </c>
      <c r="C272" s="479">
        <v>92.4</v>
      </c>
      <c r="D272" s="480">
        <v>91.333333333333329</v>
      </c>
      <c r="E272" s="480">
        <v>87.716666666666654</v>
      </c>
      <c r="F272" s="480">
        <v>83.033333333333331</v>
      </c>
      <c r="G272" s="480">
        <v>79.416666666666657</v>
      </c>
      <c r="H272" s="480">
        <v>96.016666666666652</v>
      </c>
      <c r="I272" s="480">
        <v>99.633333333333326</v>
      </c>
      <c r="J272" s="480">
        <v>104.31666666666665</v>
      </c>
      <c r="K272" s="479">
        <v>94.95</v>
      </c>
      <c r="L272" s="479">
        <v>86.65</v>
      </c>
      <c r="M272" s="479">
        <v>85.762389999999996</v>
      </c>
    </row>
    <row r="273" spans="1:13">
      <c r="A273" s="254">
        <v>263</v>
      </c>
      <c r="B273" s="482" t="s">
        <v>412</v>
      </c>
      <c r="C273" s="479">
        <v>180.9</v>
      </c>
      <c r="D273" s="480">
        <v>178.30000000000004</v>
      </c>
      <c r="E273" s="480">
        <v>167.90000000000009</v>
      </c>
      <c r="F273" s="480">
        <v>154.90000000000006</v>
      </c>
      <c r="G273" s="480">
        <v>144.50000000000011</v>
      </c>
      <c r="H273" s="480">
        <v>191.30000000000007</v>
      </c>
      <c r="I273" s="480">
        <v>201.7</v>
      </c>
      <c r="J273" s="480">
        <v>214.70000000000005</v>
      </c>
      <c r="K273" s="479">
        <v>188.7</v>
      </c>
      <c r="L273" s="479">
        <v>165.3</v>
      </c>
      <c r="M273" s="479">
        <v>58.054729999999999</v>
      </c>
    </row>
    <row r="274" spans="1:13">
      <c r="A274" s="254">
        <v>264</v>
      </c>
      <c r="B274" s="482" t="s">
        <v>413</v>
      </c>
      <c r="C274" s="479">
        <v>98.15</v>
      </c>
      <c r="D274" s="480">
        <v>96.683333333333337</v>
      </c>
      <c r="E274" s="480">
        <v>91.466666666666669</v>
      </c>
      <c r="F274" s="480">
        <v>84.783333333333331</v>
      </c>
      <c r="G274" s="480">
        <v>79.566666666666663</v>
      </c>
      <c r="H274" s="480">
        <v>103.36666666666667</v>
      </c>
      <c r="I274" s="480">
        <v>108.58333333333334</v>
      </c>
      <c r="J274" s="480">
        <v>115.26666666666668</v>
      </c>
      <c r="K274" s="479">
        <v>101.9</v>
      </c>
      <c r="L274" s="479">
        <v>90</v>
      </c>
      <c r="M274" s="479">
        <v>91.266549999999995</v>
      </c>
    </row>
    <row r="275" spans="1:13">
      <c r="A275" s="254">
        <v>265</v>
      </c>
      <c r="B275" s="482" t="s">
        <v>127</v>
      </c>
      <c r="C275" s="479">
        <v>479.9</v>
      </c>
      <c r="D275" s="480">
        <v>476.18333333333334</v>
      </c>
      <c r="E275" s="480">
        <v>467.36666666666667</v>
      </c>
      <c r="F275" s="480">
        <v>454.83333333333331</v>
      </c>
      <c r="G275" s="480">
        <v>446.01666666666665</v>
      </c>
      <c r="H275" s="480">
        <v>488.7166666666667</v>
      </c>
      <c r="I275" s="480">
        <v>497.53333333333342</v>
      </c>
      <c r="J275" s="480">
        <v>510.06666666666672</v>
      </c>
      <c r="K275" s="479">
        <v>485</v>
      </c>
      <c r="L275" s="479">
        <v>463.65</v>
      </c>
      <c r="M275" s="479">
        <v>173.70389</v>
      </c>
    </row>
    <row r="276" spans="1:13">
      <c r="A276" s="254">
        <v>266</v>
      </c>
      <c r="B276" s="482" t="s">
        <v>414</v>
      </c>
      <c r="C276" s="479">
        <v>2289.8000000000002</v>
      </c>
      <c r="D276" s="480">
        <v>2282.6333333333332</v>
      </c>
      <c r="E276" s="480">
        <v>2258.0166666666664</v>
      </c>
      <c r="F276" s="480">
        <v>2226.2333333333331</v>
      </c>
      <c r="G276" s="480">
        <v>2201.6166666666663</v>
      </c>
      <c r="H276" s="480">
        <v>2314.4166666666665</v>
      </c>
      <c r="I276" s="480">
        <v>2339.0333333333333</v>
      </c>
      <c r="J276" s="480">
        <v>2370.8166666666666</v>
      </c>
      <c r="K276" s="479">
        <v>2307.25</v>
      </c>
      <c r="L276" s="479">
        <v>2250.85</v>
      </c>
      <c r="M276" s="479">
        <v>0.17530999999999999</v>
      </c>
    </row>
    <row r="277" spans="1:13">
      <c r="A277" s="254">
        <v>267</v>
      </c>
      <c r="B277" s="482" t="s">
        <v>129</v>
      </c>
      <c r="C277" s="479">
        <v>2740.55</v>
      </c>
      <c r="D277" s="480">
        <v>2773.65</v>
      </c>
      <c r="E277" s="480">
        <v>2701.9</v>
      </c>
      <c r="F277" s="480">
        <v>2663.25</v>
      </c>
      <c r="G277" s="480">
        <v>2591.5</v>
      </c>
      <c r="H277" s="480">
        <v>2812.3</v>
      </c>
      <c r="I277" s="480">
        <v>2884.05</v>
      </c>
      <c r="J277" s="480">
        <v>2922.7000000000003</v>
      </c>
      <c r="K277" s="479">
        <v>2845.4</v>
      </c>
      <c r="L277" s="479">
        <v>2735</v>
      </c>
      <c r="M277" s="479">
        <v>4.4210700000000003</v>
      </c>
    </row>
    <row r="278" spans="1:13">
      <c r="A278" s="254">
        <v>268</v>
      </c>
      <c r="B278" s="482" t="s">
        <v>130</v>
      </c>
      <c r="C278" s="479">
        <v>808.9</v>
      </c>
      <c r="D278" s="480">
        <v>815.9666666666667</v>
      </c>
      <c r="E278" s="480">
        <v>798.93333333333339</v>
      </c>
      <c r="F278" s="480">
        <v>788.9666666666667</v>
      </c>
      <c r="G278" s="480">
        <v>771.93333333333339</v>
      </c>
      <c r="H278" s="480">
        <v>825.93333333333339</v>
      </c>
      <c r="I278" s="480">
        <v>842.9666666666667</v>
      </c>
      <c r="J278" s="480">
        <v>852.93333333333339</v>
      </c>
      <c r="K278" s="479">
        <v>833</v>
      </c>
      <c r="L278" s="479">
        <v>806</v>
      </c>
      <c r="M278" s="479">
        <v>7.5607499999999996</v>
      </c>
    </row>
    <row r="279" spans="1:13">
      <c r="A279" s="254">
        <v>269</v>
      </c>
      <c r="B279" s="482" t="s">
        <v>415</v>
      </c>
      <c r="C279" s="479">
        <v>147.05000000000001</v>
      </c>
      <c r="D279" s="480">
        <v>146.35</v>
      </c>
      <c r="E279" s="480">
        <v>143.75</v>
      </c>
      <c r="F279" s="480">
        <v>140.45000000000002</v>
      </c>
      <c r="G279" s="480">
        <v>137.85000000000002</v>
      </c>
      <c r="H279" s="480">
        <v>149.64999999999998</v>
      </c>
      <c r="I279" s="480">
        <v>152.24999999999994</v>
      </c>
      <c r="J279" s="480">
        <v>155.54999999999995</v>
      </c>
      <c r="K279" s="479">
        <v>148.94999999999999</v>
      </c>
      <c r="L279" s="479">
        <v>143.05000000000001</v>
      </c>
      <c r="M279" s="479">
        <v>5.9848499999999998</v>
      </c>
    </row>
    <row r="280" spans="1:13">
      <c r="A280" s="254">
        <v>270</v>
      </c>
      <c r="B280" s="482" t="s">
        <v>417</v>
      </c>
      <c r="C280" s="479">
        <v>521.4</v>
      </c>
      <c r="D280" s="480">
        <v>524.23333333333335</v>
      </c>
      <c r="E280" s="480">
        <v>515.4666666666667</v>
      </c>
      <c r="F280" s="480">
        <v>509.5333333333333</v>
      </c>
      <c r="G280" s="480">
        <v>500.76666666666665</v>
      </c>
      <c r="H280" s="480">
        <v>530.16666666666674</v>
      </c>
      <c r="I280" s="480">
        <v>538.93333333333339</v>
      </c>
      <c r="J280" s="480">
        <v>544.86666666666679</v>
      </c>
      <c r="K280" s="479">
        <v>533</v>
      </c>
      <c r="L280" s="479">
        <v>518.29999999999995</v>
      </c>
      <c r="M280" s="479">
        <v>1.17272</v>
      </c>
    </row>
    <row r="281" spans="1:13">
      <c r="A281" s="254">
        <v>271</v>
      </c>
      <c r="B281" s="482" t="s">
        <v>418</v>
      </c>
      <c r="C281" s="479">
        <v>199.55</v>
      </c>
      <c r="D281" s="480">
        <v>200.18333333333331</v>
      </c>
      <c r="E281" s="480">
        <v>198.36666666666662</v>
      </c>
      <c r="F281" s="480">
        <v>197.18333333333331</v>
      </c>
      <c r="G281" s="480">
        <v>195.36666666666662</v>
      </c>
      <c r="H281" s="480">
        <v>201.36666666666662</v>
      </c>
      <c r="I281" s="480">
        <v>203.18333333333328</v>
      </c>
      <c r="J281" s="480">
        <v>204.36666666666662</v>
      </c>
      <c r="K281" s="479">
        <v>202</v>
      </c>
      <c r="L281" s="479">
        <v>199</v>
      </c>
      <c r="M281" s="479">
        <v>2.0593699999999999</v>
      </c>
    </row>
    <row r="282" spans="1:13">
      <c r="A282" s="254">
        <v>272</v>
      </c>
      <c r="B282" s="482" t="s">
        <v>419</v>
      </c>
      <c r="C282" s="479">
        <v>206.15</v>
      </c>
      <c r="D282" s="480">
        <v>206.21666666666667</v>
      </c>
      <c r="E282" s="480">
        <v>202.93333333333334</v>
      </c>
      <c r="F282" s="480">
        <v>199.71666666666667</v>
      </c>
      <c r="G282" s="480">
        <v>196.43333333333334</v>
      </c>
      <c r="H282" s="480">
        <v>209.43333333333334</v>
      </c>
      <c r="I282" s="480">
        <v>212.7166666666667</v>
      </c>
      <c r="J282" s="480">
        <v>215.93333333333334</v>
      </c>
      <c r="K282" s="479">
        <v>209.5</v>
      </c>
      <c r="L282" s="479">
        <v>203</v>
      </c>
      <c r="M282" s="479">
        <v>4.1805300000000001</v>
      </c>
    </row>
    <row r="283" spans="1:13">
      <c r="A283" s="254">
        <v>273</v>
      </c>
      <c r="B283" s="482" t="s">
        <v>752</v>
      </c>
      <c r="C283" s="479">
        <v>934.35</v>
      </c>
      <c r="D283" s="480">
        <v>940.08333333333337</v>
      </c>
      <c r="E283" s="480">
        <v>916.4666666666667</v>
      </c>
      <c r="F283" s="480">
        <v>898.58333333333337</v>
      </c>
      <c r="G283" s="480">
        <v>874.9666666666667</v>
      </c>
      <c r="H283" s="480">
        <v>957.9666666666667</v>
      </c>
      <c r="I283" s="480">
        <v>981.58333333333326</v>
      </c>
      <c r="J283" s="480">
        <v>999.4666666666667</v>
      </c>
      <c r="K283" s="479">
        <v>963.7</v>
      </c>
      <c r="L283" s="479">
        <v>922.2</v>
      </c>
      <c r="M283" s="479">
        <v>1.50762</v>
      </c>
    </row>
    <row r="284" spans="1:13">
      <c r="A284" s="254">
        <v>274</v>
      </c>
      <c r="B284" s="482" t="s">
        <v>420</v>
      </c>
      <c r="C284" s="479">
        <v>903.85</v>
      </c>
      <c r="D284" s="480">
        <v>904.91666666666663</v>
      </c>
      <c r="E284" s="480">
        <v>892.0333333333333</v>
      </c>
      <c r="F284" s="480">
        <v>880.2166666666667</v>
      </c>
      <c r="G284" s="480">
        <v>867.33333333333337</v>
      </c>
      <c r="H284" s="480">
        <v>916.73333333333323</v>
      </c>
      <c r="I284" s="480">
        <v>929.61666666666667</v>
      </c>
      <c r="J284" s="480">
        <v>941.43333333333317</v>
      </c>
      <c r="K284" s="479">
        <v>917.8</v>
      </c>
      <c r="L284" s="479">
        <v>893.1</v>
      </c>
      <c r="M284" s="479">
        <v>0.93815999999999999</v>
      </c>
    </row>
    <row r="285" spans="1:13">
      <c r="A285" s="254">
        <v>275</v>
      </c>
      <c r="B285" s="482" t="s">
        <v>421</v>
      </c>
      <c r="C285" s="479">
        <v>377.9</v>
      </c>
      <c r="D285" s="480">
        <v>371.26666666666665</v>
      </c>
      <c r="E285" s="480">
        <v>362.5333333333333</v>
      </c>
      <c r="F285" s="480">
        <v>347.16666666666663</v>
      </c>
      <c r="G285" s="480">
        <v>338.43333333333328</v>
      </c>
      <c r="H285" s="480">
        <v>386.63333333333333</v>
      </c>
      <c r="I285" s="480">
        <v>395.36666666666667</v>
      </c>
      <c r="J285" s="480">
        <v>410.73333333333335</v>
      </c>
      <c r="K285" s="479">
        <v>380</v>
      </c>
      <c r="L285" s="479">
        <v>355.9</v>
      </c>
      <c r="M285" s="479">
        <v>6.1798400000000004</v>
      </c>
    </row>
    <row r="286" spans="1:13">
      <c r="A286" s="254">
        <v>276</v>
      </c>
      <c r="B286" s="482" t="s">
        <v>422</v>
      </c>
      <c r="C286" s="479">
        <v>591.25</v>
      </c>
      <c r="D286" s="480">
        <v>592.85</v>
      </c>
      <c r="E286" s="480">
        <v>585.70000000000005</v>
      </c>
      <c r="F286" s="480">
        <v>580.15</v>
      </c>
      <c r="G286" s="480">
        <v>573</v>
      </c>
      <c r="H286" s="480">
        <v>598.40000000000009</v>
      </c>
      <c r="I286" s="480">
        <v>605.54999999999995</v>
      </c>
      <c r="J286" s="480">
        <v>611.10000000000014</v>
      </c>
      <c r="K286" s="479">
        <v>600</v>
      </c>
      <c r="L286" s="479">
        <v>587.29999999999995</v>
      </c>
      <c r="M286" s="479">
        <v>2.1348799999999999</v>
      </c>
    </row>
    <row r="287" spans="1:13">
      <c r="A287" s="254">
        <v>277</v>
      </c>
      <c r="B287" s="482" t="s">
        <v>423</v>
      </c>
      <c r="C287" s="479">
        <v>62.6</v>
      </c>
      <c r="D287" s="480">
        <v>62.883333333333333</v>
      </c>
      <c r="E287" s="480">
        <v>61.966666666666669</v>
      </c>
      <c r="F287" s="480">
        <v>61.333333333333336</v>
      </c>
      <c r="G287" s="480">
        <v>60.416666666666671</v>
      </c>
      <c r="H287" s="480">
        <v>63.516666666666666</v>
      </c>
      <c r="I287" s="480">
        <v>64.433333333333337</v>
      </c>
      <c r="J287" s="480">
        <v>65.066666666666663</v>
      </c>
      <c r="K287" s="479">
        <v>63.8</v>
      </c>
      <c r="L287" s="479">
        <v>62.25</v>
      </c>
      <c r="M287" s="479">
        <v>11.003349999999999</v>
      </c>
    </row>
    <row r="288" spans="1:13">
      <c r="A288" s="254">
        <v>278</v>
      </c>
      <c r="B288" s="482" t="s">
        <v>424</v>
      </c>
      <c r="C288" s="479">
        <v>54.3</v>
      </c>
      <c r="D288" s="480">
        <v>54.633333333333326</v>
      </c>
      <c r="E288" s="480">
        <v>53.866666666666653</v>
      </c>
      <c r="F288" s="480">
        <v>53.43333333333333</v>
      </c>
      <c r="G288" s="480">
        <v>52.666666666666657</v>
      </c>
      <c r="H288" s="480">
        <v>55.066666666666649</v>
      </c>
      <c r="I288" s="480">
        <v>55.833333333333329</v>
      </c>
      <c r="J288" s="480">
        <v>56.266666666666644</v>
      </c>
      <c r="K288" s="479">
        <v>55.4</v>
      </c>
      <c r="L288" s="479">
        <v>54.2</v>
      </c>
      <c r="M288" s="479">
        <v>6.3972300000000004</v>
      </c>
    </row>
    <row r="289" spans="1:13">
      <c r="A289" s="254">
        <v>279</v>
      </c>
      <c r="B289" s="482" t="s">
        <v>425</v>
      </c>
      <c r="C289" s="479">
        <v>639.20000000000005</v>
      </c>
      <c r="D289" s="480">
        <v>632.9666666666667</v>
      </c>
      <c r="E289" s="480">
        <v>618.63333333333344</v>
      </c>
      <c r="F289" s="480">
        <v>598.06666666666672</v>
      </c>
      <c r="G289" s="480">
        <v>583.73333333333346</v>
      </c>
      <c r="H289" s="480">
        <v>653.53333333333342</v>
      </c>
      <c r="I289" s="480">
        <v>667.86666666666667</v>
      </c>
      <c r="J289" s="480">
        <v>688.43333333333339</v>
      </c>
      <c r="K289" s="479">
        <v>647.29999999999995</v>
      </c>
      <c r="L289" s="479">
        <v>612.4</v>
      </c>
      <c r="M289" s="479">
        <v>5.2481799999999996</v>
      </c>
    </row>
    <row r="290" spans="1:13">
      <c r="A290" s="254">
        <v>280</v>
      </c>
      <c r="B290" s="482" t="s">
        <v>426</v>
      </c>
      <c r="C290" s="479">
        <v>377.75</v>
      </c>
      <c r="D290" s="480">
        <v>379.31666666666666</v>
      </c>
      <c r="E290" s="480">
        <v>374.63333333333333</v>
      </c>
      <c r="F290" s="480">
        <v>371.51666666666665</v>
      </c>
      <c r="G290" s="480">
        <v>366.83333333333331</v>
      </c>
      <c r="H290" s="480">
        <v>382.43333333333334</v>
      </c>
      <c r="I290" s="480">
        <v>387.11666666666662</v>
      </c>
      <c r="J290" s="480">
        <v>390.23333333333335</v>
      </c>
      <c r="K290" s="479">
        <v>384</v>
      </c>
      <c r="L290" s="479">
        <v>376.2</v>
      </c>
      <c r="M290" s="479">
        <v>2.3286699999999998</v>
      </c>
    </row>
    <row r="291" spans="1:13">
      <c r="A291" s="254">
        <v>281</v>
      </c>
      <c r="B291" s="482" t="s">
        <v>427</v>
      </c>
      <c r="C291" s="479">
        <v>236.8</v>
      </c>
      <c r="D291" s="480">
        <v>232.11666666666667</v>
      </c>
      <c r="E291" s="480">
        <v>214.83333333333334</v>
      </c>
      <c r="F291" s="480">
        <v>192.86666666666667</v>
      </c>
      <c r="G291" s="480">
        <v>175.58333333333334</v>
      </c>
      <c r="H291" s="480">
        <v>254.08333333333334</v>
      </c>
      <c r="I291" s="480">
        <v>271.36666666666667</v>
      </c>
      <c r="J291" s="480">
        <v>293.33333333333337</v>
      </c>
      <c r="K291" s="479">
        <v>249.4</v>
      </c>
      <c r="L291" s="479">
        <v>210.15</v>
      </c>
      <c r="M291" s="479">
        <v>19.440519999999999</v>
      </c>
    </row>
    <row r="292" spans="1:13">
      <c r="A292" s="254">
        <v>282</v>
      </c>
      <c r="B292" s="482" t="s">
        <v>131</v>
      </c>
      <c r="C292" s="479">
        <v>1780.35</v>
      </c>
      <c r="D292" s="480">
        <v>1788.95</v>
      </c>
      <c r="E292" s="480">
        <v>1764.9</v>
      </c>
      <c r="F292" s="480">
        <v>1749.45</v>
      </c>
      <c r="G292" s="480">
        <v>1725.4</v>
      </c>
      <c r="H292" s="480">
        <v>1804.4</v>
      </c>
      <c r="I292" s="480">
        <v>1828.4499999999998</v>
      </c>
      <c r="J292" s="480">
        <v>1843.9</v>
      </c>
      <c r="K292" s="479">
        <v>1813</v>
      </c>
      <c r="L292" s="479">
        <v>1773.5</v>
      </c>
      <c r="M292" s="479">
        <v>16.107299999999999</v>
      </c>
    </row>
    <row r="293" spans="1:13">
      <c r="A293" s="254">
        <v>283</v>
      </c>
      <c r="B293" s="482" t="s">
        <v>132</v>
      </c>
      <c r="C293" s="479">
        <v>86.75</v>
      </c>
      <c r="D293" s="480">
        <v>86.533333333333346</v>
      </c>
      <c r="E293" s="480">
        <v>85.966666666666697</v>
      </c>
      <c r="F293" s="480">
        <v>85.183333333333351</v>
      </c>
      <c r="G293" s="480">
        <v>84.616666666666703</v>
      </c>
      <c r="H293" s="480">
        <v>87.316666666666691</v>
      </c>
      <c r="I293" s="480">
        <v>87.883333333333326</v>
      </c>
      <c r="J293" s="480">
        <v>88.666666666666686</v>
      </c>
      <c r="K293" s="479">
        <v>87.1</v>
      </c>
      <c r="L293" s="479">
        <v>85.75</v>
      </c>
      <c r="M293" s="479">
        <v>102.86075</v>
      </c>
    </row>
    <row r="294" spans="1:13">
      <c r="A294" s="254">
        <v>284</v>
      </c>
      <c r="B294" s="482" t="s">
        <v>259</v>
      </c>
      <c r="C294" s="479">
        <v>2521.4</v>
      </c>
      <c r="D294" s="480">
        <v>2535.5666666666666</v>
      </c>
      <c r="E294" s="480">
        <v>2496.1333333333332</v>
      </c>
      <c r="F294" s="480">
        <v>2470.8666666666668</v>
      </c>
      <c r="G294" s="480">
        <v>2431.4333333333334</v>
      </c>
      <c r="H294" s="480">
        <v>2560.833333333333</v>
      </c>
      <c r="I294" s="480">
        <v>2600.2666666666664</v>
      </c>
      <c r="J294" s="480">
        <v>2625.5333333333328</v>
      </c>
      <c r="K294" s="479">
        <v>2575</v>
      </c>
      <c r="L294" s="479">
        <v>2510.3000000000002</v>
      </c>
      <c r="M294" s="479">
        <v>2.1571099999999999</v>
      </c>
    </row>
    <row r="295" spans="1:13">
      <c r="A295" s="254">
        <v>285</v>
      </c>
      <c r="B295" s="482" t="s">
        <v>133</v>
      </c>
      <c r="C295" s="479">
        <v>422.8</v>
      </c>
      <c r="D295" s="480">
        <v>420.33333333333331</v>
      </c>
      <c r="E295" s="480">
        <v>415.66666666666663</v>
      </c>
      <c r="F295" s="480">
        <v>408.5333333333333</v>
      </c>
      <c r="G295" s="480">
        <v>403.86666666666662</v>
      </c>
      <c r="H295" s="480">
        <v>427.46666666666664</v>
      </c>
      <c r="I295" s="480">
        <v>432.13333333333327</v>
      </c>
      <c r="J295" s="480">
        <v>439.26666666666665</v>
      </c>
      <c r="K295" s="479">
        <v>425</v>
      </c>
      <c r="L295" s="479">
        <v>413.2</v>
      </c>
      <c r="M295" s="479">
        <v>34.736640000000001</v>
      </c>
    </row>
    <row r="296" spans="1:13">
      <c r="A296" s="254">
        <v>286</v>
      </c>
      <c r="B296" s="482" t="s">
        <v>753</v>
      </c>
      <c r="C296" s="479">
        <v>220.15</v>
      </c>
      <c r="D296" s="480">
        <v>222.20000000000002</v>
      </c>
      <c r="E296" s="480">
        <v>216.95000000000005</v>
      </c>
      <c r="F296" s="480">
        <v>213.75000000000003</v>
      </c>
      <c r="G296" s="480">
        <v>208.50000000000006</v>
      </c>
      <c r="H296" s="480">
        <v>225.40000000000003</v>
      </c>
      <c r="I296" s="480">
        <v>230.64999999999998</v>
      </c>
      <c r="J296" s="480">
        <v>233.85000000000002</v>
      </c>
      <c r="K296" s="479">
        <v>227.45</v>
      </c>
      <c r="L296" s="479">
        <v>219</v>
      </c>
      <c r="M296" s="479">
        <v>0.50360000000000005</v>
      </c>
    </row>
    <row r="297" spans="1:13">
      <c r="A297" s="254">
        <v>287</v>
      </c>
      <c r="B297" s="482" t="s">
        <v>428</v>
      </c>
      <c r="C297" s="479">
        <v>6172.5</v>
      </c>
      <c r="D297" s="480">
        <v>6197.8499999999995</v>
      </c>
      <c r="E297" s="480">
        <v>6125.6999999999989</v>
      </c>
      <c r="F297" s="480">
        <v>6078.9</v>
      </c>
      <c r="G297" s="480">
        <v>6006.7499999999991</v>
      </c>
      <c r="H297" s="480">
        <v>6244.6499999999987</v>
      </c>
      <c r="I297" s="480">
        <v>6316.7999999999984</v>
      </c>
      <c r="J297" s="480">
        <v>6363.5999999999985</v>
      </c>
      <c r="K297" s="479">
        <v>6270</v>
      </c>
      <c r="L297" s="479">
        <v>6151.05</v>
      </c>
      <c r="M297" s="479">
        <v>1.728E-2</v>
      </c>
    </row>
    <row r="298" spans="1:13">
      <c r="A298" s="254">
        <v>288</v>
      </c>
      <c r="B298" s="482" t="s">
        <v>260</v>
      </c>
      <c r="C298" s="479">
        <v>3768.6</v>
      </c>
      <c r="D298" s="480">
        <v>3795.1666666666665</v>
      </c>
      <c r="E298" s="480">
        <v>3725.4333333333329</v>
      </c>
      <c r="F298" s="480">
        <v>3682.2666666666664</v>
      </c>
      <c r="G298" s="480">
        <v>3612.5333333333328</v>
      </c>
      <c r="H298" s="480">
        <v>3838.333333333333</v>
      </c>
      <c r="I298" s="480">
        <v>3908.0666666666666</v>
      </c>
      <c r="J298" s="480">
        <v>3951.2333333333331</v>
      </c>
      <c r="K298" s="479">
        <v>3864.9</v>
      </c>
      <c r="L298" s="479">
        <v>3752</v>
      </c>
      <c r="M298" s="479">
        <v>2.6950099999999999</v>
      </c>
    </row>
    <row r="299" spans="1:13">
      <c r="A299" s="254">
        <v>289</v>
      </c>
      <c r="B299" s="482" t="s">
        <v>134</v>
      </c>
      <c r="C299" s="479">
        <v>1342.7</v>
      </c>
      <c r="D299" s="480">
        <v>1347.2</v>
      </c>
      <c r="E299" s="480">
        <v>1334.5</v>
      </c>
      <c r="F299" s="480">
        <v>1326.3</v>
      </c>
      <c r="G299" s="480">
        <v>1313.6</v>
      </c>
      <c r="H299" s="480">
        <v>1355.4</v>
      </c>
      <c r="I299" s="480">
        <v>1368.1000000000004</v>
      </c>
      <c r="J299" s="480">
        <v>1376.3000000000002</v>
      </c>
      <c r="K299" s="479">
        <v>1359.9</v>
      </c>
      <c r="L299" s="479">
        <v>1339</v>
      </c>
      <c r="M299" s="479">
        <v>23.623249999999999</v>
      </c>
    </row>
    <row r="300" spans="1:13">
      <c r="A300" s="254">
        <v>290</v>
      </c>
      <c r="B300" s="482" t="s">
        <v>429</v>
      </c>
      <c r="C300" s="479">
        <v>487.4</v>
      </c>
      <c r="D300" s="480">
        <v>488.89999999999992</v>
      </c>
      <c r="E300" s="480">
        <v>479.09999999999985</v>
      </c>
      <c r="F300" s="480">
        <v>470.79999999999995</v>
      </c>
      <c r="G300" s="480">
        <v>460.99999999999989</v>
      </c>
      <c r="H300" s="480">
        <v>497.19999999999982</v>
      </c>
      <c r="I300" s="480">
        <v>506.99999999999989</v>
      </c>
      <c r="J300" s="480">
        <v>515.29999999999973</v>
      </c>
      <c r="K300" s="479">
        <v>498.7</v>
      </c>
      <c r="L300" s="479">
        <v>480.6</v>
      </c>
      <c r="M300" s="479">
        <v>39.17042</v>
      </c>
    </row>
    <row r="301" spans="1:13">
      <c r="A301" s="254">
        <v>291</v>
      </c>
      <c r="B301" s="482" t="s">
        <v>430</v>
      </c>
      <c r="C301" s="479">
        <v>35.35</v>
      </c>
      <c r="D301" s="480">
        <v>35.533333333333331</v>
      </c>
      <c r="E301" s="480">
        <v>35.066666666666663</v>
      </c>
      <c r="F301" s="480">
        <v>34.783333333333331</v>
      </c>
      <c r="G301" s="480">
        <v>34.316666666666663</v>
      </c>
      <c r="H301" s="480">
        <v>35.816666666666663</v>
      </c>
      <c r="I301" s="480">
        <v>36.283333333333331</v>
      </c>
      <c r="J301" s="480">
        <v>36.566666666666663</v>
      </c>
      <c r="K301" s="479">
        <v>36</v>
      </c>
      <c r="L301" s="479">
        <v>35.25</v>
      </c>
      <c r="M301" s="479">
        <v>3.9818600000000002</v>
      </c>
    </row>
    <row r="302" spans="1:13">
      <c r="A302" s="254">
        <v>292</v>
      </c>
      <c r="B302" s="482" t="s">
        <v>431</v>
      </c>
      <c r="C302" s="479">
        <v>1785.5</v>
      </c>
      <c r="D302" s="480">
        <v>1798.55</v>
      </c>
      <c r="E302" s="480">
        <v>1763.8999999999999</v>
      </c>
      <c r="F302" s="480">
        <v>1742.3</v>
      </c>
      <c r="G302" s="480">
        <v>1707.6499999999999</v>
      </c>
      <c r="H302" s="480">
        <v>1820.1499999999999</v>
      </c>
      <c r="I302" s="480">
        <v>1854.8</v>
      </c>
      <c r="J302" s="480">
        <v>1876.3999999999999</v>
      </c>
      <c r="K302" s="479">
        <v>1833.2</v>
      </c>
      <c r="L302" s="479">
        <v>1776.95</v>
      </c>
      <c r="M302" s="479">
        <v>0.35070000000000001</v>
      </c>
    </row>
    <row r="303" spans="1:13">
      <c r="A303" s="254">
        <v>293</v>
      </c>
      <c r="B303" s="482" t="s">
        <v>135</v>
      </c>
      <c r="C303" s="479">
        <v>1196.55</v>
      </c>
      <c r="D303" s="480">
        <v>1209.1833333333334</v>
      </c>
      <c r="E303" s="480">
        <v>1177.3666666666668</v>
      </c>
      <c r="F303" s="480">
        <v>1158.1833333333334</v>
      </c>
      <c r="G303" s="480">
        <v>1126.3666666666668</v>
      </c>
      <c r="H303" s="480">
        <v>1228.3666666666668</v>
      </c>
      <c r="I303" s="480">
        <v>1260.1833333333334</v>
      </c>
      <c r="J303" s="480">
        <v>1279.3666666666668</v>
      </c>
      <c r="K303" s="479">
        <v>1241</v>
      </c>
      <c r="L303" s="479">
        <v>1190</v>
      </c>
      <c r="M303" s="479">
        <v>66.312809999999999</v>
      </c>
    </row>
    <row r="304" spans="1:13">
      <c r="A304" s="254">
        <v>294</v>
      </c>
      <c r="B304" s="482" t="s">
        <v>432</v>
      </c>
      <c r="C304" s="479">
        <v>1980.25</v>
      </c>
      <c r="D304" s="480">
        <v>1974.6833333333334</v>
      </c>
      <c r="E304" s="480">
        <v>1949.3666666666668</v>
      </c>
      <c r="F304" s="480">
        <v>1918.4833333333333</v>
      </c>
      <c r="G304" s="480">
        <v>1893.1666666666667</v>
      </c>
      <c r="H304" s="480">
        <v>2005.5666666666668</v>
      </c>
      <c r="I304" s="480">
        <v>2030.8833333333334</v>
      </c>
      <c r="J304" s="480">
        <v>2061.7666666666669</v>
      </c>
      <c r="K304" s="479">
        <v>2000</v>
      </c>
      <c r="L304" s="479">
        <v>1943.8</v>
      </c>
      <c r="M304" s="479">
        <v>0.78776999999999997</v>
      </c>
    </row>
    <row r="305" spans="1:13">
      <c r="A305" s="254">
        <v>295</v>
      </c>
      <c r="B305" s="482" t="s">
        <v>433</v>
      </c>
      <c r="C305" s="479">
        <v>826.8</v>
      </c>
      <c r="D305" s="480">
        <v>821.13333333333333</v>
      </c>
      <c r="E305" s="480">
        <v>812.26666666666665</v>
      </c>
      <c r="F305" s="480">
        <v>797.73333333333335</v>
      </c>
      <c r="G305" s="480">
        <v>788.86666666666667</v>
      </c>
      <c r="H305" s="480">
        <v>835.66666666666663</v>
      </c>
      <c r="I305" s="480">
        <v>844.53333333333319</v>
      </c>
      <c r="J305" s="480">
        <v>859.06666666666661</v>
      </c>
      <c r="K305" s="479">
        <v>830</v>
      </c>
      <c r="L305" s="479">
        <v>806.6</v>
      </c>
      <c r="M305" s="479">
        <v>0.19059000000000001</v>
      </c>
    </row>
    <row r="306" spans="1:13">
      <c r="A306" s="254">
        <v>296</v>
      </c>
      <c r="B306" s="482" t="s">
        <v>434</v>
      </c>
      <c r="C306" s="479">
        <v>46.1</v>
      </c>
      <c r="D306" s="480">
        <v>45.183333333333337</v>
      </c>
      <c r="E306" s="480">
        <v>43.566666666666677</v>
      </c>
      <c r="F306" s="480">
        <v>41.033333333333339</v>
      </c>
      <c r="G306" s="480">
        <v>39.416666666666679</v>
      </c>
      <c r="H306" s="480">
        <v>47.716666666666676</v>
      </c>
      <c r="I306" s="480">
        <v>49.333333333333336</v>
      </c>
      <c r="J306" s="480">
        <v>51.866666666666674</v>
      </c>
      <c r="K306" s="479">
        <v>46.8</v>
      </c>
      <c r="L306" s="479">
        <v>42.65</v>
      </c>
      <c r="M306" s="479">
        <v>196.79398</v>
      </c>
    </row>
    <row r="307" spans="1:13">
      <c r="A307" s="254">
        <v>297</v>
      </c>
      <c r="B307" s="482" t="s">
        <v>435</v>
      </c>
      <c r="C307" s="479">
        <v>176.05</v>
      </c>
      <c r="D307" s="480">
        <v>173.1</v>
      </c>
      <c r="E307" s="480">
        <v>166.39999999999998</v>
      </c>
      <c r="F307" s="480">
        <v>156.74999999999997</v>
      </c>
      <c r="G307" s="480">
        <v>150.04999999999995</v>
      </c>
      <c r="H307" s="480">
        <v>182.75</v>
      </c>
      <c r="I307" s="480">
        <v>189.45</v>
      </c>
      <c r="J307" s="480">
        <v>199.10000000000002</v>
      </c>
      <c r="K307" s="479">
        <v>179.8</v>
      </c>
      <c r="L307" s="479">
        <v>163.44999999999999</v>
      </c>
      <c r="M307" s="479">
        <v>43.6967</v>
      </c>
    </row>
    <row r="308" spans="1:13">
      <c r="A308" s="254">
        <v>298</v>
      </c>
      <c r="B308" s="482" t="s">
        <v>146</v>
      </c>
      <c r="C308" s="479">
        <v>77446.2</v>
      </c>
      <c r="D308" s="480">
        <v>77805.400000000009</v>
      </c>
      <c r="E308" s="480">
        <v>76840.800000000017</v>
      </c>
      <c r="F308" s="480">
        <v>76235.400000000009</v>
      </c>
      <c r="G308" s="480">
        <v>75270.800000000017</v>
      </c>
      <c r="H308" s="480">
        <v>78410.800000000017</v>
      </c>
      <c r="I308" s="480">
        <v>79375.400000000023</v>
      </c>
      <c r="J308" s="480">
        <v>79980.800000000017</v>
      </c>
      <c r="K308" s="479">
        <v>78770</v>
      </c>
      <c r="L308" s="479">
        <v>77200</v>
      </c>
      <c r="M308" s="479">
        <v>0.21110999999999999</v>
      </c>
    </row>
    <row r="309" spans="1:13">
      <c r="A309" s="254">
        <v>299</v>
      </c>
      <c r="B309" s="482" t="s">
        <v>143</v>
      </c>
      <c r="C309" s="479">
        <v>1157.95</v>
      </c>
      <c r="D309" s="480">
        <v>1151.8</v>
      </c>
      <c r="E309" s="480">
        <v>1142.6499999999999</v>
      </c>
      <c r="F309" s="480">
        <v>1127.3499999999999</v>
      </c>
      <c r="G309" s="480">
        <v>1118.1999999999998</v>
      </c>
      <c r="H309" s="480">
        <v>1167.0999999999999</v>
      </c>
      <c r="I309" s="480">
        <v>1176.25</v>
      </c>
      <c r="J309" s="480">
        <v>1191.55</v>
      </c>
      <c r="K309" s="479">
        <v>1160.95</v>
      </c>
      <c r="L309" s="479">
        <v>1136.5</v>
      </c>
      <c r="M309" s="479">
        <v>2.47037</v>
      </c>
    </row>
    <row r="310" spans="1:13">
      <c r="A310" s="254">
        <v>300</v>
      </c>
      <c r="B310" s="482" t="s">
        <v>436</v>
      </c>
      <c r="C310" s="479">
        <v>3541.95</v>
      </c>
      <c r="D310" s="480">
        <v>3543.7000000000003</v>
      </c>
      <c r="E310" s="480">
        <v>3517.4000000000005</v>
      </c>
      <c r="F310" s="480">
        <v>3492.8500000000004</v>
      </c>
      <c r="G310" s="480">
        <v>3466.5500000000006</v>
      </c>
      <c r="H310" s="480">
        <v>3568.2500000000005</v>
      </c>
      <c r="I310" s="480">
        <v>3594.5500000000006</v>
      </c>
      <c r="J310" s="480">
        <v>3619.1000000000004</v>
      </c>
      <c r="K310" s="479">
        <v>3570</v>
      </c>
      <c r="L310" s="479">
        <v>3519.15</v>
      </c>
      <c r="M310" s="479">
        <v>3.5959999999999999E-2</v>
      </c>
    </row>
    <row r="311" spans="1:13">
      <c r="A311" s="254">
        <v>301</v>
      </c>
      <c r="B311" s="482" t="s">
        <v>437</v>
      </c>
      <c r="C311" s="479">
        <v>300.7</v>
      </c>
      <c r="D311" s="480">
        <v>297.46666666666664</v>
      </c>
      <c r="E311" s="480">
        <v>290.33333333333326</v>
      </c>
      <c r="F311" s="480">
        <v>279.96666666666664</v>
      </c>
      <c r="G311" s="480">
        <v>272.83333333333326</v>
      </c>
      <c r="H311" s="480">
        <v>307.83333333333326</v>
      </c>
      <c r="I311" s="480">
        <v>314.96666666666658</v>
      </c>
      <c r="J311" s="480">
        <v>325.33333333333326</v>
      </c>
      <c r="K311" s="479">
        <v>304.60000000000002</v>
      </c>
      <c r="L311" s="479">
        <v>287.10000000000002</v>
      </c>
      <c r="M311" s="479">
        <v>3.5845500000000001</v>
      </c>
    </row>
    <row r="312" spans="1:13">
      <c r="A312" s="254">
        <v>302</v>
      </c>
      <c r="B312" s="482" t="s">
        <v>137</v>
      </c>
      <c r="C312" s="479">
        <v>154.5</v>
      </c>
      <c r="D312" s="480">
        <v>155.20000000000002</v>
      </c>
      <c r="E312" s="480">
        <v>153.30000000000004</v>
      </c>
      <c r="F312" s="480">
        <v>152.10000000000002</v>
      </c>
      <c r="G312" s="480">
        <v>150.20000000000005</v>
      </c>
      <c r="H312" s="480">
        <v>156.40000000000003</v>
      </c>
      <c r="I312" s="480">
        <v>158.30000000000001</v>
      </c>
      <c r="J312" s="480">
        <v>159.50000000000003</v>
      </c>
      <c r="K312" s="479">
        <v>157.1</v>
      </c>
      <c r="L312" s="479">
        <v>154</v>
      </c>
      <c r="M312" s="479">
        <v>62.976010000000002</v>
      </c>
    </row>
    <row r="313" spans="1:13">
      <c r="A313" s="254">
        <v>303</v>
      </c>
      <c r="B313" s="482" t="s">
        <v>136</v>
      </c>
      <c r="C313" s="479">
        <v>767.4</v>
      </c>
      <c r="D313" s="480">
        <v>763.4666666666667</v>
      </c>
      <c r="E313" s="480">
        <v>754.93333333333339</v>
      </c>
      <c r="F313" s="480">
        <v>742.4666666666667</v>
      </c>
      <c r="G313" s="480">
        <v>733.93333333333339</v>
      </c>
      <c r="H313" s="480">
        <v>775.93333333333339</v>
      </c>
      <c r="I313" s="480">
        <v>784.4666666666667</v>
      </c>
      <c r="J313" s="480">
        <v>796.93333333333339</v>
      </c>
      <c r="K313" s="479">
        <v>772</v>
      </c>
      <c r="L313" s="479">
        <v>751</v>
      </c>
      <c r="M313" s="479">
        <v>48.3367</v>
      </c>
    </row>
    <row r="314" spans="1:13">
      <c r="A314" s="254">
        <v>304</v>
      </c>
      <c r="B314" s="482" t="s">
        <v>438</v>
      </c>
      <c r="C314" s="479">
        <v>181.2</v>
      </c>
      <c r="D314" s="480">
        <v>181.78333333333333</v>
      </c>
      <c r="E314" s="480">
        <v>180.06666666666666</v>
      </c>
      <c r="F314" s="480">
        <v>178.93333333333334</v>
      </c>
      <c r="G314" s="480">
        <v>177.21666666666667</v>
      </c>
      <c r="H314" s="480">
        <v>182.91666666666666</v>
      </c>
      <c r="I314" s="480">
        <v>184.6333333333333</v>
      </c>
      <c r="J314" s="480">
        <v>185.76666666666665</v>
      </c>
      <c r="K314" s="479">
        <v>183.5</v>
      </c>
      <c r="L314" s="479">
        <v>180.65</v>
      </c>
      <c r="M314" s="479">
        <v>3.8250899999999999</v>
      </c>
    </row>
    <row r="315" spans="1:13">
      <c r="A315" s="254">
        <v>305</v>
      </c>
      <c r="B315" s="482" t="s">
        <v>439</v>
      </c>
      <c r="C315" s="479">
        <v>209.05</v>
      </c>
      <c r="D315" s="480">
        <v>209.83333333333334</v>
      </c>
      <c r="E315" s="480">
        <v>207.2166666666667</v>
      </c>
      <c r="F315" s="480">
        <v>205.38333333333335</v>
      </c>
      <c r="G315" s="480">
        <v>202.76666666666671</v>
      </c>
      <c r="H315" s="480">
        <v>211.66666666666669</v>
      </c>
      <c r="I315" s="480">
        <v>214.2833333333333</v>
      </c>
      <c r="J315" s="480">
        <v>216.11666666666667</v>
      </c>
      <c r="K315" s="479">
        <v>212.45</v>
      </c>
      <c r="L315" s="479">
        <v>208</v>
      </c>
      <c r="M315" s="479">
        <v>0.48630000000000001</v>
      </c>
    </row>
    <row r="316" spans="1:13">
      <c r="A316" s="254">
        <v>306</v>
      </c>
      <c r="B316" s="482" t="s">
        <v>440</v>
      </c>
      <c r="C316" s="479">
        <v>541.75</v>
      </c>
      <c r="D316" s="480">
        <v>541.2833333333333</v>
      </c>
      <c r="E316" s="480">
        <v>538.46666666666658</v>
      </c>
      <c r="F316" s="480">
        <v>535.18333333333328</v>
      </c>
      <c r="G316" s="480">
        <v>532.36666666666656</v>
      </c>
      <c r="H316" s="480">
        <v>544.56666666666661</v>
      </c>
      <c r="I316" s="480">
        <v>547.38333333333321</v>
      </c>
      <c r="J316" s="480">
        <v>550.66666666666663</v>
      </c>
      <c r="K316" s="479">
        <v>544.1</v>
      </c>
      <c r="L316" s="479">
        <v>538</v>
      </c>
      <c r="M316" s="479">
        <v>0.54064999999999996</v>
      </c>
    </row>
    <row r="317" spans="1:13">
      <c r="A317" s="254">
        <v>307</v>
      </c>
      <c r="B317" s="482" t="s">
        <v>138</v>
      </c>
      <c r="C317" s="479">
        <v>152.55000000000001</v>
      </c>
      <c r="D317" s="480">
        <v>153.18333333333334</v>
      </c>
      <c r="E317" s="480">
        <v>149.36666666666667</v>
      </c>
      <c r="F317" s="480">
        <v>146.18333333333334</v>
      </c>
      <c r="G317" s="480">
        <v>142.36666666666667</v>
      </c>
      <c r="H317" s="480">
        <v>156.36666666666667</v>
      </c>
      <c r="I317" s="480">
        <v>160.18333333333334</v>
      </c>
      <c r="J317" s="480">
        <v>163.36666666666667</v>
      </c>
      <c r="K317" s="479">
        <v>157</v>
      </c>
      <c r="L317" s="479">
        <v>150</v>
      </c>
      <c r="M317" s="479">
        <v>91.879729999999995</v>
      </c>
    </row>
    <row r="318" spans="1:13">
      <c r="A318" s="254">
        <v>308</v>
      </c>
      <c r="B318" s="482" t="s">
        <v>261</v>
      </c>
      <c r="C318" s="479">
        <v>43.95</v>
      </c>
      <c r="D318" s="480">
        <v>44.066666666666663</v>
      </c>
      <c r="E318" s="480">
        <v>43.233333333333327</v>
      </c>
      <c r="F318" s="480">
        <v>42.516666666666666</v>
      </c>
      <c r="G318" s="480">
        <v>41.68333333333333</v>
      </c>
      <c r="H318" s="480">
        <v>44.783333333333324</v>
      </c>
      <c r="I318" s="480">
        <v>45.616666666666667</v>
      </c>
      <c r="J318" s="480">
        <v>46.333333333333321</v>
      </c>
      <c r="K318" s="479">
        <v>44.9</v>
      </c>
      <c r="L318" s="479">
        <v>43.35</v>
      </c>
      <c r="M318" s="479">
        <v>36.696739999999998</v>
      </c>
    </row>
    <row r="319" spans="1:13">
      <c r="A319" s="254">
        <v>309</v>
      </c>
      <c r="B319" s="482" t="s">
        <v>139</v>
      </c>
      <c r="C319" s="479">
        <v>473.85</v>
      </c>
      <c r="D319" s="480">
        <v>473.60000000000008</v>
      </c>
      <c r="E319" s="480">
        <v>468.60000000000014</v>
      </c>
      <c r="F319" s="480">
        <v>463.35000000000008</v>
      </c>
      <c r="G319" s="480">
        <v>458.35000000000014</v>
      </c>
      <c r="H319" s="480">
        <v>478.85000000000014</v>
      </c>
      <c r="I319" s="480">
        <v>483.85</v>
      </c>
      <c r="J319" s="480">
        <v>489.10000000000014</v>
      </c>
      <c r="K319" s="479">
        <v>478.6</v>
      </c>
      <c r="L319" s="479">
        <v>468.35</v>
      </c>
      <c r="M319" s="479">
        <v>29.096620000000001</v>
      </c>
    </row>
    <row r="320" spans="1:13">
      <c r="A320" s="254">
        <v>310</v>
      </c>
      <c r="B320" s="482" t="s">
        <v>140</v>
      </c>
      <c r="C320" s="479">
        <v>6703.05</v>
      </c>
      <c r="D320" s="480">
        <v>6699.2</v>
      </c>
      <c r="E320" s="480">
        <v>6643.8499999999995</v>
      </c>
      <c r="F320" s="480">
        <v>6584.65</v>
      </c>
      <c r="G320" s="480">
        <v>6529.2999999999993</v>
      </c>
      <c r="H320" s="480">
        <v>6758.4</v>
      </c>
      <c r="I320" s="480">
        <v>6813.75</v>
      </c>
      <c r="J320" s="480">
        <v>6872.95</v>
      </c>
      <c r="K320" s="479">
        <v>6754.55</v>
      </c>
      <c r="L320" s="479">
        <v>6640</v>
      </c>
      <c r="M320" s="479">
        <v>6.0505000000000004</v>
      </c>
    </row>
    <row r="321" spans="1:13">
      <c r="A321" s="254">
        <v>311</v>
      </c>
      <c r="B321" s="482" t="s">
        <v>142</v>
      </c>
      <c r="C321" s="479">
        <v>916.7</v>
      </c>
      <c r="D321" s="480">
        <v>922.65</v>
      </c>
      <c r="E321" s="480">
        <v>905.05</v>
      </c>
      <c r="F321" s="480">
        <v>893.4</v>
      </c>
      <c r="G321" s="480">
        <v>875.8</v>
      </c>
      <c r="H321" s="480">
        <v>934.3</v>
      </c>
      <c r="I321" s="480">
        <v>951.90000000000009</v>
      </c>
      <c r="J321" s="480">
        <v>963.55</v>
      </c>
      <c r="K321" s="479">
        <v>940.25</v>
      </c>
      <c r="L321" s="479">
        <v>911</v>
      </c>
      <c r="M321" s="479">
        <v>5.52454</v>
      </c>
    </row>
    <row r="322" spans="1:13">
      <c r="A322" s="254">
        <v>312</v>
      </c>
      <c r="B322" s="482" t="s">
        <v>441</v>
      </c>
      <c r="C322" s="479">
        <v>2275.65</v>
      </c>
      <c r="D322" s="480">
        <v>2294.7833333333333</v>
      </c>
      <c r="E322" s="480">
        <v>2238.1166666666668</v>
      </c>
      <c r="F322" s="480">
        <v>2200.5833333333335</v>
      </c>
      <c r="G322" s="480">
        <v>2143.916666666667</v>
      </c>
      <c r="H322" s="480">
        <v>2332.3166666666666</v>
      </c>
      <c r="I322" s="480">
        <v>2388.9833333333336</v>
      </c>
      <c r="J322" s="480">
        <v>2426.5166666666664</v>
      </c>
      <c r="K322" s="479">
        <v>2351.4499999999998</v>
      </c>
      <c r="L322" s="479">
        <v>2257.25</v>
      </c>
      <c r="M322" s="479">
        <v>0.66701999999999995</v>
      </c>
    </row>
    <row r="323" spans="1:13">
      <c r="A323" s="254">
        <v>313</v>
      </c>
      <c r="B323" s="482" t="s">
        <v>144</v>
      </c>
      <c r="C323" s="479">
        <v>2220.6999999999998</v>
      </c>
      <c r="D323" s="480">
        <v>2242.5</v>
      </c>
      <c r="E323" s="480">
        <v>2190</v>
      </c>
      <c r="F323" s="480">
        <v>2159.3000000000002</v>
      </c>
      <c r="G323" s="480">
        <v>2106.8000000000002</v>
      </c>
      <c r="H323" s="480">
        <v>2273.1999999999998</v>
      </c>
      <c r="I323" s="480">
        <v>2325.6999999999998</v>
      </c>
      <c r="J323" s="480">
        <v>2356.3999999999996</v>
      </c>
      <c r="K323" s="479">
        <v>2295</v>
      </c>
      <c r="L323" s="479">
        <v>2211.8000000000002</v>
      </c>
      <c r="M323" s="479">
        <v>10.133179999999999</v>
      </c>
    </row>
    <row r="324" spans="1:13">
      <c r="A324" s="254">
        <v>314</v>
      </c>
      <c r="B324" s="482" t="s">
        <v>442</v>
      </c>
      <c r="C324" s="479">
        <v>108.9</v>
      </c>
      <c r="D324" s="480">
        <v>110.2</v>
      </c>
      <c r="E324" s="480">
        <v>106.7</v>
      </c>
      <c r="F324" s="480">
        <v>104.5</v>
      </c>
      <c r="G324" s="480">
        <v>101</v>
      </c>
      <c r="H324" s="480">
        <v>112.4</v>
      </c>
      <c r="I324" s="480">
        <v>115.9</v>
      </c>
      <c r="J324" s="480">
        <v>118.10000000000001</v>
      </c>
      <c r="K324" s="479">
        <v>113.7</v>
      </c>
      <c r="L324" s="479">
        <v>108</v>
      </c>
      <c r="M324" s="479">
        <v>25.585599999999999</v>
      </c>
    </row>
    <row r="325" spans="1:13">
      <c r="A325" s="254">
        <v>315</v>
      </c>
      <c r="B325" s="482" t="s">
        <v>443</v>
      </c>
      <c r="C325" s="479">
        <v>523.75</v>
      </c>
      <c r="D325" s="480">
        <v>524.43333333333339</v>
      </c>
      <c r="E325" s="480">
        <v>512.41666666666674</v>
      </c>
      <c r="F325" s="480">
        <v>501.08333333333337</v>
      </c>
      <c r="G325" s="480">
        <v>489.06666666666672</v>
      </c>
      <c r="H325" s="480">
        <v>535.76666666666677</v>
      </c>
      <c r="I325" s="480">
        <v>547.78333333333342</v>
      </c>
      <c r="J325" s="480">
        <v>559.11666666666679</v>
      </c>
      <c r="K325" s="479">
        <v>536.45000000000005</v>
      </c>
      <c r="L325" s="479">
        <v>513.1</v>
      </c>
      <c r="M325" s="479">
        <v>2.3181600000000002</v>
      </c>
    </row>
    <row r="326" spans="1:13">
      <c r="A326" s="254">
        <v>316</v>
      </c>
      <c r="B326" s="482" t="s">
        <v>754</v>
      </c>
      <c r="C326" s="479">
        <v>200.2</v>
      </c>
      <c r="D326" s="480">
        <v>201.04999999999998</v>
      </c>
      <c r="E326" s="480">
        <v>195.39999999999998</v>
      </c>
      <c r="F326" s="480">
        <v>190.6</v>
      </c>
      <c r="G326" s="480">
        <v>184.95</v>
      </c>
      <c r="H326" s="480">
        <v>205.84999999999997</v>
      </c>
      <c r="I326" s="480">
        <v>211.5</v>
      </c>
      <c r="J326" s="480">
        <v>216.29999999999995</v>
      </c>
      <c r="K326" s="479">
        <v>206.7</v>
      </c>
      <c r="L326" s="479">
        <v>196.25</v>
      </c>
      <c r="M326" s="479">
        <v>42.696219999999997</v>
      </c>
    </row>
    <row r="327" spans="1:13">
      <c r="A327" s="254">
        <v>317</v>
      </c>
      <c r="B327" s="482" t="s">
        <v>145</v>
      </c>
      <c r="C327" s="479">
        <v>220.9</v>
      </c>
      <c r="D327" s="480">
        <v>222.43333333333331</v>
      </c>
      <c r="E327" s="480">
        <v>217.96666666666661</v>
      </c>
      <c r="F327" s="480">
        <v>215.0333333333333</v>
      </c>
      <c r="G327" s="480">
        <v>210.56666666666661</v>
      </c>
      <c r="H327" s="480">
        <v>225.36666666666662</v>
      </c>
      <c r="I327" s="480">
        <v>229.83333333333331</v>
      </c>
      <c r="J327" s="480">
        <v>232.76666666666662</v>
      </c>
      <c r="K327" s="479">
        <v>226.9</v>
      </c>
      <c r="L327" s="479">
        <v>219.5</v>
      </c>
      <c r="M327" s="479">
        <v>129.97665000000001</v>
      </c>
    </row>
    <row r="328" spans="1:13">
      <c r="A328" s="254">
        <v>318</v>
      </c>
      <c r="B328" s="482" t="s">
        <v>444</v>
      </c>
      <c r="C328" s="479">
        <v>716.4</v>
      </c>
      <c r="D328" s="480">
        <v>721.83333333333337</v>
      </c>
      <c r="E328" s="480">
        <v>704.9666666666667</v>
      </c>
      <c r="F328" s="480">
        <v>693.5333333333333</v>
      </c>
      <c r="G328" s="480">
        <v>676.66666666666663</v>
      </c>
      <c r="H328" s="480">
        <v>733.26666666666677</v>
      </c>
      <c r="I328" s="480">
        <v>750.13333333333333</v>
      </c>
      <c r="J328" s="480">
        <v>761.56666666666683</v>
      </c>
      <c r="K328" s="479">
        <v>738.7</v>
      </c>
      <c r="L328" s="479">
        <v>710.4</v>
      </c>
      <c r="M328" s="479">
        <v>6.1034300000000004</v>
      </c>
    </row>
    <row r="329" spans="1:13">
      <c r="A329" s="254">
        <v>319</v>
      </c>
      <c r="B329" s="482" t="s">
        <v>262</v>
      </c>
      <c r="C329" s="479">
        <v>1846.2</v>
      </c>
      <c r="D329" s="480">
        <v>1852.0666666666666</v>
      </c>
      <c r="E329" s="480">
        <v>1820.6833333333332</v>
      </c>
      <c r="F329" s="480">
        <v>1795.1666666666665</v>
      </c>
      <c r="G329" s="480">
        <v>1763.7833333333331</v>
      </c>
      <c r="H329" s="480">
        <v>1877.5833333333333</v>
      </c>
      <c r="I329" s="480">
        <v>1908.9666666666665</v>
      </c>
      <c r="J329" s="480">
        <v>1934.4833333333333</v>
      </c>
      <c r="K329" s="479">
        <v>1883.45</v>
      </c>
      <c r="L329" s="479">
        <v>1826.55</v>
      </c>
      <c r="M329" s="479">
        <v>6.3238000000000003</v>
      </c>
    </row>
    <row r="330" spans="1:13">
      <c r="A330" s="254">
        <v>320</v>
      </c>
      <c r="B330" s="482" t="s">
        <v>445</v>
      </c>
      <c r="C330" s="479">
        <v>1501.65</v>
      </c>
      <c r="D330" s="480">
        <v>1502.4833333333333</v>
      </c>
      <c r="E330" s="480">
        <v>1480.1666666666667</v>
      </c>
      <c r="F330" s="480">
        <v>1458.6833333333334</v>
      </c>
      <c r="G330" s="480">
        <v>1436.3666666666668</v>
      </c>
      <c r="H330" s="480">
        <v>1523.9666666666667</v>
      </c>
      <c r="I330" s="480">
        <v>1546.2833333333333</v>
      </c>
      <c r="J330" s="480">
        <v>1567.7666666666667</v>
      </c>
      <c r="K330" s="479">
        <v>1524.8</v>
      </c>
      <c r="L330" s="479">
        <v>1481</v>
      </c>
      <c r="M330" s="479">
        <v>2.64473</v>
      </c>
    </row>
    <row r="331" spans="1:13">
      <c r="A331" s="254">
        <v>321</v>
      </c>
      <c r="B331" s="482" t="s">
        <v>147</v>
      </c>
      <c r="C331" s="479">
        <v>1211.7</v>
      </c>
      <c r="D331" s="480">
        <v>1201.8833333333334</v>
      </c>
      <c r="E331" s="480">
        <v>1186.8166666666668</v>
      </c>
      <c r="F331" s="480">
        <v>1161.9333333333334</v>
      </c>
      <c r="G331" s="480">
        <v>1146.8666666666668</v>
      </c>
      <c r="H331" s="480">
        <v>1226.7666666666669</v>
      </c>
      <c r="I331" s="480">
        <v>1241.8333333333335</v>
      </c>
      <c r="J331" s="480">
        <v>1266.7166666666669</v>
      </c>
      <c r="K331" s="479">
        <v>1216.95</v>
      </c>
      <c r="L331" s="479">
        <v>1177</v>
      </c>
      <c r="M331" s="479">
        <v>21.418890000000001</v>
      </c>
    </row>
    <row r="332" spans="1:13">
      <c r="A332" s="254">
        <v>322</v>
      </c>
      <c r="B332" s="482" t="s">
        <v>263</v>
      </c>
      <c r="C332" s="479">
        <v>942</v>
      </c>
      <c r="D332" s="480">
        <v>945.9</v>
      </c>
      <c r="E332" s="480">
        <v>937.19999999999993</v>
      </c>
      <c r="F332" s="480">
        <v>932.4</v>
      </c>
      <c r="G332" s="480">
        <v>923.69999999999993</v>
      </c>
      <c r="H332" s="480">
        <v>950.69999999999993</v>
      </c>
      <c r="I332" s="480">
        <v>959.4</v>
      </c>
      <c r="J332" s="480">
        <v>964.19999999999993</v>
      </c>
      <c r="K332" s="479">
        <v>954.6</v>
      </c>
      <c r="L332" s="479">
        <v>941.1</v>
      </c>
      <c r="M332" s="479">
        <v>2.0609700000000002</v>
      </c>
    </row>
    <row r="333" spans="1:13">
      <c r="A333" s="254">
        <v>323</v>
      </c>
      <c r="B333" s="482" t="s">
        <v>149</v>
      </c>
      <c r="C333" s="479">
        <v>44</v>
      </c>
      <c r="D333" s="480">
        <v>44.4</v>
      </c>
      <c r="E333" s="480">
        <v>43.4</v>
      </c>
      <c r="F333" s="480">
        <v>42.8</v>
      </c>
      <c r="G333" s="480">
        <v>41.8</v>
      </c>
      <c r="H333" s="480">
        <v>45</v>
      </c>
      <c r="I333" s="480">
        <v>46</v>
      </c>
      <c r="J333" s="480">
        <v>46.6</v>
      </c>
      <c r="K333" s="479">
        <v>45.4</v>
      </c>
      <c r="L333" s="479">
        <v>43.8</v>
      </c>
      <c r="M333" s="479">
        <v>72.346360000000004</v>
      </c>
    </row>
    <row r="334" spans="1:13">
      <c r="A334" s="254">
        <v>324</v>
      </c>
      <c r="B334" s="482" t="s">
        <v>150</v>
      </c>
      <c r="C334" s="479">
        <v>76.75</v>
      </c>
      <c r="D334" s="480">
        <v>76.100000000000009</v>
      </c>
      <c r="E334" s="480">
        <v>74.950000000000017</v>
      </c>
      <c r="F334" s="480">
        <v>73.150000000000006</v>
      </c>
      <c r="G334" s="480">
        <v>72.000000000000014</v>
      </c>
      <c r="H334" s="480">
        <v>77.90000000000002</v>
      </c>
      <c r="I334" s="480">
        <v>79.050000000000026</v>
      </c>
      <c r="J334" s="480">
        <v>80.850000000000023</v>
      </c>
      <c r="K334" s="479">
        <v>77.25</v>
      </c>
      <c r="L334" s="479">
        <v>74.3</v>
      </c>
      <c r="M334" s="479">
        <v>41.556150000000002</v>
      </c>
    </row>
    <row r="335" spans="1:13">
      <c r="A335" s="254">
        <v>325</v>
      </c>
      <c r="B335" s="482" t="s">
        <v>446</v>
      </c>
      <c r="C335" s="479">
        <v>498.85</v>
      </c>
      <c r="D335" s="480">
        <v>498.61666666666662</v>
      </c>
      <c r="E335" s="480">
        <v>492.23333333333323</v>
      </c>
      <c r="F335" s="480">
        <v>485.61666666666662</v>
      </c>
      <c r="G335" s="480">
        <v>479.23333333333323</v>
      </c>
      <c r="H335" s="480">
        <v>505.23333333333323</v>
      </c>
      <c r="I335" s="480">
        <v>511.61666666666656</v>
      </c>
      <c r="J335" s="480">
        <v>518.23333333333323</v>
      </c>
      <c r="K335" s="479">
        <v>505</v>
      </c>
      <c r="L335" s="479">
        <v>492</v>
      </c>
      <c r="M335" s="479">
        <v>0.52700999999999998</v>
      </c>
    </row>
    <row r="336" spans="1:13">
      <c r="A336" s="254">
        <v>326</v>
      </c>
      <c r="B336" s="482" t="s">
        <v>264</v>
      </c>
      <c r="C336" s="479">
        <v>24.4</v>
      </c>
      <c r="D336" s="480">
        <v>24.483333333333334</v>
      </c>
      <c r="E336" s="480">
        <v>24.216666666666669</v>
      </c>
      <c r="F336" s="480">
        <v>24.033333333333335</v>
      </c>
      <c r="G336" s="480">
        <v>23.766666666666669</v>
      </c>
      <c r="H336" s="480">
        <v>24.666666666666668</v>
      </c>
      <c r="I336" s="480">
        <v>24.933333333333334</v>
      </c>
      <c r="J336" s="480">
        <v>25.116666666666667</v>
      </c>
      <c r="K336" s="479">
        <v>24.75</v>
      </c>
      <c r="L336" s="479">
        <v>24.3</v>
      </c>
      <c r="M336" s="479">
        <v>53.815489999999997</v>
      </c>
    </row>
    <row r="337" spans="1:13">
      <c r="A337" s="254">
        <v>327</v>
      </c>
      <c r="B337" s="482" t="s">
        <v>447</v>
      </c>
      <c r="C337" s="479">
        <v>50.65</v>
      </c>
      <c r="D337" s="480">
        <v>51.050000000000004</v>
      </c>
      <c r="E337" s="480">
        <v>49.000000000000007</v>
      </c>
      <c r="F337" s="480">
        <v>47.35</v>
      </c>
      <c r="G337" s="480">
        <v>45.300000000000004</v>
      </c>
      <c r="H337" s="480">
        <v>52.70000000000001</v>
      </c>
      <c r="I337" s="480">
        <v>54.750000000000007</v>
      </c>
      <c r="J337" s="480">
        <v>56.400000000000013</v>
      </c>
      <c r="K337" s="479">
        <v>53.1</v>
      </c>
      <c r="L337" s="479">
        <v>49.4</v>
      </c>
      <c r="M337" s="479">
        <v>64.226979999999998</v>
      </c>
    </row>
    <row r="338" spans="1:13">
      <c r="A338" s="254">
        <v>328</v>
      </c>
      <c r="B338" s="482" t="s">
        <v>152</v>
      </c>
      <c r="C338" s="479">
        <v>184.75</v>
      </c>
      <c r="D338" s="480">
        <v>183.04999999999998</v>
      </c>
      <c r="E338" s="480">
        <v>173.29999999999995</v>
      </c>
      <c r="F338" s="480">
        <v>161.84999999999997</v>
      </c>
      <c r="G338" s="480">
        <v>152.09999999999994</v>
      </c>
      <c r="H338" s="480">
        <v>194.49999999999997</v>
      </c>
      <c r="I338" s="480">
        <v>204.25000000000003</v>
      </c>
      <c r="J338" s="480">
        <v>215.7</v>
      </c>
      <c r="K338" s="479">
        <v>192.8</v>
      </c>
      <c r="L338" s="479">
        <v>171.6</v>
      </c>
      <c r="M338" s="479">
        <v>452.44531000000001</v>
      </c>
    </row>
    <row r="339" spans="1:13">
      <c r="A339" s="254">
        <v>329</v>
      </c>
      <c r="B339" s="482" t="s">
        <v>694</v>
      </c>
      <c r="C339" s="479">
        <v>187.35</v>
      </c>
      <c r="D339" s="480">
        <v>188.78333333333333</v>
      </c>
      <c r="E339" s="480">
        <v>184.56666666666666</v>
      </c>
      <c r="F339" s="480">
        <v>181.78333333333333</v>
      </c>
      <c r="G339" s="480">
        <v>177.56666666666666</v>
      </c>
      <c r="H339" s="480">
        <v>191.56666666666666</v>
      </c>
      <c r="I339" s="480">
        <v>195.7833333333333</v>
      </c>
      <c r="J339" s="480">
        <v>198.56666666666666</v>
      </c>
      <c r="K339" s="479">
        <v>193</v>
      </c>
      <c r="L339" s="479">
        <v>186</v>
      </c>
      <c r="M339" s="479">
        <v>7.2571700000000003</v>
      </c>
    </row>
    <row r="340" spans="1:13">
      <c r="A340" s="254">
        <v>330</v>
      </c>
      <c r="B340" s="482" t="s">
        <v>153</v>
      </c>
      <c r="C340" s="479">
        <v>105.05</v>
      </c>
      <c r="D340" s="480">
        <v>104.63333333333333</v>
      </c>
      <c r="E340" s="480">
        <v>103.76666666666665</v>
      </c>
      <c r="F340" s="480">
        <v>102.48333333333332</v>
      </c>
      <c r="G340" s="480">
        <v>101.61666666666665</v>
      </c>
      <c r="H340" s="480">
        <v>105.91666666666666</v>
      </c>
      <c r="I340" s="480">
        <v>106.78333333333333</v>
      </c>
      <c r="J340" s="480">
        <v>108.06666666666666</v>
      </c>
      <c r="K340" s="479">
        <v>105.5</v>
      </c>
      <c r="L340" s="479">
        <v>103.35</v>
      </c>
      <c r="M340" s="479">
        <v>132.29291000000001</v>
      </c>
    </row>
    <row r="341" spans="1:13">
      <c r="A341" s="254">
        <v>331</v>
      </c>
      <c r="B341" s="482" t="s">
        <v>448</v>
      </c>
      <c r="C341" s="479">
        <v>412</v>
      </c>
      <c r="D341" s="480">
        <v>410.36666666666662</v>
      </c>
      <c r="E341" s="480">
        <v>406.73333333333323</v>
      </c>
      <c r="F341" s="480">
        <v>401.46666666666664</v>
      </c>
      <c r="G341" s="480">
        <v>397.83333333333326</v>
      </c>
      <c r="H341" s="480">
        <v>415.63333333333321</v>
      </c>
      <c r="I341" s="480">
        <v>419.26666666666654</v>
      </c>
      <c r="J341" s="480">
        <v>424.53333333333319</v>
      </c>
      <c r="K341" s="479">
        <v>414</v>
      </c>
      <c r="L341" s="479">
        <v>405.1</v>
      </c>
      <c r="M341" s="479">
        <v>1.18634</v>
      </c>
    </row>
    <row r="342" spans="1:13">
      <c r="A342" s="254">
        <v>332</v>
      </c>
      <c r="B342" s="482" t="s">
        <v>148</v>
      </c>
      <c r="C342" s="479">
        <v>76</v>
      </c>
      <c r="D342" s="480">
        <v>74.733333333333334</v>
      </c>
      <c r="E342" s="480">
        <v>71.016666666666666</v>
      </c>
      <c r="F342" s="480">
        <v>66.033333333333331</v>
      </c>
      <c r="G342" s="480">
        <v>62.316666666666663</v>
      </c>
      <c r="H342" s="480">
        <v>79.716666666666669</v>
      </c>
      <c r="I342" s="480">
        <v>83.433333333333337</v>
      </c>
      <c r="J342" s="480">
        <v>88.416666666666671</v>
      </c>
      <c r="K342" s="479">
        <v>78.45</v>
      </c>
      <c r="L342" s="479">
        <v>69.75</v>
      </c>
      <c r="M342" s="479">
        <v>1426.5192400000001</v>
      </c>
    </row>
    <row r="343" spans="1:13">
      <c r="A343" s="254">
        <v>333</v>
      </c>
      <c r="B343" s="482" t="s">
        <v>449</v>
      </c>
      <c r="C343" s="479">
        <v>61.5</v>
      </c>
      <c r="D343" s="480">
        <v>61.9</v>
      </c>
      <c r="E343" s="480">
        <v>60.25</v>
      </c>
      <c r="F343" s="480">
        <v>59</v>
      </c>
      <c r="G343" s="480">
        <v>57.35</v>
      </c>
      <c r="H343" s="480">
        <v>63.15</v>
      </c>
      <c r="I343" s="480">
        <v>64.799999999999983</v>
      </c>
      <c r="J343" s="480">
        <v>66.05</v>
      </c>
      <c r="K343" s="479">
        <v>63.55</v>
      </c>
      <c r="L343" s="479">
        <v>60.65</v>
      </c>
      <c r="M343" s="479">
        <v>34.190339999999999</v>
      </c>
    </row>
    <row r="344" spans="1:13">
      <c r="A344" s="254">
        <v>334</v>
      </c>
      <c r="B344" s="482" t="s">
        <v>450</v>
      </c>
      <c r="C344" s="479">
        <v>3371.35</v>
      </c>
      <c r="D344" s="480">
        <v>3460.1666666666665</v>
      </c>
      <c r="E344" s="480">
        <v>3271.1833333333329</v>
      </c>
      <c r="F344" s="480">
        <v>3171.0166666666664</v>
      </c>
      <c r="G344" s="480">
        <v>2982.0333333333328</v>
      </c>
      <c r="H344" s="480">
        <v>3560.333333333333</v>
      </c>
      <c r="I344" s="480">
        <v>3749.3166666666666</v>
      </c>
      <c r="J344" s="480">
        <v>3849.4833333333331</v>
      </c>
      <c r="K344" s="479">
        <v>3649.15</v>
      </c>
      <c r="L344" s="479">
        <v>3360</v>
      </c>
      <c r="M344" s="479">
        <v>7.6503500000000004</v>
      </c>
    </row>
    <row r="345" spans="1:13">
      <c r="A345" s="254">
        <v>335</v>
      </c>
      <c r="B345" s="482" t="s">
        <v>755</v>
      </c>
      <c r="C345" s="479">
        <v>74.8</v>
      </c>
      <c r="D345" s="480">
        <v>75.133333333333326</v>
      </c>
      <c r="E345" s="480">
        <v>74.366666666666646</v>
      </c>
      <c r="F345" s="480">
        <v>73.933333333333323</v>
      </c>
      <c r="G345" s="480">
        <v>73.166666666666643</v>
      </c>
      <c r="H345" s="480">
        <v>75.566666666666649</v>
      </c>
      <c r="I345" s="480">
        <v>76.333333333333329</v>
      </c>
      <c r="J345" s="480">
        <v>76.766666666666652</v>
      </c>
      <c r="K345" s="479">
        <v>75.900000000000006</v>
      </c>
      <c r="L345" s="479">
        <v>74.7</v>
      </c>
      <c r="M345" s="479">
        <v>0.55210000000000004</v>
      </c>
    </row>
    <row r="346" spans="1:13">
      <c r="A346" s="254">
        <v>336</v>
      </c>
      <c r="B346" s="482" t="s">
        <v>151</v>
      </c>
      <c r="C346" s="479">
        <v>16761.349999999999</v>
      </c>
      <c r="D346" s="480">
        <v>16741.483333333334</v>
      </c>
      <c r="E346" s="480">
        <v>16684.866666666669</v>
      </c>
      <c r="F346" s="480">
        <v>16608.383333333335</v>
      </c>
      <c r="G346" s="480">
        <v>16551.76666666667</v>
      </c>
      <c r="H346" s="480">
        <v>16817.966666666667</v>
      </c>
      <c r="I346" s="480">
        <v>16874.583333333328</v>
      </c>
      <c r="J346" s="480">
        <v>16951.066666666666</v>
      </c>
      <c r="K346" s="479">
        <v>16798.099999999999</v>
      </c>
      <c r="L346" s="479">
        <v>16665</v>
      </c>
      <c r="M346" s="479">
        <v>0.37665999999999999</v>
      </c>
    </row>
    <row r="347" spans="1:13">
      <c r="A347" s="254">
        <v>337</v>
      </c>
      <c r="B347" s="482" t="s">
        <v>791</v>
      </c>
      <c r="C347" s="479">
        <v>40.1</v>
      </c>
      <c r="D347" s="480">
        <v>40.550000000000004</v>
      </c>
      <c r="E347" s="480">
        <v>39.45000000000001</v>
      </c>
      <c r="F347" s="480">
        <v>38.800000000000004</v>
      </c>
      <c r="G347" s="480">
        <v>37.70000000000001</v>
      </c>
      <c r="H347" s="480">
        <v>41.20000000000001</v>
      </c>
      <c r="I347" s="480">
        <v>42.300000000000004</v>
      </c>
      <c r="J347" s="480">
        <v>42.95000000000001</v>
      </c>
      <c r="K347" s="479">
        <v>41.65</v>
      </c>
      <c r="L347" s="479">
        <v>39.9</v>
      </c>
      <c r="M347" s="479">
        <v>21.843260000000001</v>
      </c>
    </row>
    <row r="348" spans="1:13">
      <c r="A348" s="254">
        <v>338</v>
      </c>
      <c r="B348" s="482" t="s">
        <v>451</v>
      </c>
      <c r="C348" s="479">
        <v>2028.65</v>
      </c>
      <c r="D348" s="480">
        <v>2017</v>
      </c>
      <c r="E348" s="480">
        <v>1986.65</v>
      </c>
      <c r="F348" s="480">
        <v>1944.65</v>
      </c>
      <c r="G348" s="480">
        <v>1914.3000000000002</v>
      </c>
      <c r="H348" s="480">
        <v>2059</v>
      </c>
      <c r="I348" s="480">
        <v>2089.35</v>
      </c>
      <c r="J348" s="480">
        <v>2131.35</v>
      </c>
      <c r="K348" s="479">
        <v>2047.35</v>
      </c>
      <c r="L348" s="479">
        <v>1975</v>
      </c>
      <c r="M348" s="479">
        <v>0.12391000000000001</v>
      </c>
    </row>
    <row r="349" spans="1:13">
      <c r="A349" s="254">
        <v>339</v>
      </c>
      <c r="B349" s="482" t="s">
        <v>790</v>
      </c>
      <c r="C349" s="479">
        <v>350.75</v>
      </c>
      <c r="D349" s="480">
        <v>350.15000000000003</v>
      </c>
      <c r="E349" s="480">
        <v>346.30000000000007</v>
      </c>
      <c r="F349" s="480">
        <v>341.85</v>
      </c>
      <c r="G349" s="480">
        <v>338.00000000000006</v>
      </c>
      <c r="H349" s="480">
        <v>354.60000000000008</v>
      </c>
      <c r="I349" s="480">
        <v>358.4500000000001</v>
      </c>
      <c r="J349" s="480">
        <v>362.90000000000009</v>
      </c>
      <c r="K349" s="479">
        <v>354</v>
      </c>
      <c r="L349" s="479">
        <v>345.7</v>
      </c>
      <c r="M349" s="479">
        <v>10.208360000000001</v>
      </c>
    </row>
    <row r="350" spans="1:13">
      <c r="A350" s="254">
        <v>340</v>
      </c>
      <c r="B350" s="482" t="s">
        <v>265</v>
      </c>
      <c r="C350" s="479">
        <v>545.20000000000005</v>
      </c>
      <c r="D350" s="480">
        <v>546.05000000000007</v>
      </c>
      <c r="E350" s="480">
        <v>538.25000000000011</v>
      </c>
      <c r="F350" s="480">
        <v>531.30000000000007</v>
      </c>
      <c r="G350" s="480">
        <v>523.50000000000011</v>
      </c>
      <c r="H350" s="480">
        <v>553.00000000000011</v>
      </c>
      <c r="I350" s="480">
        <v>560.80000000000007</v>
      </c>
      <c r="J350" s="480">
        <v>567.75000000000011</v>
      </c>
      <c r="K350" s="479">
        <v>553.85</v>
      </c>
      <c r="L350" s="479">
        <v>539.1</v>
      </c>
      <c r="M350" s="479">
        <v>0.66357999999999995</v>
      </c>
    </row>
    <row r="351" spans="1:13">
      <c r="A351" s="254">
        <v>341</v>
      </c>
      <c r="B351" s="482" t="s">
        <v>155</v>
      </c>
      <c r="C351" s="479">
        <v>111.45</v>
      </c>
      <c r="D351" s="480">
        <v>111.15000000000002</v>
      </c>
      <c r="E351" s="480">
        <v>109.95000000000005</v>
      </c>
      <c r="F351" s="480">
        <v>108.45000000000003</v>
      </c>
      <c r="G351" s="480">
        <v>107.25000000000006</v>
      </c>
      <c r="H351" s="480">
        <v>112.65000000000003</v>
      </c>
      <c r="I351" s="480">
        <v>113.85</v>
      </c>
      <c r="J351" s="480">
        <v>115.35000000000002</v>
      </c>
      <c r="K351" s="479">
        <v>112.35</v>
      </c>
      <c r="L351" s="479">
        <v>109.65</v>
      </c>
      <c r="M351" s="479">
        <v>280.16564</v>
      </c>
    </row>
    <row r="352" spans="1:13">
      <c r="A352" s="254">
        <v>342</v>
      </c>
      <c r="B352" s="482" t="s">
        <v>154</v>
      </c>
      <c r="C352" s="479">
        <v>122.55</v>
      </c>
      <c r="D352" s="480">
        <v>122.58333333333333</v>
      </c>
      <c r="E352" s="480">
        <v>121.76666666666665</v>
      </c>
      <c r="F352" s="480">
        <v>120.98333333333332</v>
      </c>
      <c r="G352" s="480">
        <v>120.16666666666664</v>
      </c>
      <c r="H352" s="480">
        <v>123.36666666666666</v>
      </c>
      <c r="I352" s="480">
        <v>124.18333333333335</v>
      </c>
      <c r="J352" s="480">
        <v>124.96666666666667</v>
      </c>
      <c r="K352" s="479">
        <v>123.4</v>
      </c>
      <c r="L352" s="479">
        <v>121.8</v>
      </c>
      <c r="M352" s="479">
        <v>5.3348599999999999</v>
      </c>
    </row>
    <row r="353" spans="1:13">
      <c r="A353" s="254">
        <v>343</v>
      </c>
      <c r="B353" s="482" t="s">
        <v>452</v>
      </c>
      <c r="C353" s="479">
        <v>68.75</v>
      </c>
      <c r="D353" s="480">
        <v>68.816666666666663</v>
      </c>
      <c r="E353" s="480">
        <v>67.98333333333332</v>
      </c>
      <c r="F353" s="480">
        <v>67.216666666666654</v>
      </c>
      <c r="G353" s="480">
        <v>66.383333333333312</v>
      </c>
      <c r="H353" s="480">
        <v>69.583333333333329</v>
      </c>
      <c r="I353" s="480">
        <v>70.416666666666671</v>
      </c>
      <c r="J353" s="480">
        <v>71.183333333333337</v>
      </c>
      <c r="K353" s="479">
        <v>69.650000000000006</v>
      </c>
      <c r="L353" s="479">
        <v>68.05</v>
      </c>
      <c r="M353" s="479">
        <v>0.33484000000000003</v>
      </c>
    </row>
    <row r="354" spans="1:13">
      <c r="A354" s="254">
        <v>344</v>
      </c>
      <c r="B354" s="482" t="s">
        <v>266</v>
      </c>
      <c r="C354" s="479">
        <v>3565.1</v>
      </c>
      <c r="D354" s="480">
        <v>3543.9166666666665</v>
      </c>
      <c r="E354" s="480">
        <v>3497.833333333333</v>
      </c>
      <c r="F354" s="480">
        <v>3430.5666666666666</v>
      </c>
      <c r="G354" s="480">
        <v>3384.4833333333331</v>
      </c>
      <c r="H354" s="480">
        <v>3611.1833333333329</v>
      </c>
      <c r="I354" s="480">
        <v>3657.266666666666</v>
      </c>
      <c r="J354" s="480">
        <v>3724.5333333333328</v>
      </c>
      <c r="K354" s="479">
        <v>3590</v>
      </c>
      <c r="L354" s="479">
        <v>3476.65</v>
      </c>
      <c r="M354" s="479">
        <v>1.5389999999999999</v>
      </c>
    </row>
    <row r="355" spans="1:13">
      <c r="A355" s="254">
        <v>345</v>
      </c>
      <c r="B355" s="482" t="s">
        <v>453</v>
      </c>
      <c r="C355" s="479">
        <v>118.1</v>
      </c>
      <c r="D355" s="480">
        <v>117.36666666666667</v>
      </c>
      <c r="E355" s="480">
        <v>114.73333333333335</v>
      </c>
      <c r="F355" s="480">
        <v>111.36666666666667</v>
      </c>
      <c r="G355" s="480">
        <v>108.73333333333335</v>
      </c>
      <c r="H355" s="480">
        <v>120.73333333333335</v>
      </c>
      <c r="I355" s="480">
        <v>123.36666666666667</v>
      </c>
      <c r="J355" s="480">
        <v>126.73333333333335</v>
      </c>
      <c r="K355" s="479">
        <v>120</v>
      </c>
      <c r="L355" s="479">
        <v>114</v>
      </c>
      <c r="M355" s="479">
        <v>22.305040000000002</v>
      </c>
    </row>
    <row r="356" spans="1:13">
      <c r="A356" s="254">
        <v>346</v>
      </c>
      <c r="B356" s="482" t="s">
        <v>454</v>
      </c>
      <c r="C356" s="479">
        <v>274.14999999999998</v>
      </c>
      <c r="D356" s="480">
        <v>276.2</v>
      </c>
      <c r="E356" s="480">
        <v>268.95</v>
      </c>
      <c r="F356" s="480">
        <v>263.75</v>
      </c>
      <c r="G356" s="480">
        <v>256.5</v>
      </c>
      <c r="H356" s="480">
        <v>281.39999999999998</v>
      </c>
      <c r="I356" s="480">
        <v>288.64999999999998</v>
      </c>
      <c r="J356" s="480">
        <v>293.84999999999997</v>
      </c>
      <c r="K356" s="479">
        <v>283.45</v>
      </c>
      <c r="L356" s="479">
        <v>271</v>
      </c>
      <c r="M356" s="479">
        <v>4.8656600000000001</v>
      </c>
    </row>
    <row r="357" spans="1:13">
      <c r="A357" s="254">
        <v>347</v>
      </c>
      <c r="B357" s="482" t="s">
        <v>455</v>
      </c>
      <c r="C357" s="479">
        <v>314.60000000000002</v>
      </c>
      <c r="D357" s="480">
        <v>316.63333333333338</v>
      </c>
      <c r="E357" s="480">
        <v>310.26666666666677</v>
      </c>
      <c r="F357" s="480">
        <v>305.93333333333339</v>
      </c>
      <c r="G357" s="480">
        <v>299.56666666666678</v>
      </c>
      <c r="H357" s="480">
        <v>320.96666666666675</v>
      </c>
      <c r="I357" s="480">
        <v>327.33333333333343</v>
      </c>
      <c r="J357" s="480">
        <v>331.66666666666674</v>
      </c>
      <c r="K357" s="479">
        <v>323</v>
      </c>
      <c r="L357" s="479">
        <v>312.3</v>
      </c>
      <c r="M357" s="479">
        <v>2.2052</v>
      </c>
    </row>
    <row r="358" spans="1:13">
      <c r="A358" s="254">
        <v>348</v>
      </c>
      <c r="B358" s="482" t="s">
        <v>267</v>
      </c>
      <c r="C358" s="479">
        <v>2558.6999999999998</v>
      </c>
      <c r="D358" s="480">
        <v>2597.8666666666668</v>
      </c>
      <c r="E358" s="480">
        <v>2500.7333333333336</v>
      </c>
      <c r="F358" s="480">
        <v>2442.7666666666669</v>
      </c>
      <c r="G358" s="480">
        <v>2345.6333333333337</v>
      </c>
      <c r="H358" s="480">
        <v>2655.8333333333335</v>
      </c>
      <c r="I358" s="480">
        <v>2752.9666666666667</v>
      </c>
      <c r="J358" s="480">
        <v>2810.9333333333334</v>
      </c>
      <c r="K358" s="479">
        <v>2695</v>
      </c>
      <c r="L358" s="479">
        <v>2539.9</v>
      </c>
      <c r="M358" s="479">
        <v>2.5044</v>
      </c>
    </row>
    <row r="359" spans="1:13">
      <c r="A359" s="254">
        <v>349</v>
      </c>
      <c r="B359" s="482" t="s">
        <v>268</v>
      </c>
      <c r="C359" s="479">
        <v>367.65</v>
      </c>
      <c r="D359" s="480">
        <v>366.98333333333335</v>
      </c>
      <c r="E359" s="480">
        <v>364.9666666666667</v>
      </c>
      <c r="F359" s="480">
        <v>362.28333333333336</v>
      </c>
      <c r="G359" s="480">
        <v>360.26666666666671</v>
      </c>
      <c r="H359" s="480">
        <v>369.66666666666669</v>
      </c>
      <c r="I359" s="480">
        <v>371.68333333333334</v>
      </c>
      <c r="J359" s="480">
        <v>374.36666666666667</v>
      </c>
      <c r="K359" s="479">
        <v>369</v>
      </c>
      <c r="L359" s="479">
        <v>364.3</v>
      </c>
      <c r="M359" s="479">
        <v>0.80439000000000005</v>
      </c>
    </row>
    <row r="360" spans="1:13">
      <c r="A360" s="254">
        <v>350</v>
      </c>
      <c r="B360" s="482" t="s">
        <v>456</v>
      </c>
      <c r="C360" s="479">
        <v>222.05</v>
      </c>
      <c r="D360" s="480">
        <v>222.38333333333333</v>
      </c>
      <c r="E360" s="480">
        <v>219.76666666666665</v>
      </c>
      <c r="F360" s="480">
        <v>217.48333333333332</v>
      </c>
      <c r="G360" s="480">
        <v>214.86666666666665</v>
      </c>
      <c r="H360" s="480">
        <v>224.66666666666666</v>
      </c>
      <c r="I360" s="480">
        <v>227.28333333333333</v>
      </c>
      <c r="J360" s="480">
        <v>229.56666666666666</v>
      </c>
      <c r="K360" s="479">
        <v>225</v>
      </c>
      <c r="L360" s="479">
        <v>220.1</v>
      </c>
      <c r="M360" s="479">
        <v>4.1299700000000001</v>
      </c>
    </row>
    <row r="361" spans="1:13">
      <c r="A361" s="254">
        <v>351</v>
      </c>
      <c r="B361" s="482" t="s">
        <v>758</v>
      </c>
      <c r="C361" s="479">
        <v>412.5</v>
      </c>
      <c r="D361" s="480">
        <v>414.36666666666662</v>
      </c>
      <c r="E361" s="480">
        <v>409.13333333333321</v>
      </c>
      <c r="F361" s="480">
        <v>405.76666666666659</v>
      </c>
      <c r="G361" s="480">
        <v>400.53333333333319</v>
      </c>
      <c r="H361" s="480">
        <v>417.73333333333323</v>
      </c>
      <c r="I361" s="480">
        <v>422.9666666666667</v>
      </c>
      <c r="J361" s="480">
        <v>426.33333333333326</v>
      </c>
      <c r="K361" s="479">
        <v>419.6</v>
      </c>
      <c r="L361" s="479">
        <v>411</v>
      </c>
      <c r="M361" s="479">
        <v>0.15679000000000001</v>
      </c>
    </row>
    <row r="362" spans="1:13">
      <c r="A362" s="254">
        <v>352</v>
      </c>
      <c r="B362" s="482" t="s">
        <v>457</v>
      </c>
      <c r="C362" s="479">
        <v>82.5</v>
      </c>
      <c r="D362" s="480">
        <v>82.850000000000009</v>
      </c>
      <c r="E362" s="480">
        <v>81.800000000000011</v>
      </c>
      <c r="F362" s="480">
        <v>81.100000000000009</v>
      </c>
      <c r="G362" s="480">
        <v>80.050000000000011</v>
      </c>
      <c r="H362" s="480">
        <v>83.550000000000011</v>
      </c>
      <c r="I362" s="480">
        <v>84.6</v>
      </c>
      <c r="J362" s="480">
        <v>85.300000000000011</v>
      </c>
      <c r="K362" s="479">
        <v>83.9</v>
      </c>
      <c r="L362" s="479">
        <v>82.15</v>
      </c>
      <c r="M362" s="479">
        <v>9.9223599999999994</v>
      </c>
    </row>
    <row r="363" spans="1:13">
      <c r="A363" s="254">
        <v>353</v>
      </c>
      <c r="B363" s="482" t="s">
        <v>163</v>
      </c>
      <c r="C363" s="479">
        <v>1155.2</v>
      </c>
      <c r="D363" s="480">
        <v>1150.8</v>
      </c>
      <c r="E363" s="480">
        <v>1139.8499999999999</v>
      </c>
      <c r="F363" s="480">
        <v>1124.5</v>
      </c>
      <c r="G363" s="480">
        <v>1113.55</v>
      </c>
      <c r="H363" s="480">
        <v>1166.1499999999999</v>
      </c>
      <c r="I363" s="480">
        <v>1177.1000000000001</v>
      </c>
      <c r="J363" s="480">
        <v>1192.4499999999998</v>
      </c>
      <c r="K363" s="479">
        <v>1161.75</v>
      </c>
      <c r="L363" s="479">
        <v>1135.45</v>
      </c>
      <c r="M363" s="479">
        <v>7.0114799999999997</v>
      </c>
    </row>
    <row r="364" spans="1:13">
      <c r="A364" s="254">
        <v>354</v>
      </c>
      <c r="B364" s="482" t="s">
        <v>156</v>
      </c>
      <c r="C364" s="479">
        <v>29629.85</v>
      </c>
      <c r="D364" s="480">
        <v>29621.933333333334</v>
      </c>
      <c r="E364" s="480">
        <v>29457.916666666668</v>
      </c>
      <c r="F364" s="480">
        <v>29285.983333333334</v>
      </c>
      <c r="G364" s="480">
        <v>29121.966666666667</v>
      </c>
      <c r="H364" s="480">
        <v>29793.866666666669</v>
      </c>
      <c r="I364" s="480">
        <v>29957.883333333331</v>
      </c>
      <c r="J364" s="480">
        <v>30129.816666666669</v>
      </c>
      <c r="K364" s="479">
        <v>29785.95</v>
      </c>
      <c r="L364" s="479">
        <v>29450</v>
      </c>
      <c r="M364" s="479">
        <v>0.16891999999999999</v>
      </c>
    </row>
    <row r="365" spans="1:13">
      <c r="A365" s="254">
        <v>355</v>
      </c>
      <c r="B365" s="482" t="s">
        <v>458</v>
      </c>
      <c r="C365" s="479">
        <v>2258.6999999999998</v>
      </c>
      <c r="D365" s="480">
        <v>2236.75</v>
      </c>
      <c r="E365" s="480">
        <v>2205.5</v>
      </c>
      <c r="F365" s="480">
        <v>2152.3000000000002</v>
      </c>
      <c r="G365" s="480">
        <v>2121.0500000000002</v>
      </c>
      <c r="H365" s="480">
        <v>2289.9499999999998</v>
      </c>
      <c r="I365" s="480">
        <v>2321.1999999999998</v>
      </c>
      <c r="J365" s="480">
        <v>2374.3999999999996</v>
      </c>
      <c r="K365" s="479">
        <v>2268</v>
      </c>
      <c r="L365" s="479">
        <v>2183.5500000000002</v>
      </c>
      <c r="M365" s="479">
        <v>3.0115799999999999</v>
      </c>
    </row>
    <row r="366" spans="1:13">
      <c r="A366" s="254">
        <v>356</v>
      </c>
      <c r="B366" s="482" t="s">
        <v>158</v>
      </c>
      <c r="C366" s="479">
        <v>242.9</v>
      </c>
      <c r="D366" s="480">
        <v>243.26666666666665</v>
      </c>
      <c r="E366" s="480">
        <v>241.5333333333333</v>
      </c>
      <c r="F366" s="480">
        <v>240.16666666666666</v>
      </c>
      <c r="G366" s="480">
        <v>238.43333333333331</v>
      </c>
      <c r="H366" s="480">
        <v>244.6333333333333</v>
      </c>
      <c r="I366" s="480">
        <v>246.36666666666665</v>
      </c>
      <c r="J366" s="480">
        <v>247.73333333333329</v>
      </c>
      <c r="K366" s="479">
        <v>245</v>
      </c>
      <c r="L366" s="479">
        <v>241.9</v>
      </c>
      <c r="M366" s="479">
        <v>15.63958</v>
      </c>
    </row>
    <row r="367" spans="1:13">
      <c r="A367" s="254">
        <v>357</v>
      </c>
      <c r="B367" s="482" t="s">
        <v>269</v>
      </c>
      <c r="C367" s="479">
        <v>5338.65</v>
      </c>
      <c r="D367" s="480">
        <v>5350.166666666667</v>
      </c>
      <c r="E367" s="480">
        <v>5300.3333333333339</v>
      </c>
      <c r="F367" s="480">
        <v>5262.0166666666673</v>
      </c>
      <c r="G367" s="480">
        <v>5212.1833333333343</v>
      </c>
      <c r="H367" s="480">
        <v>5388.4833333333336</v>
      </c>
      <c r="I367" s="480">
        <v>5438.3166666666675</v>
      </c>
      <c r="J367" s="480">
        <v>5476.6333333333332</v>
      </c>
      <c r="K367" s="479">
        <v>5400</v>
      </c>
      <c r="L367" s="479">
        <v>5311.85</v>
      </c>
      <c r="M367" s="479">
        <v>0.92354999999999998</v>
      </c>
    </row>
    <row r="368" spans="1:13">
      <c r="A368" s="254">
        <v>358</v>
      </c>
      <c r="B368" s="482" t="s">
        <v>459</v>
      </c>
      <c r="C368" s="479">
        <v>203.4</v>
      </c>
      <c r="D368" s="480">
        <v>204.18333333333331</v>
      </c>
      <c r="E368" s="480">
        <v>201.46666666666661</v>
      </c>
      <c r="F368" s="480">
        <v>199.5333333333333</v>
      </c>
      <c r="G368" s="480">
        <v>196.81666666666661</v>
      </c>
      <c r="H368" s="480">
        <v>206.11666666666662</v>
      </c>
      <c r="I368" s="480">
        <v>208.83333333333331</v>
      </c>
      <c r="J368" s="480">
        <v>210.76666666666662</v>
      </c>
      <c r="K368" s="479">
        <v>206.9</v>
      </c>
      <c r="L368" s="479">
        <v>202.25</v>
      </c>
      <c r="M368" s="479">
        <v>12.11318</v>
      </c>
    </row>
    <row r="369" spans="1:13">
      <c r="A369" s="254">
        <v>359</v>
      </c>
      <c r="B369" s="482" t="s">
        <v>460</v>
      </c>
      <c r="C369" s="479">
        <v>762.9</v>
      </c>
      <c r="D369" s="480">
        <v>762.68333333333339</v>
      </c>
      <c r="E369" s="480">
        <v>753.86666666666679</v>
      </c>
      <c r="F369" s="480">
        <v>744.83333333333337</v>
      </c>
      <c r="G369" s="480">
        <v>736.01666666666677</v>
      </c>
      <c r="H369" s="480">
        <v>771.71666666666681</v>
      </c>
      <c r="I369" s="480">
        <v>780.53333333333342</v>
      </c>
      <c r="J369" s="480">
        <v>789.56666666666683</v>
      </c>
      <c r="K369" s="479">
        <v>771.5</v>
      </c>
      <c r="L369" s="479">
        <v>753.65</v>
      </c>
      <c r="M369" s="479">
        <v>0.56940000000000002</v>
      </c>
    </row>
    <row r="370" spans="1:13">
      <c r="A370" s="254">
        <v>360</v>
      </c>
      <c r="B370" s="482" t="s">
        <v>160</v>
      </c>
      <c r="C370" s="479">
        <v>1816.2</v>
      </c>
      <c r="D370" s="480">
        <v>1815.8000000000002</v>
      </c>
      <c r="E370" s="480">
        <v>1805.7000000000003</v>
      </c>
      <c r="F370" s="480">
        <v>1795.2</v>
      </c>
      <c r="G370" s="480">
        <v>1785.1000000000001</v>
      </c>
      <c r="H370" s="480">
        <v>1826.3000000000004</v>
      </c>
      <c r="I370" s="480">
        <v>1836.4000000000003</v>
      </c>
      <c r="J370" s="480">
        <v>1846.9000000000005</v>
      </c>
      <c r="K370" s="479">
        <v>1825.9</v>
      </c>
      <c r="L370" s="479">
        <v>1805.3</v>
      </c>
      <c r="M370" s="479">
        <v>2.23306</v>
      </c>
    </row>
    <row r="371" spans="1:13">
      <c r="A371" s="254">
        <v>361</v>
      </c>
      <c r="B371" s="482" t="s">
        <v>157</v>
      </c>
      <c r="C371" s="479">
        <v>1669.65</v>
      </c>
      <c r="D371" s="480">
        <v>1681.05</v>
      </c>
      <c r="E371" s="480">
        <v>1648.6</v>
      </c>
      <c r="F371" s="480">
        <v>1627.55</v>
      </c>
      <c r="G371" s="480">
        <v>1595.1</v>
      </c>
      <c r="H371" s="480">
        <v>1702.1</v>
      </c>
      <c r="I371" s="480">
        <v>1734.5500000000002</v>
      </c>
      <c r="J371" s="480">
        <v>1755.6</v>
      </c>
      <c r="K371" s="479">
        <v>1713.5</v>
      </c>
      <c r="L371" s="479">
        <v>1660</v>
      </c>
      <c r="M371" s="479">
        <v>7.2779999999999996</v>
      </c>
    </row>
    <row r="372" spans="1:13">
      <c r="A372" s="254">
        <v>362</v>
      </c>
      <c r="B372" s="482" t="s">
        <v>756</v>
      </c>
      <c r="C372" s="479">
        <v>994.8</v>
      </c>
      <c r="D372" s="480">
        <v>1000.9666666666667</v>
      </c>
      <c r="E372" s="480">
        <v>978.98333333333335</v>
      </c>
      <c r="F372" s="480">
        <v>963.16666666666663</v>
      </c>
      <c r="G372" s="480">
        <v>941.18333333333328</v>
      </c>
      <c r="H372" s="480">
        <v>1016.7833333333334</v>
      </c>
      <c r="I372" s="480">
        <v>1038.7666666666669</v>
      </c>
      <c r="J372" s="480">
        <v>1054.5833333333335</v>
      </c>
      <c r="K372" s="479">
        <v>1022.95</v>
      </c>
      <c r="L372" s="479">
        <v>985.15</v>
      </c>
      <c r="M372" s="479">
        <v>1.08951</v>
      </c>
    </row>
    <row r="373" spans="1:13">
      <c r="A373" s="254">
        <v>363</v>
      </c>
      <c r="B373" s="482" t="s">
        <v>461</v>
      </c>
      <c r="C373" s="479">
        <v>1465.35</v>
      </c>
      <c r="D373" s="480">
        <v>1467.05</v>
      </c>
      <c r="E373" s="480">
        <v>1449.1</v>
      </c>
      <c r="F373" s="480">
        <v>1432.85</v>
      </c>
      <c r="G373" s="480">
        <v>1414.8999999999999</v>
      </c>
      <c r="H373" s="480">
        <v>1483.3</v>
      </c>
      <c r="I373" s="480">
        <v>1501.2500000000002</v>
      </c>
      <c r="J373" s="480">
        <v>1517.5</v>
      </c>
      <c r="K373" s="479">
        <v>1485</v>
      </c>
      <c r="L373" s="479">
        <v>1450.8</v>
      </c>
      <c r="M373" s="479">
        <v>1.80246</v>
      </c>
    </row>
    <row r="374" spans="1:13">
      <c r="A374" s="254">
        <v>364</v>
      </c>
      <c r="B374" s="482" t="s">
        <v>757</v>
      </c>
      <c r="C374" s="479">
        <v>1090</v>
      </c>
      <c r="D374" s="480">
        <v>1113.3</v>
      </c>
      <c r="E374" s="480">
        <v>1061.6999999999998</v>
      </c>
      <c r="F374" s="480">
        <v>1033.3999999999999</v>
      </c>
      <c r="G374" s="480">
        <v>981.79999999999973</v>
      </c>
      <c r="H374" s="480">
        <v>1141.5999999999999</v>
      </c>
      <c r="I374" s="480">
        <v>1193.1999999999998</v>
      </c>
      <c r="J374" s="480">
        <v>1221.5</v>
      </c>
      <c r="K374" s="479">
        <v>1164.9000000000001</v>
      </c>
      <c r="L374" s="479">
        <v>1085</v>
      </c>
      <c r="M374" s="479">
        <v>1.6921200000000001</v>
      </c>
    </row>
    <row r="375" spans="1:13">
      <c r="A375" s="254">
        <v>365</v>
      </c>
      <c r="B375" s="482" t="s">
        <v>159</v>
      </c>
      <c r="C375" s="479">
        <v>110.9</v>
      </c>
      <c r="D375" s="480">
        <v>110.59999999999998</v>
      </c>
      <c r="E375" s="480">
        <v>109.39999999999996</v>
      </c>
      <c r="F375" s="480">
        <v>107.89999999999998</v>
      </c>
      <c r="G375" s="480">
        <v>106.69999999999996</v>
      </c>
      <c r="H375" s="480">
        <v>112.09999999999997</v>
      </c>
      <c r="I375" s="480">
        <v>113.29999999999998</v>
      </c>
      <c r="J375" s="480">
        <v>114.79999999999997</v>
      </c>
      <c r="K375" s="479">
        <v>111.8</v>
      </c>
      <c r="L375" s="479">
        <v>109.1</v>
      </c>
      <c r="M375" s="479">
        <v>52.708860000000001</v>
      </c>
    </row>
    <row r="376" spans="1:13">
      <c r="A376" s="254">
        <v>366</v>
      </c>
      <c r="B376" s="482" t="s">
        <v>162</v>
      </c>
      <c r="C376" s="479">
        <v>214.55</v>
      </c>
      <c r="D376" s="480">
        <v>214.95000000000002</v>
      </c>
      <c r="E376" s="480">
        <v>213.10000000000002</v>
      </c>
      <c r="F376" s="480">
        <v>211.65</v>
      </c>
      <c r="G376" s="480">
        <v>209.8</v>
      </c>
      <c r="H376" s="480">
        <v>216.40000000000003</v>
      </c>
      <c r="I376" s="480">
        <v>218.25</v>
      </c>
      <c r="J376" s="480">
        <v>219.70000000000005</v>
      </c>
      <c r="K376" s="479">
        <v>216.8</v>
      </c>
      <c r="L376" s="479">
        <v>213.5</v>
      </c>
      <c r="M376" s="479">
        <v>70.366470000000007</v>
      </c>
    </row>
    <row r="377" spans="1:13">
      <c r="A377" s="254">
        <v>367</v>
      </c>
      <c r="B377" s="482" t="s">
        <v>462</v>
      </c>
      <c r="C377" s="479">
        <v>267.39999999999998</v>
      </c>
      <c r="D377" s="480">
        <v>269.76666666666671</v>
      </c>
      <c r="E377" s="480">
        <v>261.73333333333341</v>
      </c>
      <c r="F377" s="480">
        <v>256.06666666666672</v>
      </c>
      <c r="G377" s="480">
        <v>248.03333333333342</v>
      </c>
      <c r="H377" s="480">
        <v>275.43333333333339</v>
      </c>
      <c r="I377" s="480">
        <v>283.4666666666667</v>
      </c>
      <c r="J377" s="480">
        <v>289.13333333333338</v>
      </c>
      <c r="K377" s="479">
        <v>277.8</v>
      </c>
      <c r="L377" s="479">
        <v>264.10000000000002</v>
      </c>
      <c r="M377" s="479">
        <v>142.14838</v>
      </c>
    </row>
    <row r="378" spans="1:13">
      <c r="A378" s="254">
        <v>368</v>
      </c>
      <c r="B378" s="482" t="s">
        <v>270</v>
      </c>
      <c r="C378" s="479">
        <v>272.35000000000002</v>
      </c>
      <c r="D378" s="480">
        <v>273.58333333333331</v>
      </c>
      <c r="E378" s="480">
        <v>269.76666666666665</v>
      </c>
      <c r="F378" s="480">
        <v>267.18333333333334</v>
      </c>
      <c r="G378" s="480">
        <v>263.36666666666667</v>
      </c>
      <c r="H378" s="480">
        <v>276.16666666666663</v>
      </c>
      <c r="I378" s="480">
        <v>279.98333333333335</v>
      </c>
      <c r="J378" s="480">
        <v>282.56666666666661</v>
      </c>
      <c r="K378" s="479">
        <v>277.39999999999998</v>
      </c>
      <c r="L378" s="479">
        <v>271</v>
      </c>
      <c r="M378" s="479">
        <v>1.9025700000000001</v>
      </c>
    </row>
    <row r="379" spans="1:13">
      <c r="A379" s="254">
        <v>369</v>
      </c>
      <c r="B379" s="482" t="s">
        <v>463</v>
      </c>
      <c r="C379" s="479">
        <v>132.4</v>
      </c>
      <c r="D379" s="480">
        <v>132.33333333333334</v>
      </c>
      <c r="E379" s="480">
        <v>130.06666666666669</v>
      </c>
      <c r="F379" s="480">
        <v>127.73333333333335</v>
      </c>
      <c r="G379" s="480">
        <v>125.4666666666667</v>
      </c>
      <c r="H379" s="480">
        <v>134.66666666666669</v>
      </c>
      <c r="I379" s="480">
        <v>136.93333333333334</v>
      </c>
      <c r="J379" s="480">
        <v>139.26666666666668</v>
      </c>
      <c r="K379" s="479">
        <v>134.6</v>
      </c>
      <c r="L379" s="479">
        <v>130</v>
      </c>
      <c r="M379" s="479">
        <v>1.9046799999999999</v>
      </c>
    </row>
    <row r="380" spans="1:13">
      <c r="A380" s="254">
        <v>370</v>
      </c>
      <c r="B380" s="482" t="s">
        <v>464</v>
      </c>
      <c r="C380" s="479">
        <v>5863.5</v>
      </c>
      <c r="D380" s="480">
        <v>5854.166666666667</v>
      </c>
      <c r="E380" s="480">
        <v>5759.3333333333339</v>
      </c>
      <c r="F380" s="480">
        <v>5655.166666666667</v>
      </c>
      <c r="G380" s="480">
        <v>5560.3333333333339</v>
      </c>
      <c r="H380" s="480">
        <v>5958.3333333333339</v>
      </c>
      <c r="I380" s="480">
        <v>6053.1666666666679</v>
      </c>
      <c r="J380" s="480">
        <v>6157.3333333333339</v>
      </c>
      <c r="K380" s="479">
        <v>5949</v>
      </c>
      <c r="L380" s="479">
        <v>5750</v>
      </c>
      <c r="M380" s="479">
        <v>0.72851999999999995</v>
      </c>
    </row>
    <row r="381" spans="1:13">
      <c r="A381" s="254">
        <v>371</v>
      </c>
      <c r="B381" s="482" t="s">
        <v>271</v>
      </c>
      <c r="C381" s="479">
        <v>13495.6</v>
      </c>
      <c r="D381" s="480">
        <v>13428.533333333333</v>
      </c>
      <c r="E381" s="480">
        <v>13267.066666666666</v>
      </c>
      <c r="F381" s="480">
        <v>13038.533333333333</v>
      </c>
      <c r="G381" s="480">
        <v>12877.066666666666</v>
      </c>
      <c r="H381" s="480">
        <v>13657.066666666666</v>
      </c>
      <c r="I381" s="480">
        <v>13818.533333333333</v>
      </c>
      <c r="J381" s="480">
        <v>14047.066666666666</v>
      </c>
      <c r="K381" s="479">
        <v>13590</v>
      </c>
      <c r="L381" s="479">
        <v>13200</v>
      </c>
      <c r="M381" s="479">
        <v>0.13843</v>
      </c>
    </row>
    <row r="382" spans="1:13">
      <c r="A382" s="254">
        <v>372</v>
      </c>
      <c r="B382" s="482" t="s">
        <v>161</v>
      </c>
      <c r="C382" s="479">
        <v>36.25</v>
      </c>
      <c r="D382" s="480">
        <v>36.383333333333333</v>
      </c>
      <c r="E382" s="480">
        <v>35.816666666666663</v>
      </c>
      <c r="F382" s="480">
        <v>35.383333333333333</v>
      </c>
      <c r="G382" s="480">
        <v>34.816666666666663</v>
      </c>
      <c r="H382" s="480">
        <v>36.816666666666663</v>
      </c>
      <c r="I382" s="480">
        <v>37.38333333333334</v>
      </c>
      <c r="J382" s="480">
        <v>37.816666666666663</v>
      </c>
      <c r="K382" s="479">
        <v>36.950000000000003</v>
      </c>
      <c r="L382" s="479">
        <v>35.950000000000003</v>
      </c>
      <c r="M382" s="479">
        <v>1109.80908</v>
      </c>
    </row>
    <row r="383" spans="1:13">
      <c r="A383" s="254">
        <v>373</v>
      </c>
      <c r="B383" s="482" t="s">
        <v>272</v>
      </c>
      <c r="C383" s="479">
        <v>638.04999999999995</v>
      </c>
      <c r="D383" s="480">
        <v>639.19999999999993</v>
      </c>
      <c r="E383" s="480">
        <v>630.39999999999986</v>
      </c>
      <c r="F383" s="480">
        <v>622.74999999999989</v>
      </c>
      <c r="G383" s="480">
        <v>613.94999999999982</v>
      </c>
      <c r="H383" s="480">
        <v>646.84999999999991</v>
      </c>
      <c r="I383" s="480">
        <v>655.64999999999986</v>
      </c>
      <c r="J383" s="480">
        <v>663.3</v>
      </c>
      <c r="K383" s="479">
        <v>648</v>
      </c>
      <c r="L383" s="479">
        <v>631.54999999999995</v>
      </c>
      <c r="M383" s="479">
        <v>1.0849800000000001</v>
      </c>
    </row>
    <row r="384" spans="1:13">
      <c r="A384" s="254">
        <v>374</v>
      </c>
      <c r="B384" s="482" t="s">
        <v>165</v>
      </c>
      <c r="C384" s="479">
        <v>186.3</v>
      </c>
      <c r="D384" s="480">
        <v>186.45000000000002</v>
      </c>
      <c r="E384" s="480">
        <v>184.40000000000003</v>
      </c>
      <c r="F384" s="480">
        <v>182.50000000000003</v>
      </c>
      <c r="G384" s="480">
        <v>180.45000000000005</v>
      </c>
      <c r="H384" s="480">
        <v>188.35000000000002</v>
      </c>
      <c r="I384" s="480">
        <v>190.40000000000003</v>
      </c>
      <c r="J384" s="480">
        <v>192.3</v>
      </c>
      <c r="K384" s="479">
        <v>188.5</v>
      </c>
      <c r="L384" s="479">
        <v>184.55</v>
      </c>
      <c r="M384" s="479">
        <v>129.15145999999999</v>
      </c>
    </row>
    <row r="385" spans="1:13">
      <c r="A385" s="254">
        <v>375</v>
      </c>
      <c r="B385" s="482" t="s">
        <v>166</v>
      </c>
      <c r="C385" s="479">
        <v>131.19999999999999</v>
      </c>
      <c r="D385" s="480">
        <v>131.26666666666668</v>
      </c>
      <c r="E385" s="480">
        <v>130.13333333333335</v>
      </c>
      <c r="F385" s="480">
        <v>129.06666666666666</v>
      </c>
      <c r="G385" s="480">
        <v>127.93333333333334</v>
      </c>
      <c r="H385" s="480">
        <v>132.33333333333337</v>
      </c>
      <c r="I385" s="480">
        <v>133.4666666666667</v>
      </c>
      <c r="J385" s="480">
        <v>134.53333333333339</v>
      </c>
      <c r="K385" s="479">
        <v>132.4</v>
      </c>
      <c r="L385" s="479">
        <v>130.19999999999999</v>
      </c>
      <c r="M385" s="479">
        <v>24.1816</v>
      </c>
    </row>
    <row r="386" spans="1:13">
      <c r="A386" s="254">
        <v>376</v>
      </c>
      <c r="B386" s="482" t="s">
        <v>465</v>
      </c>
      <c r="C386" s="479">
        <v>238.35</v>
      </c>
      <c r="D386" s="480">
        <v>239.08333333333334</v>
      </c>
      <c r="E386" s="480">
        <v>237.26666666666668</v>
      </c>
      <c r="F386" s="480">
        <v>236.18333333333334</v>
      </c>
      <c r="G386" s="480">
        <v>234.36666666666667</v>
      </c>
      <c r="H386" s="480">
        <v>240.16666666666669</v>
      </c>
      <c r="I386" s="480">
        <v>241.98333333333335</v>
      </c>
      <c r="J386" s="480">
        <v>243.06666666666669</v>
      </c>
      <c r="K386" s="479">
        <v>240.9</v>
      </c>
      <c r="L386" s="479">
        <v>238</v>
      </c>
      <c r="M386" s="479">
        <v>1.56643</v>
      </c>
    </row>
    <row r="387" spans="1:13">
      <c r="A387" s="254">
        <v>377</v>
      </c>
      <c r="B387" s="482" t="s">
        <v>466</v>
      </c>
      <c r="C387" s="479">
        <v>554.5</v>
      </c>
      <c r="D387" s="480">
        <v>556</v>
      </c>
      <c r="E387" s="480">
        <v>544.45000000000005</v>
      </c>
      <c r="F387" s="480">
        <v>534.40000000000009</v>
      </c>
      <c r="G387" s="480">
        <v>522.85000000000014</v>
      </c>
      <c r="H387" s="480">
        <v>566.04999999999995</v>
      </c>
      <c r="I387" s="480">
        <v>577.59999999999991</v>
      </c>
      <c r="J387" s="480">
        <v>587.64999999999986</v>
      </c>
      <c r="K387" s="479">
        <v>567.54999999999995</v>
      </c>
      <c r="L387" s="479">
        <v>545.95000000000005</v>
      </c>
      <c r="M387" s="479">
        <v>1.13646</v>
      </c>
    </row>
    <row r="388" spans="1:13">
      <c r="A388" s="254">
        <v>378</v>
      </c>
      <c r="B388" s="482" t="s">
        <v>467</v>
      </c>
      <c r="C388" s="479">
        <v>28.15</v>
      </c>
      <c r="D388" s="480">
        <v>28.316666666666663</v>
      </c>
      <c r="E388" s="480">
        <v>27.933333333333326</v>
      </c>
      <c r="F388" s="480">
        <v>27.716666666666665</v>
      </c>
      <c r="G388" s="480">
        <v>27.333333333333329</v>
      </c>
      <c r="H388" s="480">
        <v>28.533333333333324</v>
      </c>
      <c r="I388" s="480">
        <v>28.916666666666664</v>
      </c>
      <c r="J388" s="480">
        <v>29.133333333333322</v>
      </c>
      <c r="K388" s="479">
        <v>28.7</v>
      </c>
      <c r="L388" s="479">
        <v>28.1</v>
      </c>
      <c r="M388" s="479">
        <v>28.804729999999999</v>
      </c>
    </row>
    <row r="389" spans="1:13">
      <c r="A389" s="254">
        <v>379</v>
      </c>
      <c r="B389" s="482" t="s">
        <v>468</v>
      </c>
      <c r="C389" s="479">
        <v>181.25</v>
      </c>
      <c r="D389" s="480">
        <v>179.65</v>
      </c>
      <c r="E389" s="480">
        <v>176.15</v>
      </c>
      <c r="F389" s="480">
        <v>171.05</v>
      </c>
      <c r="G389" s="480">
        <v>167.55</v>
      </c>
      <c r="H389" s="480">
        <v>184.75</v>
      </c>
      <c r="I389" s="480">
        <v>188.25</v>
      </c>
      <c r="J389" s="480">
        <v>193.35</v>
      </c>
      <c r="K389" s="479">
        <v>183.15</v>
      </c>
      <c r="L389" s="479">
        <v>174.55</v>
      </c>
      <c r="M389" s="479">
        <v>52.919780000000003</v>
      </c>
    </row>
    <row r="390" spans="1:13">
      <c r="A390" s="254">
        <v>380</v>
      </c>
      <c r="B390" s="482" t="s">
        <v>273</v>
      </c>
      <c r="C390" s="479">
        <v>510.15</v>
      </c>
      <c r="D390" s="480">
        <v>508.43333333333334</v>
      </c>
      <c r="E390" s="480">
        <v>503.86666666666667</v>
      </c>
      <c r="F390" s="480">
        <v>497.58333333333331</v>
      </c>
      <c r="G390" s="480">
        <v>493.01666666666665</v>
      </c>
      <c r="H390" s="480">
        <v>514.7166666666667</v>
      </c>
      <c r="I390" s="480">
        <v>519.28333333333342</v>
      </c>
      <c r="J390" s="480">
        <v>525.56666666666672</v>
      </c>
      <c r="K390" s="479">
        <v>513</v>
      </c>
      <c r="L390" s="479">
        <v>502.15</v>
      </c>
      <c r="M390" s="479">
        <v>1.02067</v>
      </c>
    </row>
    <row r="391" spans="1:13">
      <c r="A391" s="254">
        <v>381</v>
      </c>
      <c r="B391" s="482" t="s">
        <v>469</v>
      </c>
      <c r="C391" s="479">
        <v>290.14999999999998</v>
      </c>
      <c r="D391" s="480">
        <v>292.16666666666669</v>
      </c>
      <c r="E391" s="480">
        <v>286.33333333333337</v>
      </c>
      <c r="F391" s="480">
        <v>282.51666666666671</v>
      </c>
      <c r="G391" s="480">
        <v>276.68333333333339</v>
      </c>
      <c r="H391" s="480">
        <v>295.98333333333335</v>
      </c>
      <c r="I391" s="480">
        <v>301.81666666666672</v>
      </c>
      <c r="J391" s="480">
        <v>305.63333333333333</v>
      </c>
      <c r="K391" s="479">
        <v>298</v>
      </c>
      <c r="L391" s="479">
        <v>288.35000000000002</v>
      </c>
      <c r="M391" s="479">
        <v>7.3988300000000002</v>
      </c>
    </row>
    <row r="392" spans="1:13">
      <c r="A392" s="254">
        <v>382</v>
      </c>
      <c r="B392" s="482" t="s">
        <v>470</v>
      </c>
      <c r="C392" s="479">
        <v>77.75</v>
      </c>
      <c r="D392" s="480">
        <v>78.533333333333331</v>
      </c>
      <c r="E392" s="480">
        <v>76.316666666666663</v>
      </c>
      <c r="F392" s="480">
        <v>74.883333333333326</v>
      </c>
      <c r="G392" s="480">
        <v>72.666666666666657</v>
      </c>
      <c r="H392" s="480">
        <v>79.966666666666669</v>
      </c>
      <c r="I392" s="480">
        <v>82.183333333333337</v>
      </c>
      <c r="J392" s="480">
        <v>83.616666666666674</v>
      </c>
      <c r="K392" s="479">
        <v>80.75</v>
      </c>
      <c r="L392" s="479">
        <v>77.099999999999994</v>
      </c>
      <c r="M392" s="479">
        <v>48.71799</v>
      </c>
    </row>
    <row r="393" spans="1:13">
      <c r="A393" s="254">
        <v>383</v>
      </c>
      <c r="B393" s="482" t="s">
        <v>471</v>
      </c>
      <c r="C393" s="479">
        <v>1924.9</v>
      </c>
      <c r="D393" s="480">
        <v>1930.6166666666668</v>
      </c>
      <c r="E393" s="480">
        <v>1911.2833333333335</v>
      </c>
      <c r="F393" s="480">
        <v>1897.6666666666667</v>
      </c>
      <c r="G393" s="480">
        <v>1878.3333333333335</v>
      </c>
      <c r="H393" s="480">
        <v>1944.2333333333336</v>
      </c>
      <c r="I393" s="480">
        <v>1963.5666666666666</v>
      </c>
      <c r="J393" s="480">
        <v>1977.1833333333336</v>
      </c>
      <c r="K393" s="479">
        <v>1949.95</v>
      </c>
      <c r="L393" s="479">
        <v>1917</v>
      </c>
      <c r="M393" s="479">
        <v>0.12959999999999999</v>
      </c>
    </row>
    <row r="394" spans="1:13">
      <c r="A394" s="254">
        <v>384</v>
      </c>
      <c r="B394" s="482" t="s">
        <v>472</v>
      </c>
      <c r="C394" s="479">
        <v>337.8</v>
      </c>
      <c r="D394" s="480">
        <v>341.75</v>
      </c>
      <c r="E394" s="480">
        <v>331.55</v>
      </c>
      <c r="F394" s="480">
        <v>325.3</v>
      </c>
      <c r="G394" s="480">
        <v>315.10000000000002</v>
      </c>
      <c r="H394" s="480">
        <v>348</v>
      </c>
      <c r="I394" s="480">
        <v>358.20000000000005</v>
      </c>
      <c r="J394" s="480">
        <v>364.45</v>
      </c>
      <c r="K394" s="479">
        <v>351.95</v>
      </c>
      <c r="L394" s="479">
        <v>335.5</v>
      </c>
      <c r="M394" s="479">
        <v>23.935829999999999</v>
      </c>
    </row>
    <row r="395" spans="1:13">
      <c r="A395" s="254">
        <v>385</v>
      </c>
      <c r="B395" s="482" t="s">
        <v>473</v>
      </c>
      <c r="C395" s="479">
        <v>180.4</v>
      </c>
      <c r="D395" s="480">
        <v>180.94999999999996</v>
      </c>
      <c r="E395" s="480">
        <v>177.89999999999992</v>
      </c>
      <c r="F395" s="480">
        <v>175.39999999999995</v>
      </c>
      <c r="G395" s="480">
        <v>172.34999999999991</v>
      </c>
      <c r="H395" s="480">
        <v>183.44999999999993</v>
      </c>
      <c r="I395" s="480">
        <v>186.49999999999994</v>
      </c>
      <c r="J395" s="480">
        <v>188.99999999999994</v>
      </c>
      <c r="K395" s="479">
        <v>184</v>
      </c>
      <c r="L395" s="479">
        <v>178.45</v>
      </c>
      <c r="M395" s="479">
        <v>2.5278499999999999</v>
      </c>
    </row>
    <row r="396" spans="1:13">
      <c r="A396" s="254">
        <v>386</v>
      </c>
      <c r="B396" s="482" t="s">
        <v>474</v>
      </c>
      <c r="C396" s="479">
        <v>881.8</v>
      </c>
      <c r="D396" s="480">
        <v>889.26666666666654</v>
      </c>
      <c r="E396" s="480">
        <v>870.6333333333331</v>
      </c>
      <c r="F396" s="480">
        <v>859.46666666666658</v>
      </c>
      <c r="G396" s="480">
        <v>840.83333333333314</v>
      </c>
      <c r="H396" s="480">
        <v>900.43333333333305</v>
      </c>
      <c r="I396" s="480">
        <v>919.06666666666649</v>
      </c>
      <c r="J396" s="480">
        <v>930.23333333333301</v>
      </c>
      <c r="K396" s="479">
        <v>907.9</v>
      </c>
      <c r="L396" s="479">
        <v>878.1</v>
      </c>
      <c r="M396" s="479">
        <v>1.0360100000000001</v>
      </c>
    </row>
    <row r="397" spans="1:13">
      <c r="A397" s="254">
        <v>387</v>
      </c>
      <c r="B397" s="482" t="s">
        <v>167</v>
      </c>
      <c r="C397" s="479">
        <v>1931.75</v>
      </c>
      <c r="D397" s="480">
        <v>1937.8</v>
      </c>
      <c r="E397" s="480">
        <v>1919.9499999999998</v>
      </c>
      <c r="F397" s="480">
        <v>1908.1499999999999</v>
      </c>
      <c r="G397" s="480">
        <v>1890.2999999999997</v>
      </c>
      <c r="H397" s="480">
        <v>1949.6</v>
      </c>
      <c r="I397" s="480">
        <v>1967.4499999999998</v>
      </c>
      <c r="J397" s="480">
        <v>1979.25</v>
      </c>
      <c r="K397" s="479">
        <v>1955.65</v>
      </c>
      <c r="L397" s="479">
        <v>1926</v>
      </c>
      <c r="M397" s="479">
        <v>56.71163</v>
      </c>
    </row>
    <row r="398" spans="1:13">
      <c r="A398" s="254">
        <v>388</v>
      </c>
      <c r="B398" s="482" t="s">
        <v>815</v>
      </c>
      <c r="C398" s="479">
        <v>981.95</v>
      </c>
      <c r="D398" s="480">
        <v>980.85</v>
      </c>
      <c r="E398" s="480">
        <v>974.05000000000007</v>
      </c>
      <c r="F398" s="480">
        <v>966.15000000000009</v>
      </c>
      <c r="G398" s="480">
        <v>959.35000000000014</v>
      </c>
      <c r="H398" s="480">
        <v>988.75</v>
      </c>
      <c r="I398" s="480">
        <v>995.55</v>
      </c>
      <c r="J398" s="480">
        <v>1003.4499999999999</v>
      </c>
      <c r="K398" s="479">
        <v>987.65</v>
      </c>
      <c r="L398" s="479">
        <v>972.95</v>
      </c>
      <c r="M398" s="479">
        <v>9.1765299999999996</v>
      </c>
    </row>
    <row r="399" spans="1:13">
      <c r="A399" s="254">
        <v>389</v>
      </c>
      <c r="B399" s="482" t="s">
        <v>274</v>
      </c>
      <c r="C399" s="479">
        <v>1000.25</v>
      </c>
      <c r="D399" s="480">
        <v>1006.4499999999999</v>
      </c>
      <c r="E399" s="480">
        <v>968.19999999999982</v>
      </c>
      <c r="F399" s="480">
        <v>936.14999999999986</v>
      </c>
      <c r="G399" s="480">
        <v>897.89999999999975</v>
      </c>
      <c r="H399" s="480">
        <v>1038.5</v>
      </c>
      <c r="I399" s="480">
        <v>1076.75</v>
      </c>
      <c r="J399" s="480">
        <v>1108.8</v>
      </c>
      <c r="K399" s="479">
        <v>1044.7</v>
      </c>
      <c r="L399" s="479">
        <v>974.4</v>
      </c>
      <c r="M399" s="479">
        <v>110.10393999999999</v>
      </c>
    </row>
    <row r="400" spans="1:13">
      <c r="A400" s="254">
        <v>390</v>
      </c>
      <c r="B400" s="482" t="s">
        <v>476</v>
      </c>
      <c r="C400" s="479">
        <v>25.8</v>
      </c>
      <c r="D400" s="480">
        <v>25.8</v>
      </c>
      <c r="E400" s="480">
        <v>25.35</v>
      </c>
      <c r="F400" s="480">
        <v>24.900000000000002</v>
      </c>
      <c r="G400" s="480">
        <v>24.450000000000003</v>
      </c>
      <c r="H400" s="480">
        <v>26.25</v>
      </c>
      <c r="I400" s="480">
        <v>26.699999999999996</v>
      </c>
      <c r="J400" s="480">
        <v>27.15</v>
      </c>
      <c r="K400" s="479">
        <v>26.25</v>
      </c>
      <c r="L400" s="479">
        <v>25.35</v>
      </c>
      <c r="M400" s="479">
        <v>18.47803</v>
      </c>
    </row>
    <row r="401" spans="1:13">
      <c r="A401" s="254">
        <v>391</v>
      </c>
      <c r="B401" s="482" t="s">
        <v>477</v>
      </c>
      <c r="C401" s="479">
        <v>2293.35</v>
      </c>
      <c r="D401" s="480">
        <v>2285.1999999999998</v>
      </c>
      <c r="E401" s="480">
        <v>2245.4499999999998</v>
      </c>
      <c r="F401" s="480">
        <v>2197.5500000000002</v>
      </c>
      <c r="G401" s="480">
        <v>2157.8000000000002</v>
      </c>
      <c r="H401" s="480">
        <v>2333.0999999999995</v>
      </c>
      <c r="I401" s="480">
        <v>2372.8499999999995</v>
      </c>
      <c r="J401" s="480">
        <v>2420.7499999999991</v>
      </c>
      <c r="K401" s="479">
        <v>2324.9499999999998</v>
      </c>
      <c r="L401" s="479">
        <v>2237.3000000000002</v>
      </c>
      <c r="M401" s="479">
        <v>0.24787000000000001</v>
      </c>
    </row>
    <row r="402" spans="1:13">
      <c r="A402" s="254">
        <v>392</v>
      </c>
      <c r="B402" s="482" t="s">
        <v>172</v>
      </c>
      <c r="C402" s="479">
        <v>6279.15</v>
      </c>
      <c r="D402" s="480">
        <v>6411.3833333333341</v>
      </c>
      <c r="E402" s="480">
        <v>6092.7666666666682</v>
      </c>
      <c r="F402" s="480">
        <v>5906.3833333333341</v>
      </c>
      <c r="G402" s="480">
        <v>5587.7666666666682</v>
      </c>
      <c r="H402" s="480">
        <v>6597.7666666666682</v>
      </c>
      <c r="I402" s="480">
        <v>6916.383333333335</v>
      </c>
      <c r="J402" s="480">
        <v>7102.7666666666682</v>
      </c>
      <c r="K402" s="479">
        <v>6730</v>
      </c>
      <c r="L402" s="479">
        <v>6225</v>
      </c>
      <c r="M402" s="479">
        <v>13.5969</v>
      </c>
    </row>
    <row r="403" spans="1:13">
      <c r="A403" s="254">
        <v>393</v>
      </c>
      <c r="B403" s="482" t="s">
        <v>478</v>
      </c>
      <c r="C403" s="479">
        <v>7750.95</v>
      </c>
      <c r="D403" s="480">
        <v>7731.3166666666666</v>
      </c>
      <c r="E403" s="480">
        <v>7694.6333333333332</v>
      </c>
      <c r="F403" s="480">
        <v>7638.3166666666666</v>
      </c>
      <c r="G403" s="480">
        <v>7601.6333333333332</v>
      </c>
      <c r="H403" s="480">
        <v>7787.6333333333332</v>
      </c>
      <c r="I403" s="480">
        <v>7824.3166666666657</v>
      </c>
      <c r="J403" s="480">
        <v>7880.6333333333332</v>
      </c>
      <c r="K403" s="479">
        <v>7768</v>
      </c>
      <c r="L403" s="479">
        <v>7675</v>
      </c>
      <c r="M403" s="479">
        <v>0.45155000000000001</v>
      </c>
    </row>
    <row r="404" spans="1:13">
      <c r="A404" s="254">
        <v>394</v>
      </c>
      <c r="B404" s="482" t="s">
        <v>479</v>
      </c>
      <c r="C404" s="479">
        <v>4986.1499999999996</v>
      </c>
      <c r="D404" s="480">
        <v>5021.2499999999991</v>
      </c>
      <c r="E404" s="480">
        <v>4934.0499999999984</v>
      </c>
      <c r="F404" s="480">
        <v>4881.9499999999989</v>
      </c>
      <c r="G404" s="480">
        <v>4794.7499999999982</v>
      </c>
      <c r="H404" s="480">
        <v>5073.3499999999985</v>
      </c>
      <c r="I404" s="480">
        <v>5160.5499999999993</v>
      </c>
      <c r="J404" s="480">
        <v>5212.6499999999987</v>
      </c>
      <c r="K404" s="479">
        <v>5108.45</v>
      </c>
      <c r="L404" s="479">
        <v>4969.1499999999996</v>
      </c>
      <c r="M404" s="479">
        <v>7.2330000000000005E-2</v>
      </c>
    </row>
    <row r="405" spans="1:13">
      <c r="A405" s="254">
        <v>395</v>
      </c>
      <c r="B405" s="482" t="s">
        <v>759</v>
      </c>
      <c r="C405" s="479">
        <v>95.2</v>
      </c>
      <c r="D405" s="480">
        <v>96.100000000000009</v>
      </c>
      <c r="E405" s="480">
        <v>92.300000000000011</v>
      </c>
      <c r="F405" s="480">
        <v>89.4</v>
      </c>
      <c r="G405" s="480">
        <v>85.600000000000009</v>
      </c>
      <c r="H405" s="480">
        <v>99.000000000000014</v>
      </c>
      <c r="I405" s="480">
        <v>102.8</v>
      </c>
      <c r="J405" s="480">
        <v>105.70000000000002</v>
      </c>
      <c r="K405" s="479">
        <v>99.9</v>
      </c>
      <c r="L405" s="479">
        <v>93.2</v>
      </c>
      <c r="M405" s="479">
        <v>18.036069999999999</v>
      </c>
    </row>
    <row r="406" spans="1:13">
      <c r="A406" s="254">
        <v>396</v>
      </c>
      <c r="B406" s="482" t="s">
        <v>480</v>
      </c>
      <c r="C406" s="479">
        <v>372.45</v>
      </c>
      <c r="D406" s="480">
        <v>373.51666666666671</v>
      </c>
      <c r="E406" s="480">
        <v>369.53333333333342</v>
      </c>
      <c r="F406" s="480">
        <v>366.61666666666673</v>
      </c>
      <c r="G406" s="480">
        <v>362.63333333333344</v>
      </c>
      <c r="H406" s="480">
        <v>376.43333333333339</v>
      </c>
      <c r="I406" s="480">
        <v>380.41666666666663</v>
      </c>
      <c r="J406" s="480">
        <v>383.33333333333337</v>
      </c>
      <c r="K406" s="479">
        <v>377.5</v>
      </c>
      <c r="L406" s="479">
        <v>370.6</v>
      </c>
      <c r="M406" s="479">
        <v>2.9351600000000002</v>
      </c>
    </row>
    <row r="407" spans="1:13">
      <c r="A407" s="254">
        <v>397</v>
      </c>
      <c r="B407" s="482" t="s">
        <v>761</v>
      </c>
      <c r="C407" s="479">
        <v>290.55</v>
      </c>
      <c r="D407" s="480">
        <v>292.5333333333333</v>
      </c>
      <c r="E407" s="480">
        <v>286.06666666666661</v>
      </c>
      <c r="F407" s="480">
        <v>281.58333333333331</v>
      </c>
      <c r="G407" s="480">
        <v>275.11666666666662</v>
      </c>
      <c r="H407" s="480">
        <v>297.01666666666659</v>
      </c>
      <c r="I407" s="480">
        <v>303.48333333333329</v>
      </c>
      <c r="J407" s="480">
        <v>307.96666666666658</v>
      </c>
      <c r="K407" s="479">
        <v>299</v>
      </c>
      <c r="L407" s="479">
        <v>288.05</v>
      </c>
      <c r="M407" s="479">
        <v>8.1434499999999996</v>
      </c>
    </row>
    <row r="408" spans="1:13">
      <c r="A408" s="254">
        <v>398</v>
      </c>
      <c r="B408" s="482" t="s">
        <v>481</v>
      </c>
      <c r="C408" s="479">
        <v>2020.2</v>
      </c>
      <c r="D408" s="480">
        <v>2018.3999999999999</v>
      </c>
      <c r="E408" s="480">
        <v>2002.7999999999997</v>
      </c>
      <c r="F408" s="480">
        <v>1985.3999999999999</v>
      </c>
      <c r="G408" s="480">
        <v>1969.7999999999997</v>
      </c>
      <c r="H408" s="480">
        <v>2035.7999999999997</v>
      </c>
      <c r="I408" s="480">
        <v>2051.3999999999996</v>
      </c>
      <c r="J408" s="480">
        <v>2068.7999999999997</v>
      </c>
      <c r="K408" s="479">
        <v>2034</v>
      </c>
      <c r="L408" s="479">
        <v>2001</v>
      </c>
      <c r="M408" s="479">
        <v>0.22941</v>
      </c>
    </row>
    <row r="409" spans="1:13">
      <c r="A409" s="254">
        <v>399</v>
      </c>
      <c r="B409" s="482" t="s">
        <v>482</v>
      </c>
      <c r="C409" s="479">
        <v>441.75</v>
      </c>
      <c r="D409" s="480">
        <v>446.40000000000003</v>
      </c>
      <c r="E409" s="480">
        <v>432.90000000000009</v>
      </c>
      <c r="F409" s="480">
        <v>424.05000000000007</v>
      </c>
      <c r="G409" s="480">
        <v>410.55000000000013</v>
      </c>
      <c r="H409" s="480">
        <v>455.25000000000006</v>
      </c>
      <c r="I409" s="480">
        <v>468.74999999999994</v>
      </c>
      <c r="J409" s="480">
        <v>477.6</v>
      </c>
      <c r="K409" s="479">
        <v>459.9</v>
      </c>
      <c r="L409" s="479">
        <v>437.55</v>
      </c>
      <c r="M409" s="479">
        <v>6.5842599999999996</v>
      </c>
    </row>
    <row r="410" spans="1:13">
      <c r="A410" s="254">
        <v>400</v>
      </c>
      <c r="B410" s="482" t="s">
        <v>760</v>
      </c>
      <c r="C410" s="479">
        <v>115.85</v>
      </c>
      <c r="D410" s="480">
        <v>116</v>
      </c>
      <c r="E410" s="480">
        <v>113.55</v>
      </c>
      <c r="F410" s="480">
        <v>111.25</v>
      </c>
      <c r="G410" s="480">
        <v>108.8</v>
      </c>
      <c r="H410" s="480">
        <v>118.3</v>
      </c>
      <c r="I410" s="480">
        <v>120.74999999999999</v>
      </c>
      <c r="J410" s="480">
        <v>123.05</v>
      </c>
      <c r="K410" s="479">
        <v>118.45</v>
      </c>
      <c r="L410" s="479">
        <v>113.7</v>
      </c>
      <c r="M410" s="479">
        <v>59.737839999999998</v>
      </c>
    </row>
    <row r="411" spans="1:13">
      <c r="A411" s="254">
        <v>401</v>
      </c>
      <c r="B411" s="482" t="s">
        <v>483</v>
      </c>
      <c r="C411" s="479">
        <v>194.4</v>
      </c>
      <c r="D411" s="480">
        <v>194.88333333333333</v>
      </c>
      <c r="E411" s="480">
        <v>192.51666666666665</v>
      </c>
      <c r="F411" s="480">
        <v>190.63333333333333</v>
      </c>
      <c r="G411" s="480">
        <v>188.26666666666665</v>
      </c>
      <c r="H411" s="480">
        <v>196.76666666666665</v>
      </c>
      <c r="I411" s="480">
        <v>199.13333333333333</v>
      </c>
      <c r="J411" s="480">
        <v>201.01666666666665</v>
      </c>
      <c r="K411" s="479">
        <v>197.25</v>
      </c>
      <c r="L411" s="479">
        <v>193</v>
      </c>
      <c r="M411" s="479">
        <v>0.59977000000000003</v>
      </c>
    </row>
    <row r="412" spans="1:13">
      <c r="A412" s="254">
        <v>402</v>
      </c>
      <c r="B412" s="482" t="s">
        <v>170</v>
      </c>
      <c r="C412" s="479">
        <v>27840</v>
      </c>
      <c r="D412" s="480">
        <v>27829.416666666668</v>
      </c>
      <c r="E412" s="480">
        <v>27710.583333333336</v>
      </c>
      <c r="F412" s="480">
        <v>27581.166666666668</v>
      </c>
      <c r="G412" s="480">
        <v>27462.333333333336</v>
      </c>
      <c r="H412" s="480">
        <v>27958.833333333336</v>
      </c>
      <c r="I412" s="480">
        <v>28077.666666666672</v>
      </c>
      <c r="J412" s="480">
        <v>28207.083333333336</v>
      </c>
      <c r="K412" s="479">
        <v>27948.25</v>
      </c>
      <c r="L412" s="479">
        <v>27700</v>
      </c>
      <c r="M412" s="479">
        <v>0.21548</v>
      </c>
    </row>
    <row r="413" spans="1:13">
      <c r="A413" s="254">
        <v>403</v>
      </c>
      <c r="B413" s="482" t="s">
        <v>484</v>
      </c>
      <c r="C413" s="479">
        <v>1647.35</v>
      </c>
      <c r="D413" s="480">
        <v>1643.9666666666665</v>
      </c>
      <c r="E413" s="480">
        <v>1638.083333333333</v>
      </c>
      <c r="F413" s="480">
        <v>1628.8166666666666</v>
      </c>
      <c r="G413" s="480">
        <v>1622.9333333333332</v>
      </c>
      <c r="H413" s="480">
        <v>1653.2333333333329</v>
      </c>
      <c r="I413" s="480">
        <v>1659.1166666666666</v>
      </c>
      <c r="J413" s="480">
        <v>1668.3833333333328</v>
      </c>
      <c r="K413" s="479">
        <v>1649.85</v>
      </c>
      <c r="L413" s="479">
        <v>1634.7</v>
      </c>
      <c r="M413" s="479">
        <v>0.59660999999999997</v>
      </c>
    </row>
    <row r="414" spans="1:13">
      <c r="A414" s="254">
        <v>404</v>
      </c>
      <c r="B414" s="482" t="s">
        <v>173</v>
      </c>
      <c r="C414" s="479">
        <v>1297.6500000000001</v>
      </c>
      <c r="D414" s="480">
        <v>1304.3833333333334</v>
      </c>
      <c r="E414" s="480">
        <v>1285.7666666666669</v>
      </c>
      <c r="F414" s="480">
        <v>1273.8833333333334</v>
      </c>
      <c r="G414" s="480">
        <v>1255.2666666666669</v>
      </c>
      <c r="H414" s="480">
        <v>1316.2666666666669</v>
      </c>
      <c r="I414" s="480">
        <v>1334.8833333333332</v>
      </c>
      <c r="J414" s="480">
        <v>1346.7666666666669</v>
      </c>
      <c r="K414" s="479">
        <v>1323</v>
      </c>
      <c r="L414" s="479">
        <v>1292.5</v>
      </c>
      <c r="M414" s="479">
        <v>13.84163</v>
      </c>
    </row>
    <row r="415" spans="1:13">
      <c r="A415" s="254">
        <v>405</v>
      </c>
      <c r="B415" s="482" t="s">
        <v>171</v>
      </c>
      <c r="C415" s="479">
        <v>1863.05</v>
      </c>
      <c r="D415" s="480">
        <v>1860.1666666666667</v>
      </c>
      <c r="E415" s="480">
        <v>1844.9833333333336</v>
      </c>
      <c r="F415" s="480">
        <v>1826.9166666666667</v>
      </c>
      <c r="G415" s="480">
        <v>1811.7333333333336</v>
      </c>
      <c r="H415" s="480">
        <v>1878.2333333333336</v>
      </c>
      <c r="I415" s="480">
        <v>1893.4166666666665</v>
      </c>
      <c r="J415" s="480">
        <v>1911.4833333333336</v>
      </c>
      <c r="K415" s="479">
        <v>1875.35</v>
      </c>
      <c r="L415" s="479">
        <v>1842.1</v>
      </c>
      <c r="M415" s="479">
        <v>1.21776</v>
      </c>
    </row>
    <row r="416" spans="1:13">
      <c r="A416" s="254">
        <v>406</v>
      </c>
      <c r="B416" s="482" t="s">
        <v>485</v>
      </c>
      <c r="C416" s="479">
        <v>466.5</v>
      </c>
      <c r="D416" s="480">
        <v>472.83333333333331</v>
      </c>
      <c r="E416" s="480">
        <v>457.06666666666661</v>
      </c>
      <c r="F416" s="480">
        <v>447.63333333333327</v>
      </c>
      <c r="G416" s="480">
        <v>431.86666666666656</v>
      </c>
      <c r="H416" s="480">
        <v>482.26666666666665</v>
      </c>
      <c r="I416" s="480">
        <v>498.03333333333342</v>
      </c>
      <c r="J416" s="480">
        <v>507.4666666666667</v>
      </c>
      <c r="K416" s="479">
        <v>488.6</v>
      </c>
      <c r="L416" s="479">
        <v>463.4</v>
      </c>
      <c r="M416" s="479">
        <v>1.7717799999999999</v>
      </c>
    </row>
    <row r="417" spans="1:13">
      <c r="A417" s="254">
        <v>407</v>
      </c>
      <c r="B417" s="482" t="s">
        <v>486</v>
      </c>
      <c r="C417" s="479">
        <v>1238.45</v>
      </c>
      <c r="D417" s="480">
        <v>1245.3333333333333</v>
      </c>
      <c r="E417" s="480">
        <v>1223.1166666666666</v>
      </c>
      <c r="F417" s="480">
        <v>1207.7833333333333</v>
      </c>
      <c r="G417" s="480">
        <v>1185.5666666666666</v>
      </c>
      <c r="H417" s="480">
        <v>1260.6666666666665</v>
      </c>
      <c r="I417" s="480">
        <v>1282.8833333333332</v>
      </c>
      <c r="J417" s="480">
        <v>1298.2166666666665</v>
      </c>
      <c r="K417" s="479">
        <v>1267.55</v>
      </c>
      <c r="L417" s="479">
        <v>1230</v>
      </c>
      <c r="M417" s="479">
        <v>8.8340000000000002E-2</v>
      </c>
    </row>
    <row r="418" spans="1:13">
      <c r="A418" s="254">
        <v>408</v>
      </c>
      <c r="B418" s="482" t="s">
        <v>762</v>
      </c>
      <c r="C418" s="479">
        <v>1567.65</v>
      </c>
      <c r="D418" s="480">
        <v>1580.8833333333332</v>
      </c>
      <c r="E418" s="480">
        <v>1537.7666666666664</v>
      </c>
      <c r="F418" s="480">
        <v>1507.8833333333332</v>
      </c>
      <c r="G418" s="480">
        <v>1464.7666666666664</v>
      </c>
      <c r="H418" s="480">
        <v>1610.7666666666664</v>
      </c>
      <c r="I418" s="480">
        <v>1653.8833333333332</v>
      </c>
      <c r="J418" s="480">
        <v>1683.7666666666664</v>
      </c>
      <c r="K418" s="479">
        <v>1624</v>
      </c>
      <c r="L418" s="479">
        <v>1551</v>
      </c>
      <c r="M418" s="479">
        <v>2.8074400000000002</v>
      </c>
    </row>
    <row r="419" spans="1:13">
      <c r="A419" s="254">
        <v>409</v>
      </c>
      <c r="B419" s="482" t="s">
        <v>487</v>
      </c>
      <c r="C419" s="479">
        <v>597.35</v>
      </c>
      <c r="D419" s="480">
        <v>601.6</v>
      </c>
      <c r="E419" s="480">
        <v>589.25</v>
      </c>
      <c r="F419" s="480">
        <v>581.15</v>
      </c>
      <c r="G419" s="480">
        <v>568.79999999999995</v>
      </c>
      <c r="H419" s="480">
        <v>609.70000000000005</v>
      </c>
      <c r="I419" s="480">
        <v>622.05000000000018</v>
      </c>
      <c r="J419" s="480">
        <v>630.15000000000009</v>
      </c>
      <c r="K419" s="479">
        <v>613.95000000000005</v>
      </c>
      <c r="L419" s="479">
        <v>593.5</v>
      </c>
      <c r="M419" s="479">
        <v>1.56027</v>
      </c>
    </row>
    <row r="420" spans="1:13">
      <c r="A420" s="254">
        <v>410</v>
      </c>
      <c r="B420" s="482" t="s">
        <v>488</v>
      </c>
      <c r="C420" s="479">
        <v>9.3000000000000007</v>
      </c>
      <c r="D420" s="480">
        <v>8.9333333333333336</v>
      </c>
      <c r="E420" s="480">
        <v>8.4166666666666679</v>
      </c>
      <c r="F420" s="480">
        <v>7.533333333333335</v>
      </c>
      <c r="G420" s="480">
        <v>7.0166666666666693</v>
      </c>
      <c r="H420" s="480">
        <v>9.8166666666666664</v>
      </c>
      <c r="I420" s="480">
        <v>10.333333333333332</v>
      </c>
      <c r="J420" s="480">
        <v>11.216666666666665</v>
      </c>
      <c r="K420" s="479">
        <v>9.4499999999999993</v>
      </c>
      <c r="L420" s="479">
        <v>8.0500000000000007</v>
      </c>
      <c r="M420" s="479">
        <v>1393.16824</v>
      </c>
    </row>
    <row r="421" spans="1:13">
      <c r="A421" s="254">
        <v>411</v>
      </c>
      <c r="B421" s="482" t="s">
        <v>763</v>
      </c>
      <c r="C421" s="479">
        <v>62.6</v>
      </c>
      <c r="D421" s="480">
        <v>62.833333333333336</v>
      </c>
      <c r="E421" s="480">
        <v>62.266666666666673</v>
      </c>
      <c r="F421" s="480">
        <v>61.933333333333337</v>
      </c>
      <c r="G421" s="480">
        <v>61.366666666666674</v>
      </c>
      <c r="H421" s="480">
        <v>63.166666666666671</v>
      </c>
      <c r="I421" s="480">
        <v>63.733333333333334</v>
      </c>
      <c r="J421" s="480">
        <v>64.066666666666663</v>
      </c>
      <c r="K421" s="479">
        <v>63.4</v>
      </c>
      <c r="L421" s="479">
        <v>62.5</v>
      </c>
      <c r="M421" s="479">
        <v>12.979189999999999</v>
      </c>
    </row>
    <row r="422" spans="1:13">
      <c r="A422" s="254">
        <v>412</v>
      </c>
      <c r="B422" s="482" t="s">
        <v>489</v>
      </c>
      <c r="C422" s="479">
        <v>101.75</v>
      </c>
      <c r="D422" s="480">
        <v>101.91666666666667</v>
      </c>
      <c r="E422" s="480">
        <v>100.83333333333334</v>
      </c>
      <c r="F422" s="480">
        <v>99.916666666666671</v>
      </c>
      <c r="G422" s="480">
        <v>98.833333333333343</v>
      </c>
      <c r="H422" s="480">
        <v>102.83333333333334</v>
      </c>
      <c r="I422" s="480">
        <v>103.91666666666669</v>
      </c>
      <c r="J422" s="480">
        <v>104.83333333333334</v>
      </c>
      <c r="K422" s="479">
        <v>103</v>
      </c>
      <c r="L422" s="479">
        <v>101</v>
      </c>
      <c r="M422" s="479">
        <v>4.3085699999999996</v>
      </c>
    </row>
    <row r="423" spans="1:13">
      <c r="A423" s="254">
        <v>413</v>
      </c>
      <c r="B423" s="482" t="s">
        <v>169</v>
      </c>
      <c r="C423" s="479">
        <v>358.25</v>
      </c>
      <c r="D423" s="480">
        <v>357.75</v>
      </c>
      <c r="E423" s="480">
        <v>353.5</v>
      </c>
      <c r="F423" s="480">
        <v>348.75</v>
      </c>
      <c r="G423" s="480">
        <v>344.5</v>
      </c>
      <c r="H423" s="480">
        <v>362.5</v>
      </c>
      <c r="I423" s="480">
        <v>366.75</v>
      </c>
      <c r="J423" s="480">
        <v>371.5</v>
      </c>
      <c r="K423" s="479">
        <v>362</v>
      </c>
      <c r="L423" s="479">
        <v>353</v>
      </c>
      <c r="M423" s="479">
        <v>383.57618000000002</v>
      </c>
    </row>
    <row r="424" spans="1:13">
      <c r="A424" s="254">
        <v>414</v>
      </c>
      <c r="B424" s="482" t="s">
        <v>168</v>
      </c>
      <c r="C424" s="479">
        <v>144.25</v>
      </c>
      <c r="D424" s="480">
        <v>142.06666666666669</v>
      </c>
      <c r="E424" s="480">
        <v>138.28333333333339</v>
      </c>
      <c r="F424" s="480">
        <v>132.31666666666669</v>
      </c>
      <c r="G424" s="480">
        <v>128.53333333333339</v>
      </c>
      <c r="H424" s="480">
        <v>148.03333333333339</v>
      </c>
      <c r="I424" s="480">
        <v>151.81666666666669</v>
      </c>
      <c r="J424" s="480">
        <v>157.78333333333339</v>
      </c>
      <c r="K424" s="479">
        <v>145.85</v>
      </c>
      <c r="L424" s="479">
        <v>136.1</v>
      </c>
      <c r="M424" s="479">
        <v>1648.8378700000001</v>
      </c>
    </row>
    <row r="425" spans="1:13">
      <c r="A425" s="254">
        <v>415</v>
      </c>
      <c r="B425" s="482" t="s">
        <v>766</v>
      </c>
      <c r="C425" s="479">
        <v>307.14999999999998</v>
      </c>
      <c r="D425" s="480">
        <v>310.23333333333329</v>
      </c>
      <c r="E425" s="480">
        <v>302.51666666666659</v>
      </c>
      <c r="F425" s="480">
        <v>297.88333333333333</v>
      </c>
      <c r="G425" s="480">
        <v>290.16666666666663</v>
      </c>
      <c r="H425" s="480">
        <v>314.86666666666656</v>
      </c>
      <c r="I425" s="480">
        <v>322.58333333333326</v>
      </c>
      <c r="J425" s="480">
        <v>327.21666666666653</v>
      </c>
      <c r="K425" s="479">
        <v>317.95</v>
      </c>
      <c r="L425" s="479">
        <v>305.60000000000002</v>
      </c>
      <c r="M425" s="479">
        <v>9.09755</v>
      </c>
    </row>
    <row r="426" spans="1:13">
      <c r="A426" s="254">
        <v>416</v>
      </c>
      <c r="B426" s="482" t="s">
        <v>834</v>
      </c>
      <c r="C426" s="479">
        <v>222.9</v>
      </c>
      <c r="D426" s="480">
        <v>224.05000000000004</v>
      </c>
      <c r="E426" s="480">
        <v>220.15000000000009</v>
      </c>
      <c r="F426" s="480">
        <v>217.40000000000006</v>
      </c>
      <c r="G426" s="480">
        <v>213.50000000000011</v>
      </c>
      <c r="H426" s="480">
        <v>226.80000000000007</v>
      </c>
      <c r="I426" s="480">
        <v>230.7</v>
      </c>
      <c r="J426" s="480">
        <v>233.45000000000005</v>
      </c>
      <c r="K426" s="479">
        <v>227.95</v>
      </c>
      <c r="L426" s="479">
        <v>221.3</v>
      </c>
      <c r="M426" s="479">
        <v>2.4218199999999999</v>
      </c>
    </row>
    <row r="427" spans="1:13">
      <c r="A427" s="254">
        <v>417</v>
      </c>
      <c r="B427" s="482" t="s">
        <v>174</v>
      </c>
      <c r="C427" s="479">
        <v>832.1</v>
      </c>
      <c r="D427" s="480">
        <v>840.26666666666677</v>
      </c>
      <c r="E427" s="480">
        <v>817.38333333333355</v>
      </c>
      <c r="F427" s="480">
        <v>802.66666666666674</v>
      </c>
      <c r="G427" s="480">
        <v>779.78333333333353</v>
      </c>
      <c r="H427" s="480">
        <v>854.98333333333358</v>
      </c>
      <c r="I427" s="480">
        <v>877.86666666666679</v>
      </c>
      <c r="J427" s="480">
        <v>892.5833333333336</v>
      </c>
      <c r="K427" s="479">
        <v>863.15</v>
      </c>
      <c r="L427" s="479">
        <v>825.55</v>
      </c>
      <c r="M427" s="479">
        <v>4.9904299999999999</v>
      </c>
    </row>
    <row r="428" spans="1:13">
      <c r="A428" s="254">
        <v>418</v>
      </c>
      <c r="B428" s="482" t="s">
        <v>490</v>
      </c>
      <c r="C428" s="479">
        <v>632.6</v>
      </c>
      <c r="D428" s="480">
        <v>636.5333333333333</v>
      </c>
      <c r="E428" s="480">
        <v>626.06666666666661</v>
      </c>
      <c r="F428" s="480">
        <v>619.5333333333333</v>
      </c>
      <c r="G428" s="480">
        <v>609.06666666666661</v>
      </c>
      <c r="H428" s="480">
        <v>643.06666666666661</v>
      </c>
      <c r="I428" s="480">
        <v>653.5333333333333</v>
      </c>
      <c r="J428" s="480">
        <v>660.06666666666661</v>
      </c>
      <c r="K428" s="479">
        <v>647</v>
      </c>
      <c r="L428" s="479">
        <v>630</v>
      </c>
      <c r="M428" s="479">
        <v>1.5473399999999999</v>
      </c>
    </row>
    <row r="429" spans="1:13">
      <c r="A429" s="254">
        <v>419</v>
      </c>
      <c r="B429" s="482" t="s">
        <v>793</v>
      </c>
      <c r="C429" s="479">
        <v>295.8</v>
      </c>
      <c r="D429" s="480">
        <v>297.5333333333333</v>
      </c>
      <c r="E429" s="480">
        <v>293.31666666666661</v>
      </c>
      <c r="F429" s="480">
        <v>290.83333333333331</v>
      </c>
      <c r="G429" s="480">
        <v>286.61666666666662</v>
      </c>
      <c r="H429" s="480">
        <v>300.01666666666659</v>
      </c>
      <c r="I429" s="480">
        <v>304.23333333333329</v>
      </c>
      <c r="J429" s="480">
        <v>306.71666666666658</v>
      </c>
      <c r="K429" s="479">
        <v>301.75</v>
      </c>
      <c r="L429" s="479">
        <v>295.05</v>
      </c>
      <c r="M429" s="479">
        <v>1.7950200000000001</v>
      </c>
    </row>
    <row r="430" spans="1:13">
      <c r="A430" s="254">
        <v>420</v>
      </c>
      <c r="B430" s="482" t="s">
        <v>491</v>
      </c>
      <c r="C430" s="479">
        <v>184.9</v>
      </c>
      <c r="D430" s="480">
        <v>185.95000000000002</v>
      </c>
      <c r="E430" s="480">
        <v>181.45000000000005</v>
      </c>
      <c r="F430" s="480">
        <v>178.00000000000003</v>
      </c>
      <c r="G430" s="480">
        <v>173.50000000000006</v>
      </c>
      <c r="H430" s="480">
        <v>189.40000000000003</v>
      </c>
      <c r="I430" s="480">
        <v>193.89999999999998</v>
      </c>
      <c r="J430" s="480">
        <v>197.35000000000002</v>
      </c>
      <c r="K430" s="479">
        <v>190.45</v>
      </c>
      <c r="L430" s="479">
        <v>182.5</v>
      </c>
      <c r="M430" s="479">
        <v>20.117750000000001</v>
      </c>
    </row>
    <row r="431" spans="1:13">
      <c r="A431" s="254">
        <v>421</v>
      </c>
      <c r="B431" s="482" t="s">
        <v>175</v>
      </c>
      <c r="C431" s="479">
        <v>679.45</v>
      </c>
      <c r="D431" s="480">
        <v>682.68333333333339</v>
      </c>
      <c r="E431" s="480">
        <v>674.36666666666679</v>
      </c>
      <c r="F431" s="480">
        <v>669.28333333333342</v>
      </c>
      <c r="G431" s="480">
        <v>660.96666666666681</v>
      </c>
      <c r="H431" s="480">
        <v>687.76666666666677</v>
      </c>
      <c r="I431" s="480">
        <v>696.08333333333337</v>
      </c>
      <c r="J431" s="480">
        <v>701.16666666666674</v>
      </c>
      <c r="K431" s="479">
        <v>691</v>
      </c>
      <c r="L431" s="479">
        <v>677.6</v>
      </c>
      <c r="M431" s="479">
        <v>64.663340000000005</v>
      </c>
    </row>
    <row r="432" spans="1:13">
      <c r="A432" s="254">
        <v>422</v>
      </c>
      <c r="B432" s="482" t="s">
        <v>176</v>
      </c>
      <c r="C432" s="479">
        <v>494.9</v>
      </c>
      <c r="D432" s="480">
        <v>496.63333333333338</v>
      </c>
      <c r="E432" s="480">
        <v>489.26666666666677</v>
      </c>
      <c r="F432" s="480">
        <v>483.63333333333338</v>
      </c>
      <c r="G432" s="480">
        <v>476.26666666666677</v>
      </c>
      <c r="H432" s="480">
        <v>502.26666666666677</v>
      </c>
      <c r="I432" s="480">
        <v>509.63333333333344</v>
      </c>
      <c r="J432" s="480">
        <v>515.26666666666677</v>
      </c>
      <c r="K432" s="479">
        <v>504</v>
      </c>
      <c r="L432" s="479">
        <v>491</v>
      </c>
      <c r="M432" s="479">
        <v>25.73864</v>
      </c>
    </row>
    <row r="433" spans="1:13">
      <c r="A433" s="254">
        <v>423</v>
      </c>
      <c r="B433" s="482" t="s">
        <v>492</v>
      </c>
      <c r="C433" s="479">
        <v>2473.9</v>
      </c>
      <c r="D433" s="480">
        <v>2478</v>
      </c>
      <c r="E433" s="480">
        <v>2466</v>
      </c>
      <c r="F433" s="480">
        <v>2458.1</v>
      </c>
      <c r="G433" s="480">
        <v>2446.1</v>
      </c>
      <c r="H433" s="480">
        <v>2485.9</v>
      </c>
      <c r="I433" s="480">
        <v>2497.9</v>
      </c>
      <c r="J433" s="480">
        <v>2505.8000000000002</v>
      </c>
      <c r="K433" s="479">
        <v>2490</v>
      </c>
      <c r="L433" s="479">
        <v>2470.1</v>
      </c>
      <c r="M433" s="479">
        <v>2.7490000000000001E-2</v>
      </c>
    </row>
    <row r="434" spans="1:13">
      <c r="A434" s="254">
        <v>424</v>
      </c>
      <c r="B434" s="482" t="s">
        <v>493</v>
      </c>
      <c r="C434" s="479">
        <v>724.05</v>
      </c>
      <c r="D434" s="480">
        <v>731.98333333333323</v>
      </c>
      <c r="E434" s="480">
        <v>712.21666666666647</v>
      </c>
      <c r="F434" s="480">
        <v>700.38333333333321</v>
      </c>
      <c r="G434" s="480">
        <v>680.61666666666645</v>
      </c>
      <c r="H434" s="480">
        <v>743.81666666666649</v>
      </c>
      <c r="I434" s="480">
        <v>763.58333333333314</v>
      </c>
      <c r="J434" s="480">
        <v>775.41666666666652</v>
      </c>
      <c r="K434" s="479">
        <v>751.75</v>
      </c>
      <c r="L434" s="479">
        <v>720.15</v>
      </c>
      <c r="M434" s="479">
        <v>1.5049699999999999</v>
      </c>
    </row>
    <row r="435" spans="1:13">
      <c r="A435" s="254">
        <v>425</v>
      </c>
      <c r="B435" s="482" t="s">
        <v>494</v>
      </c>
      <c r="C435" s="479">
        <v>252.35</v>
      </c>
      <c r="D435" s="480">
        <v>252.45000000000002</v>
      </c>
      <c r="E435" s="480">
        <v>249.90000000000003</v>
      </c>
      <c r="F435" s="480">
        <v>247.45000000000002</v>
      </c>
      <c r="G435" s="480">
        <v>244.90000000000003</v>
      </c>
      <c r="H435" s="480">
        <v>254.90000000000003</v>
      </c>
      <c r="I435" s="480">
        <v>257.45000000000005</v>
      </c>
      <c r="J435" s="480">
        <v>259.90000000000003</v>
      </c>
      <c r="K435" s="479">
        <v>255</v>
      </c>
      <c r="L435" s="479">
        <v>250</v>
      </c>
      <c r="M435" s="479">
        <v>3.1478700000000002</v>
      </c>
    </row>
    <row r="436" spans="1:13">
      <c r="A436" s="254">
        <v>426</v>
      </c>
      <c r="B436" s="482" t="s">
        <v>495</v>
      </c>
      <c r="C436" s="479">
        <v>245.1</v>
      </c>
      <c r="D436" s="480">
        <v>247.13333333333333</v>
      </c>
      <c r="E436" s="480">
        <v>239.56666666666666</v>
      </c>
      <c r="F436" s="480">
        <v>234.03333333333333</v>
      </c>
      <c r="G436" s="480">
        <v>226.46666666666667</v>
      </c>
      <c r="H436" s="480">
        <v>252.66666666666666</v>
      </c>
      <c r="I436" s="480">
        <v>260.23333333333335</v>
      </c>
      <c r="J436" s="480">
        <v>265.76666666666665</v>
      </c>
      <c r="K436" s="479">
        <v>254.7</v>
      </c>
      <c r="L436" s="479">
        <v>241.6</v>
      </c>
      <c r="M436" s="479">
        <v>8.5328300000000006</v>
      </c>
    </row>
    <row r="437" spans="1:13">
      <c r="A437" s="254">
        <v>427</v>
      </c>
      <c r="B437" s="482" t="s">
        <v>496</v>
      </c>
      <c r="C437" s="479">
        <v>2187.3000000000002</v>
      </c>
      <c r="D437" s="480">
        <v>2190.4166666666665</v>
      </c>
      <c r="E437" s="480">
        <v>2176.8833333333332</v>
      </c>
      <c r="F437" s="480">
        <v>2166.4666666666667</v>
      </c>
      <c r="G437" s="480">
        <v>2152.9333333333334</v>
      </c>
      <c r="H437" s="480">
        <v>2200.833333333333</v>
      </c>
      <c r="I437" s="480">
        <v>2214.3666666666668</v>
      </c>
      <c r="J437" s="480">
        <v>2224.7833333333328</v>
      </c>
      <c r="K437" s="479">
        <v>2203.9499999999998</v>
      </c>
      <c r="L437" s="479">
        <v>2180</v>
      </c>
      <c r="M437" s="479">
        <v>1.4349499999999999</v>
      </c>
    </row>
    <row r="438" spans="1:13">
      <c r="A438" s="254">
        <v>428</v>
      </c>
      <c r="B438" s="482" t="s">
        <v>764</v>
      </c>
      <c r="C438" s="479">
        <v>713.15</v>
      </c>
      <c r="D438" s="480">
        <v>718.05000000000007</v>
      </c>
      <c r="E438" s="480">
        <v>706.10000000000014</v>
      </c>
      <c r="F438" s="480">
        <v>699.05000000000007</v>
      </c>
      <c r="G438" s="480">
        <v>687.10000000000014</v>
      </c>
      <c r="H438" s="480">
        <v>725.10000000000014</v>
      </c>
      <c r="I438" s="480">
        <v>737.05000000000018</v>
      </c>
      <c r="J438" s="480">
        <v>744.10000000000014</v>
      </c>
      <c r="K438" s="479">
        <v>730</v>
      </c>
      <c r="L438" s="479">
        <v>711</v>
      </c>
      <c r="M438" s="479">
        <v>1.7765299999999999</v>
      </c>
    </row>
    <row r="439" spans="1:13">
      <c r="A439" s="254">
        <v>429</v>
      </c>
      <c r="B439" s="482" t="s">
        <v>814</v>
      </c>
      <c r="C439" s="479">
        <v>535.85</v>
      </c>
      <c r="D439" s="480">
        <v>538.31666666666661</v>
      </c>
      <c r="E439" s="480">
        <v>531.63333333333321</v>
      </c>
      <c r="F439" s="480">
        <v>527.41666666666663</v>
      </c>
      <c r="G439" s="480">
        <v>520.73333333333323</v>
      </c>
      <c r="H439" s="480">
        <v>542.53333333333319</v>
      </c>
      <c r="I439" s="480">
        <v>549.21666666666658</v>
      </c>
      <c r="J439" s="480">
        <v>553.43333333333317</v>
      </c>
      <c r="K439" s="479">
        <v>545</v>
      </c>
      <c r="L439" s="479">
        <v>534.1</v>
      </c>
      <c r="M439" s="479">
        <v>3.9781599999999999</v>
      </c>
    </row>
    <row r="440" spans="1:13">
      <c r="A440" s="254">
        <v>430</v>
      </c>
      <c r="B440" s="482" t="s">
        <v>497</v>
      </c>
      <c r="C440" s="479">
        <v>5.0999999999999996</v>
      </c>
      <c r="D440" s="480">
        <v>5.083333333333333</v>
      </c>
      <c r="E440" s="480">
        <v>5.0166666666666657</v>
      </c>
      <c r="F440" s="480">
        <v>4.9333333333333327</v>
      </c>
      <c r="G440" s="480">
        <v>4.8666666666666654</v>
      </c>
      <c r="H440" s="480">
        <v>5.1666666666666661</v>
      </c>
      <c r="I440" s="480">
        <v>5.2333333333333343</v>
      </c>
      <c r="J440" s="480">
        <v>5.3166666666666664</v>
      </c>
      <c r="K440" s="479">
        <v>5.15</v>
      </c>
      <c r="L440" s="479">
        <v>5</v>
      </c>
      <c r="M440" s="479">
        <v>92.921719999999993</v>
      </c>
    </row>
    <row r="441" spans="1:13">
      <c r="A441" s="254">
        <v>431</v>
      </c>
      <c r="B441" s="482" t="s">
        <v>498</v>
      </c>
      <c r="C441" s="479">
        <v>129.75</v>
      </c>
      <c r="D441" s="480">
        <v>130.38333333333333</v>
      </c>
      <c r="E441" s="480">
        <v>128.21666666666664</v>
      </c>
      <c r="F441" s="480">
        <v>126.68333333333331</v>
      </c>
      <c r="G441" s="480">
        <v>124.51666666666662</v>
      </c>
      <c r="H441" s="480">
        <v>131.91666666666666</v>
      </c>
      <c r="I441" s="480">
        <v>134.08333333333334</v>
      </c>
      <c r="J441" s="480">
        <v>135.61666666666667</v>
      </c>
      <c r="K441" s="479">
        <v>132.55000000000001</v>
      </c>
      <c r="L441" s="479">
        <v>128.85</v>
      </c>
      <c r="M441" s="479">
        <v>1.26831</v>
      </c>
    </row>
    <row r="442" spans="1:13">
      <c r="A442" s="254">
        <v>432</v>
      </c>
      <c r="B442" s="482" t="s">
        <v>765</v>
      </c>
      <c r="C442" s="479">
        <v>1550.55</v>
      </c>
      <c r="D442" s="480">
        <v>1550.1833333333334</v>
      </c>
      <c r="E442" s="480">
        <v>1540.3666666666668</v>
      </c>
      <c r="F442" s="480">
        <v>1530.1833333333334</v>
      </c>
      <c r="G442" s="480">
        <v>1520.3666666666668</v>
      </c>
      <c r="H442" s="480">
        <v>1560.3666666666668</v>
      </c>
      <c r="I442" s="480">
        <v>1570.1833333333334</v>
      </c>
      <c r="J442" s="480">
        <v>1580.3666666666668</v>
      </c>
      <c r="K442" s="479">
        <v>1560</v>
      </c>
      <c r="L442" s="479">
        <v>1540</v>
      </c>
      <c r="M442" s="479">
        <v>0.10216</v>
      </c>
    </row>
    <row r="443" spans="1:13">
      <c r="A443" s="254">
        <v>433</v>
      </c>
      <c r="B443" s="482" t="s">
        <v>499</v>
      </c>
      <c r="C443" s="479">
        <v>1098.95</v>
      </c>
      <c r="D443" s="480">
        <v>1104.45</v>
      </c>
      <c r="E443" s="480">
        <v>1088.9000000000001</v>
      </c>
      <c r="F443" s="480">
        <v>1078.8500000000001</v>
      </c>
      <c r="G443" s="480">
        <v>1063.3000000000002</v>
      </c>
      <c r="H443" s="480">
        <v>1114.5</v>
      </c>
      <c r="I443" s="480">
        <v>1130.0499999999997</v>
      </c>
      <c r="J443" s="480">
        <v>1140.0999999999999</v>
      </c>
      <c r="K443" s="479">
        <v>1120</v>
      </c>
      <c r="L443" s="479">
        <v>1094.4000000000001</v>
      </c>
      <c r="M443" s="479">
        <v>0.71087</v>
      </c>
    </row>
    <row r="444" spans="1:13">
      <c r="A444" s="254">
        <v>434</v>
      </c>
      <c r="B444" s="482" t="s">
        <v>275</v>
      </c>
      <c r="C444" s="479">
        <v>573</v>
      </c>
      <c r="D444" s="480">
        <v>578.26666666666665</v>
      </c>
      <c r="E444" s="480">
        <v>564.7833333333333</v>
      </c>
      <c r="F444" s="480">
        <v>556.56666666666661</v>
      </c>
      <c r="G444" s="480">
        <v>543.08333333333326</v>
      </c>
      <c r="H444" s="480">
        <v>586.48333333333335</v>
      </c>
      <c r="I444" s="480">
        <v>599.9666666666667</v>
      </c>
      <c r="J444" s="480">
        <v>608.18333333333339</v>
      </c>
      <c r="K444" s="479">
        <v>591.75</v>
      </c>
      <c r="L444" s="479">
        <v>570.04999999999995</v>
      </c>
      <c r="M444" s="479">
        <v>4.0952500000000001</v>
      </c>
    </row>
    <row r="445" spans="1:13">
      <c r="A445" s="254">
        <v>435</v>
      </c>
      <c r="B445" s="482" t="s">
        <v>500</v>
      </c>
      <c r="C445" s="479">
        <v>945.35</v>
      </c>
      <c r="D445" s="480">
        <v>949.41666666666663</v>
      </c>
      <c r="E445" s="480">
        <v>900.83333333333326</v>
      </c>
      <c r="F445" s="480">
        <v>856.31666666666661</v>
      </c>
      <c r="G445" s="480">
        <v>807.73333333333323</v>
      </c>
      <c r="H445" s="480">
        <v>993.93333333333328</v>
      </c>
      <c r="I445" s="480">
        <v>1042.5166666666664</v>
      </c>
      <c r="J445" s="480">
        <v>1087.0333333333333</v>
      </c>
      <c r="K445" s="479">
        <v>998</v>
      </c>
      <c r="L445" s="479">
        <v>904.9</v>
      </c>
      <c r="M445" s="479">
        <v>1.6336900000000001</v>
      </c>
    </row>
    <row r="446" spans="1:13">
      <c r="A446" s="254">
        <v>436</v>
      </c>
      <c r="B446" s="482" t="s">
        <v>501</v>
      </c>
      <c r="C446" s="479">
        <v>500.35</v>
      </c>
      <c r="D446" s="480">
        <v>503.90000000000003</v>
      </c>
      <c r="E446" s="480">
        <v>492.80000000000007</v>
      </c>
      <c r="F446" s="480">
        <v>485.25000000000006</v>
      </c>
      <c r="G446" s="480">
        <v>474.15000000000009</v>
      </c>
      <c r="H446" s="480">
        <v>511.45000000000005</v>
      </c>
      <c r="I446" s="480">
        <v>522.55000000000007</v>
      </c>
      <c r="J446" s="480">
        <v>530.1</v>
      </c>
      <c r="K446" s="479">
        <v>515</v>
      </c>
      <c r="L446" s="479">
        <v>496.35</v>
      </c>
      <c r="M446" s="479">
        <v>0.38488</v>
      </c>
    </row>
    <row r="447" spans="1:13">
      <c r="A447" s="254">
        <v>437</v>
      </c>
      <c r="B447" s="482" t="s">
        <v>502</v>
      </c>
      <c r="C447" s="479">
        <v>7374.9</v>
      </c>
      <c r="D447" s="480">
        <v>7400.1833333333334</v>
      </c>
      <c r="E447" s="480">
        <v>7324.7666666666664</v>
      </c>
      <c r="F447" s="480">
        <v>7274.6333333333332</v>
      </c>
      <c r="G447" s="480">
        <v>7199.2166666666662</v>
      </c>
      <c r="H447" s="480">
        <v>7450.3166666666666</v>
      </c>
      <c r="I447" s="480">
        <v>7525.7333333333327</v>
      </c>
      <c r="J447" s="480">
        <v>7575.8666666666668</v>
      </c>
      <c r="K447" s="479">
        <v>7475.6</v>
      </c>
      <c r="L447" s="479">
        <v>7350.05</v>
      </c>
      <c r="M447" s="479">
        <v>2.3029999999999998E-2</v>
      </c>
    </row>
    <row r="448" spans="1:13">
      <c r="A448" s="254">
        <v>438</v>
      </c>
      <c r="B448" s="482" t="s">
        <v>503</v>
      </c>
      <c r="C448" s="479">
        <v>288.60000000000002</v>
      </c>
      <c r="D448" s="480">
        <v>288.83333333333331</v>
      </c>
      <c r="E448" s="480">
        <v>285.66666666666663</v>
      </c>
      <c r="F448" s="480">
        <v>282.73333333333329</v>
      </c>
      <c r="G448" s="480">
        <v>279.56666666666661</v>
      </c>
      <c r="H448" s="480">
        <v>291.76666666666665</v>
      </c>
      <c r="I448" s="480">
        <v>294.93333333333328</v>
      </c>
      <c r="J448" s="480">
        <v>297.86666666666667</v>
      </c>
      <c r="K448" s="479">
        <v>292</v>
      </c>
      <c r="L448" s="479">
        <v>285.89999999999998</v>
      </c>
      <c r="M448" s="479">
        <v>0.50814000000000004</v>
      </c>
    </row>
    <row r="449" spans="1:13">
      <c r="A449" s="254">
        <v>439</v>
      </c>
      <c r="B449" s="482" t="s">
        <v>504</v>
      </c>
      <c r="C449" s="479">
        <v>36.1</v>
      </c>
      <c r="D449" s="480">
        <v>36.733333333333334</v>
      </c>
      <c r="E449" s="480">
        <v>35.166666666666671</v>
      </c>
      <c r="F449" s="480">
        <v>34.233333333333334</v>
      </c>
      <c r="G449" s="480">
        <v>32.666666666666671</v>
      </c>
      <c r="H449" s="480">
        <v>37.666666666666671</v>
      </c>
      <c r="I449" s="480">
        <v>39.233333333333334</v>
      </c>
      <c r="J449" s="480">
        <v>40.166666666666671</v>
      </c>
      <c r="K449" s="479">
        <v>38.299999999999997</v>
      </c>
      <c r="L449" s="479">
        <v>35.799999999999997</v>
      </c>
      <c r="M449" s="479">
        <v>260.45429999999999</v>
      </c>
    </row>
    <row r="450" spans="1:13">
      <c r="A450" s="254">
        <v>440</v>
      </c>
      <c r="B450" s="482" t="s">
        <v>188</v>
      </c>
      <c r="C450" s="479">
        <v>618.15</v>
      </c>
      <c r="D450" s="480">
        <v>621.18333333333339</v>
      </c>
      <c r="E450" s="480">
        <v>610.36666666666679</v>
      </c>
      <c r="F450" s="480">
        <v>602.58333333333337</v>
      </c>
      <c r="G450" s="480">
        <v>591.76666666666677</v>
      </c>
      <c r="H450" s="480">
        <v>628.96666666666681</v>
      </c>
      <c r="I450" s="480">
        <v>639.78333333333342</v>
      </c>
      <c r="J450" s="480">
        <v>647.56666666666683</v>
      </c>
      <c r="K450" s="479">
        <v>632</v>
      </c>
      <c r="L450" s="479">
        <v>613.4</v>
      </c>
      <c r="M450" s="479">
        <v>17.246189999999999</v>
      </c>
    </row>
    <row r="451" spans="1:13">
      <c r="A451" s="254">
        <v>441</v>
      </c>
      <c r="B451" s="482" t="s">
        <v>767</v>
      </c>
      <c r="C451" s="479">
        <v>15191</v>
      </c>
      <c r="D451" s="480">
        <v>15242.966666666667</v>
      </c>
      <c r="E451" s="480">
        <v>14948.383333333335</v>
      </c>
      <c r="F451" s="480">
        <v>14705.766666666668</v>
      </c>
      <c r="G451" s="480">
        <v>14411.183333333336</v>
      </c>
      <c r="H451" s="480">
        <v>15485.583333333334</v>
      </c>
      <c r="I451" s="480">
        <v>15780.166666666666</v>
      </c>
      <c r="J451" s="480">
        <v>16022.783333333333</v>
      </c>
      <c r="K451" s="479">
        <v>15537.55</v>
      </c>
      <c r="L451" s="479">
        <v>15000.35</v>
      </c>
      <c r="M451" s="479">
        <v>2.6069999999999999E-2</v>
      </c>
    </row>
    <row r="452" spans="1:13">
      <c r="A452" s="254">
        <v>442</v>
      </c>
      <c r="B452" s="482" t="s">
        <v>177</v>
      </c>
      <c r="C452" s="479">
        <v>679.35</v>
      </c>
      <c r="D452" s="480">
        <v>682.93333333333339</v>
      </c>
      <c r="E452" s="480">
        <v>673.46666666666681</v>
      </c>
      <c r="F452" s="480">
        <v>667.58333333333337</v>
      </c>
      <c r="G452" s="480">
        <v>658.11666666666679</v>
      </c>
      <c r="H452" s="480">
        <v>688.81666666666683</v>
      </c>
      <c r="I452" s="480">
        <v>698.28333333333353</v>
      </c>
      <c r="J452" s="480">
        <v>704.16666666666686</v>
      </c>
      <c r="K452" s="479">
        <v>692.4</v>
      </c>
      <c r="L452" s="479">
        <v>677.05</v>
      </c>
      <c r="M452" s="479">
        <v>45.306550000000001</v>
      </c>
    </row>
    <row r="453" spans="1:13">
      <c r="A453" s="254">
        <v>443</v>
      </c>
      <c r="B453" s="482" t="s">
        <v>768</v>
      </c>
      <c r="C453" s="479">
        <v>153.1</v>
      </c>
      <c r="D453" s="480">
        <v>150.61666666666665</v>
      </c>
      <c r="E453" s="480">
        <v>146.5333333333333</v>
      </c>
      <c r="F453" s="480">
        <v>139.96666666666667</v>
      </c>
      <c r="G453" s="480">
        <v>135.88333333333333</v>
      </c>
      <c r="H453" s="480">
        <v>157.18333333333328</v>
      </c>
      <c r="I453" s="480">
        <v>161.26666666666659</v>
      </c>
      <c r="J453" s="480">
        <v>167.83333333333326</v>
      </c>
      <c r="K453" s="479">
        <v>154.69999999999999</v>
      </c>
      <c r="L453" s="479">
        <v>144.05000000000001</v>
      </c>
      <c r="M453" s="479">
        <v>117.5457</v>
      </c>
    </row>
    <row r="454" spans="1:13">
      <c r="A454" s="254">
        <v>444</v>
      </c>
      <c r="B454" s="482" t="s">
        <v>769</v>
      </c>
      <c r="C454" s="479">
        <v>1087.45</v>
      </c>
      <c r="D454" s="480">
        <v>1088.5</v>
      </c>
      <c r="E454" s="480">
        <v>1059</v>
      </c>
      <c r="F454" s="480">
        <v>1030.55</v>
      </c>
      <c r="G454" s="480">
        <v>1001.05</v>
      </c>
      <c r="H454" s="480">
        <v>1116.95</v>
      </c>
      <c r="I454" s="480">
        <v>1146.45</v>
      </c>
      <c r="J454" s="480">
        <v>1174.9000000000001</v>
      </c>
      <c r="K454" s="479">
        <v>1118</v>
      </c>
      <c r="L454" s="479">
        <v>1060.05</v>
      </c>
      <c r="M454" s="479">
        <v>3.9647199999999998</v>
      </c>
    </row>
    <row r="455" spans="1:13">
      <c r="A455" s="254">
        <v>445</v>
      </c>
      <c r="B455" s="482" t="s">
        <v>183</v>
      </c>
      <c r="C455" s="479">
        <v>3132.9</v>
      </c>
      <c r="D455" s="480">
        <v>3134.85</v>
      </c>
      <c r="E455" s="480">
        <v>3109.85</v>
      </c>
      <c r="F455" s="480">
        <v>3086.8</v>
      </c>
      <c r="G455" s="480">
        <v>3061.8</v>
      </c>
      <c r="H455" s="480">
        <v>3157.8999999999996</v>
      </c>
      <c r="I455" s="480">
        <v>3182.8999999999996</v>
      </c>
      <c r="J455" s="480">
        <v>3205.9499999999994</v>
      </c>
      <c r="K455" s="479">
        <v>3159.85</v>
      </c>
      <c r="L455" s="479">
        <v>3111.8</v>
      </c>
      <c r="M455" s="479">
        <v>19.125399999999999</v>
      </c>
    </row>
    <row r="456" spans="1:13">
      <c r="A456" s="254">
        <v>446</v>
      </c>
      <c r="B456" s="482" t="s">
        <v>804</v>
      </c>
      <c r="C456" s="479">
        <v>629</v>
      </c>
      <c r="D456" s="480">
        <v>628.33333333333337</v>
      </c>
      <c r="E456" s="480">
        <v>614.66666666666674</v>
      </c>
      <c r="F456" s="480">
        <v>600.33333333333337</v>
      </c>
      <c r="G456" s="480">
        <v>586.66666666666674</v>
      </c>
      <c r="H456" s="480">
        <v>642.66666666666674</v>
      </c>
      <c r="I456" s="480">
        <v>656.33333333333348</v>
      </c>
      <c r="J456" s="480">
        <v>670.66666666666674</v>
      </c>
      <c r="K456" s="479">
        <v>642</v>
      </c>
      <c r="L456" s="479">
        <v>614</v>
      </c>
      <c r="M456" s="479">
        <v>145.98652999999999</v>
      </c>
    </row>
    <row r="457" spans="1:13">
      <c r="A457" s="254">
        <v>447</v>
      </c>
      <c r="B457" s="482" t="s">
        <v>178</v>
      </c>
      <c r="C457" s="479">
        <v>3690.75</v>
      </c>
      <c r="D457" s="480">
        <v>3726.7833333333333</v>
      </c>
      <c r="E457" s="480">
        <v>3644.0166666666664</v>
      </c>
      <c r="F457" s="480">
        <v>3597.2833333333333</v>
      </c>
      <c r="G457" s="480">
        <v>3514.5166666666664</v>
      </c>
      <c r="H457" s="480">
        <v>3773.5166666666664</v>
      </c>
      <c r="I457" s="480">
        <v>3856.2833333333338</v>
      </c>
      <c r="J457" s="480">
        <v>3903.0166666666664</v>
      </c>
      <c r="K457" s="479">
        <v>3809.55</v>
      </c>
      <c r="L457" s="479">
        <v>3680.05</v>
      </c>
      <c r="M457" s="479">
        <v>1.65781</v>
      </c>
    </row>
    <row r="458" spans="1:13">
      <c r="A458" s="254">
        <v>448</v>
      </c>
      <c r="B458" s="482" t="s">
        <v>505</v>
      </c>
      <c r="C458" s="479">
        <v>1044.1500000000001</v>
      </c>
      <c r="D458" s="480">
        <v>1047.3833333333334</v>
      </c>
      <c r="E458" s="480">
        <v>1036.7666666666669</v>
      </c>
      <c r="F458" s="480">
        <v>1029.3833333333334</v>
      </c>
      <c r="G458" s="480">
        <v>1018.7666666666669</v>
      </c>
      <c r="H458" s="480">
        <v>1054.7666666666669</v>
      </c>
      <c r="I458" s="480">
        <v>1065.3833333333332</v>
      </c>
      <c r="J458" s="480">
        <v>1072.7666666666669</v>
      </c>
      <c r="K458" s="479">
        <v>1058</v>
      </c>
      <c r="L458" s="479">
        <v>1040</v>
      </c>
      <c r="M458" s="479">
        <v>0.1905</v>
      </c>
    </row>
    <row r="459" spans="1:13">
      <c r="A459" s="254">
        <v>449</v>
      </c>
      <c r="B459" s="482" t="s">
        <v>180</v>
      </c>
      <c r="C459" s="479">
        <v>134.55000000000001</v>
      </c>
      <c r="D459" s="480">
        <v>133.54999999999998</v>
      </c>
      <c r="E459" s="480">
        <v>132.09999999999997</v>
      </c>
      <c r="F459" s="480">
        <v>129.64999999999998</v>
      </c>
      <c r="G459" s="480">
        <v>128.19999999999996</v>
      </c>
      <c r="H459" s="480">
        <v>135.99999999999997</v>
      </c>
      <c r="I459" s="480">
        <v>137.44999999999996</v>
      </c>
      <c r="J459" s="480">
        <v>139.89999999999998</v>
      </c>
      <c r="K459" s="479">
        <v>135</v>
      </c>
      <c r="L459" s="479">
        <v>131.1</v>
      </c>
      <c r="M459" s="479">
        <v>31.603539999999999</v>
      </c>
    </row>
    <row r="460" spans="1:13">
      <c r="A460" s="254">
        <v>450</v>
      </c>
      <c r="B460" s="482" t="s">
        <v>179</v>
      </c>
      <c r="C460" s="479">
        <v>302.75</v>
      </c>
      <c r="D460" s="480">
        <v>303.06666666666666</v>
      </c>
      <c r="E460" s="480">
        <v>300.18333333333334</v>
      </c>
      <c r="F460" s="480">
        <v>297.61666666666667</v>
      </c>
      <c r="G460" s="480">
        <v>294.73333333333335</v>
      </c>
      <c r="H460" s="480">
        <v>305.63333333333333</v>
      </c>
      <c r="I460" s="480">
        <v>308.51666666666665</v>
      </c>
      <c r="J460" s="480">
        <v>311.08333333333331</v>
      </c>
      <c r="K460" s="479">
        <v>305.95</v>
      </c>
      <c r="L460" s="479">
        <v>300.5</v>
      </c>
      <c r="M460" s="479">
        <v>415.91323</v>
      </c>
    </row>
    <row r="461" spans="1:13">
      <c r="A461" s="254">
        <v>451</v>
      </c>
      <c r="B461" s="482" t="s">
        <v>181</v>
      </c>
      <c r="C461" s="479">
        <v>102.7</v>
      </c>
      <c r="D461" s="480">
        <v>102.96666666666665</v>
      </c>
      <c r="E461" s="480">
        <v>101.98333333333331</v>
      </c>
      <c r="F461" s="480">
        <v>101.26666666666665</v>
      </c>
      <c r="G461" s="480">
        <v>100.2833333333333</v>
      </c>
      <c r="H461" s="480">
        <v>103.68333333333331</v>
      </c>
      <c r="I461" s="480">
        <v>104.66666666666666</v>
      </c>
      <c r="J461" s="480">
        <v>105.38333333333331</v>
      </c>
      <c r="K461" s="479">
        <v>103.95</v>
      </c>
      <c r="L461" s="479">
        <v>102.25</v>
      </c>
      <c r="M461" s="479">
        <v>287.91093999999998</v>
      </c>
    </row>
    <row r="462" spans="1:13">
      <c r="A462" s="254">
        <v>452</v>
      </c>
      <c r="B462" s="482" t="s">
        <v>770</v>
      </c>
      <c r="C462" s="479">
        <v>95.95</v>
      </c>
      <c r="D462" s="480">
        <v>93.966666666666654</v>
      </c>
      <c r="E462" s="480">
        <v>91.983333333333306</v>
      </c>
      <c r="F462" s="480">
        <v>88.016666666666652</v>
      </c>
      <c r="G462" s="480">
        <v>86.033333333333303</v>
      </c>
      <c r="H462" s="480">
        <v>97.933333333333309</v>
      </c>
      <c r="I462" s="480">
        <v>99.916666666666657</v>
      </c>
      <c r="J462" s="480">
        <v>103.88333333333331</v>
      </c>
      <c r="K462" s="479">
        <v>95.95</v>
      </c>
      <c r="L462" s="479">
        <v>90</v>
      </c>
      <c r="M462" s="479">
        <v>348.63700999999998</v>
      </c>
    </row>
    <row r="463" spans="1:13">
      <c r="A463" s="254">
        <v>453</v>
      </c>
      <c r="B463" s="482" t="s">
        <v>182</v>
      </c>
      <c r="C463" s="479">
        <v>1182.3499999999999</v>
      </c>
      <c r="D463" s="480">
        <v>1168.1499999999999</v>
      </c>
      <c r="E463" s="480">
        <v>1144.2999999999997</v>
      </c>
      <c r="F463" s="480">
        <v>1106.2499999999998</v>
      </c>
      <c r="G463" s="480">
        <v>1082.3999999999996</v>
      </c>
      <c r="H463" s="480">
        <v>1206.1999999999998</v>
      </c>
      <c r="I463" s="480">
        <v>1230.0499999999997</v>
      </c>
      <c r="J463" s="480">
        <v>1268.0999999999999</v>
      </c>
      <c r="K463" s="479">
        <v>1192</v>
      </c>
      <c r="L463" s="479">
        <v>1130.0999999999999</v>
      </c>
      <c r="M463" s="479">
        <v>540.75432999999998</v>
      </c>
    </row>
    <row r="464" spans="1:13">
      <c r="A464" s="254">
        <v>454</v>
      </c>
      <c r="B464" s="482" t="s">
        <v>506</v>
      </c>
      <c r="C464" s="479">
        <v>3290.45</v>
      </c>
      <c r="D464" s="480">
        <v>3318.4833333333336</v>
      </c>
      <c r="E464" s="480">
        <v>3246.9666666666672</v>
      </c>
      <c r="F464" s="480">
        <v>3203.4833333333336</v>
      </c>
      <c r="G464" s="480">
        <v>3131.9666666666672</v>
      </c>
      <c r="H464" s="480">
        <v>3361.9666666666672</v>
      </c>
      <c r="I464" s="480">
        <v>3433.4833333333336</v>
      </c>
      <c r="J464" s="480">
        <v>3476.9666666666672</v>
      </c>
      <c r="K464" s="479">
        <v>3390</v>
      </c>
      <c r="L464" s="479">
        <v>3275</v>
      </c>
      <c r="M464" s="479">
        <v>4.3659999999999997E-2</v>
      </c>
    </row>
    <row r="465" spans="1:13">
      <c r="A465" s="254">
        <v>455</v>
      </c>
      <c r="B465" s="482" t="s">
        <v>184</v>
      </c>
      <c r="C465" s="479">
        <v>980.95</v>
      </c>
      <c r="D465" s="480">
        <v>979.1</v>
      </c>
      <c r="E465" s="480">
        <v>973.95</v>
      </c>
      <c r="F465" s="480">
        <v>966.95</v>
      </c>
      <c r="G465" s="480">
        <v>961.80000000000007</v>
      </c>
      <c r="H465" s="480">
        <v>986.1</v>
      </c>
      <c r="I465" s="480">
        <v>991.24999999999989</v>
      </c>
      <c r="J465" s="480">
        <v>998.25</v>
      </c>
      <c r="K465" s="479">
        <v>984.25</v>
      </c>
      <c r="L465" s="479">
        <v>972.1</v>
      </c>
      <c r="M465" s="479">
        <v>20.025970000000001</v>
      </c>
    </row>
    <row r="466" spans="1:13">
      <c r="A466" s="254">
        <v>456</v>
      </c>
      <c r="B466" s="482" t="s">
        <v>276</v>
      </c>
      <c r="C466" s="479">
        <v>151.15</v>
      </c>
      <c r="D466" s="480">
        <v>151.88333333333335</v>
      </c>
      <c r="E466" s="480">
        <v>149.81666666666672</v>
      </c>
      <c r="F466" s="480">
        <v>148.48333333333338</v>
      </c>
      <c r="G466" s="480">
        <v>146.41666666666674</v>
      </c>
      <c r="H466" s="480">
        <v>153.2166666666667</v>
      </c>
      <c r="I466" s="480">
        <v>155.28333333333336</v>
      </c>
      <c r="J466" s="480">
        <v>156.61666666666667</v>
      </c>
      <c r="K466" s="479">
        <v>153.94999999999999</v>
      </c>
      <c r="L466" s="479">
        <v>150.55000000000001</v>
      </c>
      <c r="M466" s="479">
        <v>3.62717</v>
      </c>
    </row>
    <row r="467" spans="1:13">
      <c r="A467" s="254">
        <v>457</v>
      </c>
      <c r="B467" s="482" t="s">
        <v>164</v>
      </c>
      <c r="C467" s="479">
        <v>963.4</v>
      </c>
      <c r="D467" s="480">
        <v>967.69999999999993</v>
      </c>
      <c r="E467" s="480">
        <v>953.69999999999982</v>
      </c>
      <c r="F467" s="480">
        <v>943.99999999999989</v>
      </c>
      <c r="G467" s="480">
        <v>929.99999999999977</v>
      </c>
      <c r="H467" s="480">
        <v>977.39999999999986</v>
      </c>
      <c r="I467" s="480">
        <v>991.40000000000009</v>
      </c>
      <c r="J467" s="480">
        <v>1001.0999999999999</v>
      </c>
      <c r="K467" s="479">
        <v>981.7</v>
      </c>
      <c r="L467" s="479">
        <v>958</v>
      </c>
      <c r="M467" s="479">
        <v>6.9289199999999997</v>
      </c>
    </row>
    <row r="468" spans="1:13">
      <c r="A468" s="254">
        <v>458</v>
      </c>
      <c r="B468" s="482" t="s">
        <v>507</v>
      </c>
      <c r="C468" s="479">
        <v>1505.75</v>
      </c>
      <c r="D468" s="480">
        <v>1522.8</v>
      </c>
      <c r="E468" s="480">
        <v>1468.05</v>
      </c>
      <c r="F468" s="480">
        <v>1430.35</v>
      </c>
      <c r="G468" s="480">
        <v>1375.6</v>
      </c>
      <c r="H468" s="480">
        <v>1560.5</v>
      </c>
      <c r="I468" s="480">
        <v>1615.25</v>
      </c>
      <c r="J468" s="480">
        <v>1652.95</v>
      </c>
      <c r="K468" s="479">
        <v>1577.55</v>
      </c>
      <c r="L468" s="479">
        <v>1485.1</v>
      </c>
      <c r="M468" s="479">
        <v>0.93623999999999996</v>
      </c>
    </row>
    <row r="469" spans="1:13">
      <c r="A469" s="254">
        <v>459</v>
      </c>
      <c r="B469" s="482" t="s">
        <v>508</v>
      </c>
      <c r="C469" s="479">
        <v>1059.45</v>
      </c>
      <c r="D469" s="480">
        <v>1064.3333333333333</v>
      </c>
      <c r="E469" s="480">
        <v>1032.2166666666665</v>
      </c>
      <c r="F469" s="480">
        <v>1004.9833333333331</v>
      </c>
      <c r="G469" s="480">
        <v>972.86666666666633</v>
      </c>
      <c r="H469" s="480">
        <v>1091.5666666666666</v>
      </c>
      <c r="I469" s="480">
        <v>1123.6833333333334</v>
      </c>
      <c r="J469" s="480">
        <v>1150.9166666666667</v>
      </c>
      <c r="K469" s="479">
        <v>1096.45</v>
      </c>
      <c r="L469" s="479">
        <v>1037.0999999999999</v>
      </c>
      <c r="M469" s="479">
        <v>2.6463999999999999</v>
      </c>
    </row>
    <row r="470" spans="1:13">
      <c r="A470" s="254">
        <v>460</v>
      </c>
      <c r="B470" s="482" t="s">
        <v>509</v>
      </c>
      <c r="C470" s="479">
        <v>1392.05</v>
      </c>
      <c r="D470" s="480">
        <v>1395.6833333333334</v>
      </c>
      <c r="E470" s="480">
        <v>1381.3666666666668</v>
      </c>
      <c r="F470" s="480">
        <v>1370.6833333333334</v>
      </c>
      <c r="G470" s="480">
        <v>1356.3666666666668</v>
      </c>
      <c r="H470" s="480">
        <v>1406.3666666666668</v>
      </c>
      <c r="I470" s="480">
        <v>1420.6833333333334</v>
      </c>
      <c r="J470" s="480">
        <v>1431.3666666666668</v>
      </c>
      <c r="K470" s="479">
        <v>1410</v>
      </c>
      <c r="L470" s="479">
        <v>1385</v>
      </c>
      <c r="M470" s="479">
        <v>0.91010000000000002</v>
      </c>
    </row>
    <row r="471" spans="1:13">
      <c r="A471" s="254">
        <v>461</v>
      </c>
      <c r="B471" s="482" t="s">
        <v>185</v>
      </c>
      <c r="C471" s="479">
        <v>1446.5</v>
      </c>
      <c r="D471" s="480">
        <v>1448.55</v>
      </c>
      <c r="E471" s="480">
        <v>1437.85</v>
      </c>
      <c r="F471" s="480">
        <v>1429.2</v>
      </c>
      <c r="G471" s="480">
        <v>1418.5</v>
      </c>
      <c r="H471" s="480">
        <v>1457.1999999999998</v>
      </c>
      <c r="I471" s="480">
        <v>1467.9</v>
      </c>
      <c r="J471" s="480">
        <v>1476.5499999999997</v>
      </c>
      <c r="K471" s="479">
        <v>1459.25</v>
      </c>
      <c r="L471" s="479">
        <v>1439.9</v>
      </c>
      <c r="M471" s="479">
        <v>11.90019</v>
      </c>
    </row>
    <row r="472" spans="1:13">
      <c r="A472" s="254">
        <v>462</v>
      </c>
      <c r="B472" s="482" t="s">
        <v>186</v>
      </c>
      <c r="C472" s="479">
        <v>2616.0500000000002</v>
      </c>
      <c r="D472" s="480">
        <v>2628.5333333333333</v>
      </c>
      <c r="E472" s="480">
        <v>2597.2666666666664</v>
      </c>
      <c r="F472" s="480">
        <v>2578.4833333333331</v>
      </c>
      <c r="G472" s="480">
        <v>2547.2166666666662</v>
      </c>
      <c r="H472" s="480">
        <v>2647.3166666666666</v>
      </c>
      <c r="I472" s="480">
        <v>2678.5833333333339</v>
      </c>
      <c r="J472" s="480">
        <v>2697.3666666666668</v>
      </c>
      <c r="K472" s="479">
        <v>2659.8</v>
      </c>
      <c r="L472" s="479">
        <v>2609.75</v>
      </c>
      <c r="M472" s="479">
        <v>2.70174</v>
      </c>
    </row>
    <row r="473" spans="1:13">
      <c r="A473" s="254">
        <v>463</v>
      </c>
      <c r="B473" s="482" t="s">
        <v>187</v>
      </c>
      <c r="C473" s="479">
        <v>416.05</v>
      </c>
      <c r="D473" s="480">
        <v>415.70000000000005</v>
      </c>
      <c r="E473" s="480">
        <v>411.55000000000007</v>
      </c>
      <c r="F473" s="480">
        <v>407.05</v>
      </c>
      <c r="G473" s="480">
        <v>402.90000000000003</v>
      </c>
      <c r="H473" s="480">
        <v>420.2000000000001</v>
      </c>
      <c r="I473" s="480">
        <v>424.35000000000008</v>
      </c>
      <c r="J473" s="480">
        <v>428.85000000000014</v>
      </c>
      <c r="K473" s="479">
        <v>419.85</v>
      </c>
      <c r="L473" s="479">
        <v>411.2</v>
      </c>
      <c r="M473" s="479">
        <v>8.1960800000000003</v>
      </c>
    </row>
    <row r="474" spans="1:13">
      <c r="A474" s="254">
        <v>464</v>
      </c>
      <c r="B474" s="482" t="s">
        <v>510</v>
      </c>
      <c r="C474" s="479">
        <v>752.75</v>
      </c>
      <c r="D474" s="480">
        <v>760.66666666666663</v>
      </c>
      <c r="E474" s="480">
        <v>735.48333333333323</v>
      </c>
      <c r="F474" s="480">
        <v>718.21666666666658</v>
      </c>
      <c r="G474" s="480">
        <v>693.03333333333319</v>
      </c>
      <c r="H474" s="480">
        <v>777.93333333333328</v>
      </c>
      <c r="I474" s="480">
        <v>803.11666666666667</v>
      </c>
      <c r="J474" s="480">
        <v>820.38333333333333</v>
      </c>
      <c r="K474" s="479">
        <v>785.85</v>
      </c>
      <c r="L474" s="479">
        <v>743.4</v>
      </c>
      <c r="M474" s="479">
        <v>5.1329399999999996</v>
      </c>
    </row>
    <row r="475" spans="1:13">
      <c r="A475" s="254">
        <v>465</v>
      </c>
      <c r="B475" s="482" t="s">
        <v>511</v>
      </c>
      <c r="C475" s="479">
        <v>15.25</v>
      </c>
      <c r="D475" s="480">
        <v>14.85</v>
      </c>
      <c r="E475" s="480">
        <v>14.45</v>
      </c>
      <c r="F475" s="480">
        <v>13.65</v>
      </c>
      <c r="G475" s="480">
        <v>13.25</v>
      </c>
      <c r="H475" s="480">
        <v>15.649999999999999</v>
      </c>
      <c r="I475" s="480">
        <v>16.05</v>
      </c>
      <c r="J475" s="480">
        <v>16.849999999999998</v>
      </c>
      <c r="K475" s="479">
        <v>15.25</v>
      </c>
      <c r="L475" s="479">
        <v>14.05</v>
      </c>
      <c r="M475" s="479">
        <v>813.73514999999998</v>
      </c>
    </row>
    <row r="476" spans="1:13">
      <c r="A476" s="254">
        <v>466</v>
      </c>
      <c r="B476" s="482" t="s">
        <v>512</v>
      </c>
      <c r="C476" s="479">
        <v>1218.95</v>
      </c>
      <c r="D476" s="480">
        <v>1214.1833333333334</v>
      </c>
      <c r="E476" s="480">
        <v>1188.3166666666668</v>
      </c>
      <c r="F476" s="480">
        <v>1157.6833333333334</v>
      </c>
      <c r="G476" s="480">
        <v>1131.8166666666668</v>
      </c>
      <c r="H476" s="480">
        <v>1244.8166666666668</v>
      </c>
      <c r="I476" s="480">
        <v>1270.6833333333336</v>
      </c>
      <c r="J476" s="480">
        <v>1301.3166666666668</v>
      </c>
      <c r="K476" s="479">
        <v>1240.05</v>
      </c>
      <c r="L476" s="479">
        <v>1183.55</v>
      </c>
      <c r="M476" s="479">
        <v>0.72487000000000001</v>
      </c>
    </row>
    <row r="477" spans="1:13">
      <c r="A477" s="254">
        <v>467</v>
      </c>
      <c r="B477" s="482" t="s">
        <v>513</v>
      </c>
      <c r="C477" s="479">
        <v>11.3</v>
      </c>
      <c r="D477" s="480">
        <v>11.35</v>
      </c>
      <c r="E477" s="480">
        <v>11.2</v>
      </c>
      <c r="F477" s="480">
        <v>11.1</v>
      </c>
      <c r="G477" s="480">
        <v>10.95</v>
      </c>
      <c r="H477" s="480">
        <v>11.45</v>
      </c>
      <c r="I477" s="480">
        <v>11.600000000000001</v>
      </c>
      <c r="J477" s="480">
        <v>11.7</v>
      </c>
      <c r="K477" s="479">
        <v>11.5</v>
      </c>
      <c r="L477" s="479">
        <v>11.25</v>
      </c>
      <c r="M477" s="479">
        <v>32.354599999999998</v>
      </c>
    </row>
    <row r="478" spans="1:13">
      <c r="A478" s="254">
        <v>468</v>
      </c>
      <c r="B478" s="482" t="s">
        <v>514</v>
      </c>
      <c r="C478" s="479">
        <v>438.75</v>
      </c>
      <c r="D478" s="480">
        <v>442.91666666666669</v>
      </c>
      <c r="E478" s="480">
        <v>432.03333333333336</v>
      </c>
      <c r="F478" s="480">
        <v>425.31666666666666</v>
      </c>
      <c r="G478" s="480">
        <v>414.43333333333334</v>
      </c>
      <c r="H478" s="480">
        <v>449.63333333333338</v>
      </c>
      <c r="I478" s="480">
        <v>460.51666666666671</v>
      </c>
      <c r="J478" s="480">
        <v>467.23333333333341</v>
      </c>
      <c r="K478" s="479">
        <v>453.8</v>
      </c>
      <c r="L478" s="479">
        <v>436.2</v>
      </c>
      <c r="M478" s="479">
        <v>1.91642</v>
      </c>
    </row>
    <row r="479" spans="1:13">
      <c r="A479" s="254">
        <v>469</v>
      </c>
      <c r="B479" s="482" t="s">
        <v>193</v>
      </c>
      <c r="C479" s="479">
        <v>629.4</v>
      </c>
      <c r="D479" s="480">
        <v>632.16666666666663</v>
      </c>
      <c r="E479" s="480">
        <v>622.48333333333323</v>
      </c>
      <c r="F479" s="480">
        <v>615.56666666666661</v>
      </c>
      <c r="G479" s="480">
        <v>605.88333333333321</v>
      </c>
      <c r="H479" s="480">
        <v>639.08333333333326</v>
      </c>
      <c r="I479" s="480">
        <v>648.76666666666665</v>
      </c>
      <c r="J479" s="480">
        <v>655.68333333333328</v>
      </c>
      <c r="K479" s="479">
        <v>641.85</v>
      </c>
      <c r="L479" s="479">
        <v>625.25</v>
      </c>
      <c r="M479" s="479">
        <v>36.752949999999998</v>
      </c>
    </row>
    <row r="480" spans="1:13">
      <c r="A480" s="254">
        <v>470</v>
      </c>
      <c r="B480" s="482" t="s">
        <v>190</v>
      </c>
      <c r="C480" s="479">
        <v>205.6</v>
      </c>
      <c r="D480" s="480">
        <v>205.56666666666669</v>
      </c>
      <c r="E480" s="480">
        <v>203.13333333333338</v>
      </c>
      <c r="F480" s="480">
        <v>200.66666666666669</v>
      </c>
      <c r="G480" s="480">
        <v>198.23333333333338</v>
      </c>
      <c r="H480" s="480">
        <v>208.03333333333339</v>
      </c>
      <c r="I480" s="480">
        <v>210.46666666666673</v>
      </c>
      <c r="J480" s="480">
        <v>212.93333333333339</v>
      </c>
      <c r="K480" s="479">
        <v>208</v>
      </c>
      <c r="L480" s="479">
        <v>203.1</v>
      </c>
      <c r="M480" s="479">
        <v>3.7603599999999999</v>
      </c>
    </row>
    <row r="481" spans="1:13">
      <c r="A481" s="254">
        <v>471</v>
      </c>
      <c r="B481" s="482" t="s">
        <v>784</v>
      </c>
      <c r="C481" s="479">
        <v>29.1</v>
      </c>
      <c r="D481" s="480">
        <v>29.25</v>
      </c>
      <c r="E481" s="480">
        <v>28.9</v>
      </c>
      <c r="F481" s="480">
        <v>28.7</v>
      </c>
      <c r="G481" s="480">
        <v>28.349999999999998</v>
      </c>
      <c r="H481" s="480">
        <v>29.45</v>
      </c>
      <c r="I481" s="480">
        <v>29.8</v>
      </c>
      <c r="J481" s="480">
        <v>30</v>
      </c>
      <c r="K481" s="479">
        <v>29.6</v>
      </c>
      <c r="L481" s="479">
        <v>29.05</v>
      </c>
      <c r="M481" s="479">
        <v>13.359249999999999</v>
      </c>
    </row>
    <row r="482" spans="1:13">
      <c r="A482" s="254">
        <v>472</v>
      </c>
      <c r="B482" s="482" t="s">
        <v>191</v>
      </c>
      <c r="C482" s="479">
        <v>6481.9</v>
      </c>
      <c r="D482" s="480">
        <v>6473.6166666666659</v>
      </c>
      <c r="E482" s="480">
        <v>6423.2333333333318</v>
      </c>
      <c r="F482" s="480">
        <v>6364.5666666666657</v>
      </c>
      <c r="G482" s="480">
        <v>6314.1833333333316</v>
      </c>
      <c r="H482" s="480">
        <v>6532.2833333333319</v>
      </c>
      <c r="I482" s="480">
        <v>6582.6666666666652</v>
      </c>
      <c r="J482" s="480">
        <v>6641.3333333333321</v>
      </c>
      <c r="K482" s="479">
        <v>6524</v>
      </c>
      <c r="L482" s="479">
        <v>6414.95</v>
      </c>
      <c r="M482" s="479">
        <v>7.4558200000000001</v>
      </c>
    </row>
    <row r="483" spans="1:13">
      <c r="A483" s="254">
        <v>473</v>
      </c>
      <c r="B483" s="482" t="s">
        <v>192</v>
      </c>
      <c r="C483" s="479">
        <v>34.549999999999997</v>
      </c>
      <c r="D483" s="480">
        <v>35.18333333333333</v>
      </c>
      <c r="E483" s="480">
        <v>33.816666666666663</v>
      </c>
      <c r="F483" s="480">
        <v>33.083333333333336</v>
      </c>
      <c r="G483" s="480">
        <v>31.716666666666669</v>
      </c>
      <c r="H483" s="480">
        <v>35.916666666666657</v>
      </c>
      <c r="I483" s="480">
        <v>37.283333333333317</v>
      </c>
      <c r="J483" s="480">
        <v>38.016666666666652</v>
      </c>
      <c r="K483" s="479">
        <v>36.549999999999997</v>
      </c>
      <c r="L483" s="479">
        <v>34.450000000000003</v>
      </c>
      <c r="M483" s="479">
        <v>137.63202000000001</v>
      </c>
    </row>
    <row r="484" spans="1:13">
      <c r="A484" s="254">
        <v>474</v>
      </c>
      <c r="B484" s="482" t="s">
        <v>189</v>
      </c>
      <c r="C484" s="479">
        <v>1215.5</v>
      </c>
      <c r="D484" s="480">
        <v>1213.8166666666666</v>
      </c>
      <c r="E484" s="480">
        <v>1204.9333333333332</v>
      </c>
      <c r="F484" s="480">
        <v>1194.3666666666666</v>
      </c>
      <c r="G484" s="480">
        <v>1185.4833333333331</v>
      </c>
      <c r="H484" s="480">
        <v>1224.3833333333332</v>
      </c>
      <c r="I484" s="480">
        <v>1233.2666666666664</v>
      </c>
      <c r="J484" s="480">
        <v>1243.8333333333333</v>
      </c>
      <c r="K484" s="479">
        <v>1222.7</v>
      </c>
      <c r="L484" s="479">
        <v>1203.25</v>
      </c>
      <c r="M484" s="479">
        <v>2.6434899999999999</v>
      </c>
    </row>
    <row r="485" spans="1:13">
      <c r="A485" s="254">
        <v>475</v>
      </c>
      <c r="B485" s="482" t="s">
        <v>141</v>
      </c>
      <c r="C485" s="479">
        <v>547.95000000000005</v>
      </c>
      <c r="D485" s="480">
        <v>547.13333333333333</v>
      </c>
      <c r="E485" s="480">
        <v>542.81666666666661</v>
      </c>
      <c r="F485" s="480">
        <v>537.68333333333328</v>
      </c>
      <c r="G485" s="480">
        <v>533.36666666666656</v>
      </c>
      <c r="H485" s="480">
        <v>552.26666666666665</v>
      </c>
      <c r="I485" s="480">
        <v>556.58333333333348</v>
      </c>
      <c r="J485" s="480">
        <v>561.7166666666667</v>
      </c>
      <c r="K485" s="479">
        <v>551.45000000000005</v>
      </c>
      <c r="L485" s="479">
        <v>542</v>
      </c>
      <c r="M485" s="479">
        <v>13.6957</v>
      </c>
    </row>
    <row r="486" spans="1:13">
      <c r="A486" s="254">
        <v>476</v>
      </c>
      <c r="B486" s="482" t="s">
        <v>277</v>
      </c>
      <c r="C486" s="479">
        <v>223</v>
      </c>
      <c r="D486" s="480">
        <v>223.73333333333335</v>
      </c>
      <c r="E486" s="480">
        <v>221.26666666666671</v>
      </c>
      <c r="F486" s="480">
        <v>219.53333333333336</v>
      </c>
      <c r="G486" s="480">
        <v>217.06666666666672</v>
      </c>
      <c r="H486" s="480">
        <v>225.4666666666667</v>
      </c>
      <c r="I486" s="480">
        <v>227.93333333333334</v>
      </c>
      <c r="J486" s="480">
        <v>229.66666666666669</v>
      </c>
      <c r="K486" s="479">
        <v>226.2</v>
      </c>
      <c r="L486" s="479">
        <v>222</v>
      </c>
      <c r="M486" s="479">
        <v>10.0844</v>
      </c>
    </row>
    <row r="487" spans="1:13">
      <c r="A487" s="254">
        <v>477</v>
      </c>
      <c r="B487" s="482" t="s">
        <v>515</v>
      </c>
      <c r="C487" s="479">
        <v>2724.4</v>
      </c>
      <c r="D487" s="480">
        <v>2721.4666666666667</v>
      </c>
      <c r="E487" s="480">
        <v>2682.9333333333334</v>
      </c>
      <c r="F487" s="480">
        <v>2641.4666666666667</v>
      </c>
      <c r="G487" s="480">
        <v>2602.9333333333334</v>
      </c>
      <c r="H487" s="480">
        <v>2762.9333333333334</v>
      </c>
      <c r="I487" s="480">
        <v>2801.4666666666672</v>
      </c>
      <c r="J487" s="480">
        <v>2842.9333333333334</v>
      </c>
      <c r="K487" s="479">
        <v>2760</v>
      </c>
      <c r="L487" s="479">
        <v>2680</v>
      </c>
      <c r="M487" s="479">
        <v>0.12947</v>
      </c>
    </row>
    <row r="488" spans="1:13">
      <c r="A488" s="254">
        <v>478</v>
      </c>
      <c r="B488" s="482" t="s">
        <v>516</v>
      </c>
      <c r="C488" s="479">
        <v>333.05</v>
      </c>
      <c r="D488" s="480">
        <v>333.93333333333334</v>
      </c>
      <c r="E488" s="480">
        <v>328.81666666666666</v>
      </c>
      <c r="F488" s="480">
        <v>324.58333333333331</v>
      </c>
      <c r="G488" s="480">
        <v>319.46666666666664</v>
      </c>
      <c r="H488" s="480">
        <v>338.16666666666669</v>
      </c>
      <c r="I488" s="480">
        <v>343.28333333333336</v>
      </c>
      <c r="J488" s="480">
        <v>347.51666666666671</v>
      </c>
      <c r="K488" s="479">
        <v>339.05</v>
      </c>
      <c r="L488" s="479">
        <v>329.7</v>
      </c>
      <c r="M488" s="479">
        <v>4.5042400000000002</v>
      </c>
    </row>
    <row r="489" spans="1:13">
      <c r="A489" s="254">
        <v>479</v>
      </c>
      <c r="B489" s="482" t="s">
        <v>517</v>
      </c>
      <c r="C489" s="479">
        <v>217.5</v>
      </c>
      <c r="D489" s="480">
        <v>217.83333333333334</v>
      </c>
      <c r="E489" s="480">
        <v>216.11666666666667</v>
      </c>
      <c r="F489" s="480">
        <v>214.73333333333332</v>
      </c>
      <c r="G489" s="480">
        <v>213.01666666666665</v>
      </c>
      <c r="H489" s="480">
        <v>219.2166666666667</v>
      </c>
      <c r="I489" s="480">
        <v>220.93333333333334</v>
      </c>
      <c r="J489" s="480">
        <v>222.31666666666672</v>
      </c>
      <c r="K489" s="479">
        <v>219.55</v>
      </c>
      <c r="L489" s="479">
        <v>216.45</v>
      </c>
      <c r="M489" s="479">
        <v>0.47083000000000003</v>
      </c>
    </row>
    <row r="490" spans="1:13">
      <c r="A490" s="254">
        <v>480</v>
      </c>
      <c r="B490" s="482" t="s">
        <v>518</v>
      </c>
      <c r="C490" s="479">
        <v>3150.2</v>
      </c>
      <c r="D490" s="480">
        <v>3159.7333333333336</v>
      </c>
      <c r="E490" s="480">
        <v>3130.4666666666672</v>
      </c>
      <c r="F490" s="480">
        <v>3110.7333333333336</v>
      </c>
      <c r="G490" s="480">
        <v>3081.4666666666672</v>
      </c>
      <c r="H490" s="480">
        <v>3179.4666666666672</v>
      </c>
      <c r="I490" s="480">
        <v>3208.7333333333336</v>
      </c>
      <c r="J490" s="480">
        <v>3228.4666666666672</v>
      </c>
      <c r="K490" s="479">
        <v>3189</v>
      </c>
      <c r="L490" s="479">
        <v>3140</v>
      </c>
      <c r="M490" s="479">
        <v>6.0139999999999999E-2</v>
      </c>
    </row>
    <row r="491" spans="1:13">
      <c r="A491" s="254">
        <v>481</v>
      </c>
      <c r="B491" s="482" t="s">
        <v>519</v>
      </c>
      <c r="C491" s="479">
        <v>996.7</v>
      </c>
      <c r="D491" s="480">
        <v>963.4666666666667</v>
      </c>
      <c r="E491" s="480">
        <v>888.23333333333335</v>
      </c>
      <c r="F491" s="480">
        <v>779.76666666666665</v>
      </c>
      <c r="G491" s="480">
        <v>704.5333333333333</v>
      </c>
      <c r="H491" s="480">
        <v>1071.9333333333334</v>
      </c>
      <c r="I491" s="480">
        <v>1147.1666666666667</v>
      </c>
      <c r="J491" s="480">
        <v>1255.6333333333334</v>
      </c>
      <c r="K491" s="479">
        <v>1038.7</v>
      </c>
      <c r="L491" s="479">
        <v>855</v>
      </c>
      <c r="M491" s="479">
        <v>8.2800700000000003</v>
      </c>
    </row>
    <row r="492" spans="1:13">
      <c r="A492" s="254">
        <v>482</v>
      </c>
      <c r="B492" s="482" t="s">
        <v>520</v>
      </c>
      <c r="C492" s="479">
        <v>50.65</v>
      </c>
      <c r="D492" s="480">
        <v>50.983333333333327</v>
      </c>
      <c r="E492" s="480">
        <v>49.816666666666656</v>
      </c>
      <c r="F492" s="480">
        <v>48.983333333333327</v>
      </c>
      <c r="G492" s="480">
        <v>47.816666666666656</v>
      </c>
      <c r="H492" s="480">
        <v>51.816666666666656</v>
      </c>
      <c r="I492" s="480">
        <v>52.983333333333327</v>
      </c>
      <c r="J492" s="480">
        <v>53.816666666666656</v>
      </c>
      <c r="K492" s="479">
        <v>52.15</v>
      </c>
      <c r="L492" s="479">
        <v>50.15</v>
      </c>
      <c r="M492" s="479">
        <v>26.32198</v>
      </c>
    </row>
    <row r="493" spans="1:13">
      <c r="A493" s="254">
        <v>483</v>
      </c>
      <c r="B493" s="482" t="s">
        <v>521</v>
      </c>
      <c r="C493" s="479">
        <v>1251.45</v>
      </c>
      <c r="D493" s="480">
        <v>1259.7333333333333</v>
      </c>
      <c r="E493" s="480">
        <v>1229.7166666666667</v>
      </c>
      <c r="F493" s="480">
        <v>1207.9833333333333</v>
      </c>
      <c r="G493" s="480">
        <v>1177.9666666666667</v>
      </c>
      <c r="H493" s="480">
        <v>1281.4666666666667</v>
      </c>
      <c r="I493" s="480">
        <v>1311.4833333333336</v>
      </c>
      <c r="J493" s="480">
        <v>1333.2166666666667</v>
      </c>
      <c r="K493" s="479">
        <v>1289.75</v>
      </c>
      <c r="L493" s="479">
        <v>1238</v>
      </c>
      <c r="M493" s="479">
        <v>0.39196999999999999</v>
      </c>
    </row>
    <row r="494" spans="1:13">
      <c r="A494" s="254">
        <v>484</v>
      </c>
      <c r="B494" s="482" t="s">
        <v>278</v>
      </c>
      <c r="C494" s="479">
        <v>381.1</v>
      </c>
      <c r="D494" s="480">
        <v>383.48333333333335</v>
      </c>
      <c r="E494" s="480">
        <v>372.66666666666669</v>
      </c>
      <c r="F494" s="480">
        <v>364.23333333333335</v>
      </c>
      <c r="G494" s="480">
        <v>353.41666666666669</v>
      </c>
      <c r="H494" s="480">
        <v>391.91666666666669</v>
      </c>
      <c r="I494" s="480">
        <v>402.73333333333329</v>
      </c>
      <c r="J494" s="480">
        <v>411.16666666666669</v>
      </c>
      <c r="K494" s="479">
        <v>394.3</v>
      </c>
      <c r="L494" s="479">
        <v>375.05</v>
      </c>
      <c r="M494" s="479">
        <v>1.0101</v>
      </c>
    </row>
    <row r="495" spans="1:13">
      <c r="A495" s="254">
        <v>485</v>
      </c>
      <c r="B495" s="482" t="s">
        <v>522</v>
      </c>
      <c r="C495" s="479">
        <v>998.75</v>
      </c>
      <c r="D495" s="480">
        <v>998.7166666666667</v>
      </c>
      <c r="E495" s="480">
        <v>993.43333333333339</v>
      </c>
      <c r="F495" s="480">
        <v>988.11666666666667</v>
      </c>
      <c r="G495" s="480">
        <v>982.83333333333337</v>
      </c>
      <c r="H495" s="480">
        <v>1004.0333333333334</v>
      </c>
      <c r="I495" s="480">
        <v>1009.3166666666667</v>
      </c>
      <c r="J495" s="480">
        <v>1014.6333333333334</v>
      </c>
      <c r="K495" s="479">
        <v>1004</v>
      </c>
      <c r="L495" s="479">
        <v>993.4</v>
      </c>
      <c r="M495" s="479">
        <v>2.4687899999999998</v>
      </c>
    </row>
    <row r="496" spans="1:13">
      <c r="A496" s="254">
        <v>486</v>
      </c>
      <c r="B496" s="482" t="s">
        <v>523</v>
      </c>
      <c r="C496" s="479">
        <v>1638.75</v>
      </c>
      <c r="D496" s="480">
        <v>1645.2166666666665</v>
      </c>
      <c r="E496" s="480">
        <v>1625.4333333333329</v>
      </c>
      <c r="F496" s="480">
        <v>1612.1166666666666</v>
      </c>
      <c r="G496" s="480">
        <v>1592.333333333333</v>
      </c>
      <c r="H496" s="480">
        <v>1658.5333333333328</v>
      </c>
      <c r="I496" s="480">
        <v>1678.3166666666662</v>
      </c>
      <c r="J496" s="480">
        <v>1691.6333333333328</v>
      </c>
      <c r="K496" s="479">
        <v>1665</v>
      </c>
      <c r="L496" s="479">
        <v>1631.9</v>
      </c>
      <c r="M496" s="479">
        <v>0.71235999999999999</v>
      </c>
    </row>
    <row r="497" spans="1:13">
      <c r="A497" s="254">
        <v>487</v>
      </c>
      <c r="B497" s="482" t="s">
        <v>524</v>
      </c>
      <c r="C497" s="479">
        <v>1710.85</v>
      </c>
      <c r="D497" s="480">
        <v>1717.4666666666665</v>
      </c>
      <c r="E497" s="480">
        <v>1693.383333333333</v>
      </c>
      <c r="F497" s="480">
        <v>1675.9166666666665</v>
      </c>
      <c r="G497" s="480">
        <v>1651.833333333333</v>
      </c>
      <c r="H497" s="480">
        <v>1734.9333333333329</v>
      </c>
      <c r="I497" s="480">
        <v>1759.0166666666664</v>
      </c>
      <c r="J497" s="480">
        <v>1776.4833333333329</v>
      </c>
      <c r="K497" s="479">
        <v>1741.55</v>
      </c>
      <c r="L497" s="479">
        <v>1700</v>
      </c>
      <c r="M497" s="479">
        <v>0.72767999999999999</v>
      </c>
    </row>
    <row r="498" spans="1:13">
      <c r="A498" s="254">
        <v>488</v>
      </c>
      <c r="B498" s="482" t="s">
        <v>118</v>
      </c>
      <c r="C498" s="479">
        <v>8.3000000000000007</v>
      </c>
      <c r="D498" s="480">
        <v>8.3000000000000007</v>
      </c>
      <c r="E498" s="480">
        <v>8.2000000000000011</v>
      </c>
      <c r="F498" s="480">
        <v>8.1</v>
      </c>
      <c r="G498" s="480">
        <v>8</v>
      </c>
      <c r="H498" s="480">
        <v>8.4000000000000021</v>
      </c>
      <c r="I498" s="480">
        <v>8.5000000000000036</v>
      </c>
      <c r="J498" s="480">
        <v>8.6000000000000032</v>
      </c>
      <c r="K498" s="479">
        <v>8.4</v>
      </c>
      <c r="L498" s="479">
        <v>8.1999999999999993</v>
      </c>
      <c r="M498" s="479">
        <v>1085.7033300000001</v>
      </c>
    </row>
    <row r="499" spans="1:13">
      <c r="A499" s="254">
        <v>489</v>
      </c>
      <c r="B499" s="482" t="s">
        <v>195</v>
      </c>
      <c r="C499" s="479">
        <v>969.6</v>
      </c>
      <c r="D499" s="480">
        <v>974.55000000000007</v>
      </c>
      <c r="E499" s="480">
        <v>958.40000000000009</v>
      </c>
      <c r="F499" s="480">
        <v>947.2</v>
      </c>
      <c r="G499" s="480">
        <v>931.05000000000007</v>
      </c>
      <c r="H499" s="480">
        <v>985.75000000000011</v>
      </c>
      <c r="I499" s="480">
        <v>1001.9</v>
      </c>
      <c r="J499" s="480">
        <v>1013.1000000000001</v>
      </c>
      <c r="K499" s="479">
        <v>990.7</v>
      </c>
      <c r="L499" s="479">
        <v>963.35</v>
      </c>
      <c r="M499" s="479">
        <v>13.49654</v>
      </c>
    </row>
    <row r="500" spans="1:13">
      <c r="A500" s="254">
        <v>490</v>
      </c>
      <c r="B500" s="482" t="s">
        <v>525</v>
      </c>
      <c r="C500" s="479">
        <v>6956.8</v>
      </c>
      <c r="D500" s="480">
        <v>6943.6166666666677</v>
      </c>
      <c r="E500" s="480">
        <v>6897.383333333335</v>
      </c>
      <c r="F500" s="480">
        <v>6837.9666666666672</v>
      </c>
      <c r="G500" s="480">
        <v>6791.7333333333345</v>
      </c>
      <c r="H500" s="480">
        <v>7003.0333333333356</v>
      </c>
      <c r="I500" s="480">
        <v>7049.2666666666673</v>
      </c>
      <c r="J500" s="480">
        <v>7108.6833333333361</v>
      </c>
      <c r="K500" s="479">
        <v>6989.85</v>
      </c>
      <c r="L500" s="479">
        <v>6884.2</v>
      </c>
      <c r="M500" s="479">
        <v>2.929E-2</v>
      </c>
    </row>
    <row r="501" spans="1:13">
      <c r="A501" s="254">
        <v>491</v>
      </c>
      <c r="B501" s="482" t="s">
        <v>526</v>
      </c>
      <c r="C501" s="479">
        <v>144.30000000000001</v>
      </c>
      <c r="D501" s="480">
        <v>144.29999999999998</v>
      </c>
      <c r="E501" s="480">
        <v>141.64999999999998</v>
      </c>
      <c r="F501" s="480">
        <v>139</v>
      </c>
      <c r="G501" s="480">
        <v>136.35</v>
      </c>
      <c r="H501" s="480">
        <v>146.94999999999996</v>
      </c>
      <c r="I501" s="480">
        <v>149.6</v>
      </c>
      <c r="J501" s="480">
        <v>152.24999999999994</v>
      </c>
      <c r="K501" s="479">
        <v>146.94999999999999</v>
      </c>
      <c r="L501" s="479">
        <v>141.65</v>
      </c>
      <c r="M501" s="479">
        <v>21.18694</v>
      </c>
    </row>
    <row r="502" spans="1:13">
      <c r="A502" s="254">
        <v>492</v>
      </c>
      <c r="B502" s="482" t="s">
        <v>527</v>
      </c>
      <c r="C502" s="479">
        <v>93.55</v>
      </c>
      <c r="D502" s="480">
        <v>90.916666666666671</v>
      </c>
      <c r="E502" s="480">
        <v>86.833333333333343</v>
      </c>
      <c r="F502" s="480">
        <v>80.116666666666674</v>
      </c>
      <c r="G502" s="480">
        <v>76.033333333333346</v>
      </c>
      <c r="H502" s="480">
        <v>97.63333333333334</v>
      </c>
      <c r="I502" s="480">
        <v>101.71666666666668</v>
      </c>
      <c r="J502" s="480">
        <v>108.43333333333334</v>
      </c>
      <c r="K502" s="479">
        <v>95</v>
      </c>
      <c r="L502" s="479">
        <v>84.2</v>
      </c>
      <c r="M502" s="479">
        <v>138.51519999999999</v>
      </c>
    </row>
    <row r="503" spans="1:13">
      <c r="A503" s="254">
        <v>493</v>
      </c>
      <c r="B503" s="482" t="s">
        <v>771</v>
      </c>
      <c r="C503" s="479">
        <v>426.35</v>
      </c>
      <c r="D503" s="480">
        <v>430.11666666666662</v>
      </c>
      <c r="E503" s="480">
        <v>421.23333333333323</v>
      </c>
      <c r="F503" s="480">
        <v>416.11666666666662</v>
      </c>
      <c r="G503" s="480">
        <v>407.23333333333323</v>
      </c>
      <c r="H503" s="480">
        <v>435.23333333333323</v>
      </c>
      <c r="I503" s="480">
        <v>444.11666666666656</v>
      </c>
      <c r="J503" s="480">
        <v>449.23333333333323</v>
      </c>
      <c r="K503" s="479">
        <v>439</v>
      </c>
      <c r="L503" s="479">
        <v>425</v>
      </c>
      <c r="M503" s="479">
        <v>0.67652999999999996</v>
      </c>
    </row>
    <row r="504" spans="1:13">
      <c r="A504" s="254">
        <v>494</v>
      </c>
      <c r="B504" s="482" t="s">
        <v>528</v>
      </c>
      <c r="C504" s="479">
        <v>2152.5</v>
      </c>
      <c r="D504" s="480">
        <v>2155.5</v>
      </c>
      <c r="E504" s="480">
        <v>2146</v>
      </c>
      <c r="F504" s="480">
        <v>2139.5</v>
      </c>
      <c r="G504" s="480">
        <v>2130</v>
      </c>
      <c r="H504" s="480">
        <v>2162</v>
      </c>
      <c r="I504" s="480">
        <v>2171.5</v>
      </c>
      <c r="J504" s="480">
        <v>2178</v>
      </c>
      <c r="K504" s="479">
        <v>2165</v>
      </c>
      <c r="L504" s="479">
        <v>2149</v>
      </c>
      <c r="M504" s="479">
        <v>0.25617000000000001</v>
      </c>
    </row>
    <row r="505" spans="1:13">
      <c r="A505" s="254">
        <v>495</v>
      </c>
      <c r="B505" s="482" t="s">
        <v>196</v>
      </c>
      <c r="C505" s="479">
        <v>515.25</v>
      </c>
      <c r="D505" s="480">
        <v>513.1</v>
      </c>
      <c r="E505" s="480">
        <v>509.65000000000009</v>
      </c>
      <c r="F505" s="480">
        <v>504.05000000000007</v>
      </c>
      <c r="G505" s="480">
        <v>500.60000000000014</v>
      </c>
      <c r="H505" s="480">
        <v>518.70000000000005</v>
      </c>
      <c r="I505" s="480">
        <v>522.15000000000009</v>
      </c>
      <c r="J505" s="480">
        <v>527.75</v>
      </c>
      <c r="K505" s="479">
        <v>516.54999999999995</v>
      </c>
      <c r="L505" s="479">
        <v>507.5</v>
      </c>
      <c r="M505" s="479">
        <v>146.66580999999999</v>
      </c>
    </row>
    <row r="506" spans="1:13">
      <c r="A506" s="254">
        <v>496</v>
      </c>
      <c r="B506" s="482" t="s">
        <v>529</v>
      </c>
      <c r="C506" s="479">
        <v>573.04999999999995</v>
      </c>
      <c r="D506" s="480">
        <v>583.58333333333337</v>
      </c>
      <c r="E506" s="480">
        <v>559.4666666666667</v>
      </c>
      <c r="F506" s="480">
        <v>545.88333333333333</v>
      </c>
      <c r="G506" s="480">
        <v>521.76666666666665</v>
      </c>
      <c r="H506" s="480">
        <v>597.16666666666674</v>
      </c>
      <c r="I506" s="480">
        <v>621.2833333333333</v>
      </c>
      <c r="J506" s="480">
        <v>634.86666666666679</v>
      </c>
      <c r="K506" s="479">
        <v>607.70000000000005</v>
      </c>
      <c r="L506" s="479">
        <v>570</v>
      </c>
      <c r="M506" s="479">
        <v>51.521979999999999</v>
      </c>
    </row>
    <row r="507" spans="1:13">
      <c r="A507" s="254">
        <v>497</v>
      </c>
      <c r="B507" s="482" t="s">
        <v>197</v>
      </c>
      <c r="C507" s="479">
        <v>13.35</v>
      </c>
      <c r="D507" s="480">
        <v>13.433333333333332</v>
      </c>
      <c r="E507" s="480">
        <v>13.216666666666663</v>
      </c>
      <c r="F507" s="480">
        <v>13.083333333333332</v>
      </c>
      <c r="G507" s="480">
        <v>12.866666666666664</v>
      </c>
      <c r="H507" s="480">
        <v>13.566666666666663</v>
      </c>
      <c r="I507" s="480">
        <v>13.783333333333331</v>
      </c>
      <c r="J507" s="480">
        <v>13.916666666666663</v>
      </c>
      <c r="K507" s="479">
        <v>13.65</v>
      </c>
      <c r="L507" s="479">
        <v>13.3</v>
      </c>
      <c r="M507" s="479">
        <v>1209.8113499999999</v>
      </c>
    </row>
    <row r="508" spans="1:13">
      <c r="A508" s="254">
        <v>498</v>
      </c>
      <c r="B508" s="482" t="s">
        <v>198</v>
      </c>
      <c r="C508" s="479">
        <v>186.25</v>
      </c>
      <c r="D508" s="480">
        <v>186.13333333333333</v>
      </c>
      <c r="E508" s="480">
        <v>181.51666666666665</v>
      </c>
      <c r="F508" s="480">
        <v>176.78333333333333</v>
      </c>
      <c r="G508" s="480">
        <v>172.16666666666666</v>
      </c>
      <c r="H508" s="480">
        <v>190.86666666666665</v>
      </c>
      <c r="I508" s="480">
        <v>195.48333333333332</v>
      </c>
      <c r="J508" s="480">
        <v>200.21666666666664</v>
      </c>
      <c r="K508" s="479">
        <v>190.75</v>
      </c>
      <c r="L508" s="479">
        <v>181.4</v>
      </c>
      <c r="M508" s="479">
        <v>211.79866999999999</v>
      </c>
    </row>
    <row r="509" spans="1:13">
      <c r="A509" s="254">
        <v>499</v>
      </c>
      <c r="B509" s="482" t="s">
        <v>530</v>
      </c>
      <c r="C509" s="479">
        <v>269.35000000000002</v>
      </c>
      <c r="D509" s="480">
        <v>274.11666666666667</v>
      </c>
      <c r="E509" s="480">
        <v>262.23333333333335</v>
      </c>
      <c r="F509" s="480">
        <v>255.11666666666667</v>
      </c>
      <c r="G509" s="480">
        <v>243.23333333333335</v>
      </c>
      <c r="H509" s="480">
        <v>281.23333333333335</v>
      </c>
      <c r="I509" s="480">
        <v>293.11666666666667</v>
      </c>
      <c r="J509" s="480">
        <v>300.23333333333335</v>
      </c>
      <c r="K509" s="479">
        <v>286</v>
      </c>
      <c r="L509" s="479">
        <v>267</v>
      </c>
      <c r="M509" s="479">
        <v>5.0592600000000001</v>
      </c>
    </row>
    <row r="510" spans="1:13">
      <c r="A510" s="254">
        <v>500</v>
      </c>
      <c r="B510" s="482" t="s">
        <v>531</v>
      </c>
      <c r="C510" s="479">
        <v>2118.1999999999998</v>
      </c>
      <c r="D510" s="480">
        <v>2108.8000000000002</v>
      </c>
      <c r="E510" s="480">
        <v>2079.7000000000003</v>
      </c>
      <c r="F510" s="480">
        <v>2041.2000000000003</v>
      </c>
      <c r="G510" s="480">
        <v>2012.1000000000004</v>
      </c>
      <c r="H510" s="480">
        <v>2147.3000000000002</v>
      </c>
      <c r="I510" s="480">
        <v>2176.4000000000005</v>
      </c>
      <c r="J510" s="480">
        <v>2214.9</v>
      </c>
      <c r="K510" s="479">
        <v>2137.9</v>
      </c>
      <c r="L510" s="479">
        <v>2070.3000000000002</v>
      </c>
      <c r="M510" s="479">
        <v>0.93339000000000005</v>
      </c>
    </row>
    <row r="511" spans="1:13">
      <c r="A511" s="254">
        <v>501</v>
      </c>
      <c r="B511" s="482" t="s">
        <v>741</v>
      </c>
      <c r="C511" s="479">
        <v>1275.5</v>
      </c>
      <c r="D511" s="480">
        <v>1282.5166666666667</v>
      </c>
      <c r="E511" s="480">
        <v>1258.0333333333333</v>
      </c>
      <c r="F511" s="480">
        <v>1240.5666666666666</v>
      </c>
      <c r="G511" s="480">
        <v>1216.0833333333333</v>
      </c>
      <c r="H511" s="480">
        <v>1299.9833333333333</v>
      </c>
      <c r="I511" s="480">
        <v>1324.4666666666665</v>
      </c>
      <c r="J511" s="480">
        <v>1341.9333333333334</v>
      </c>
      <c r="K511" s="479">
        <v>1307</v>
      </c>
      <c r="L511" s="479">
        <v>1265.05</v>
      </c>
      <c r="M511" s="479">
        <v>0.46232000000000001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32"/>
      <c r="B5" s="532"/>
      <c r="C5" s="533"/>
      <c r="D5" s="53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34" t="s">
        <v>533</v>
      </c>
      <c r="C7" s="534"/>
      <c r="D7" s="248">
        <f>Main!B10</f>
        <v>44326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44323</v>
      </c>
      <c r="B10" s="253">
        <v>539570</v>
      </c>
      <c r="C10" s="254" t="s">
        <v>893</v>
      </c>
      <c r="D10" s="254" t="s">
        <v>894</v>
      </c>
      <c r="E10" s="254" t="s">
        <v>543</v>
      </c>
      <c r="F10" s="356">
        <v>76800</v>
      </c>
      <c r="G10" s="253">
        <v>8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44323</v>
      </c>
      <c r="B11" s="253">
        <v>543236</v>
      </c>
      <c r="C11" s="254" t="s">
        <v>925</v>
      </c>
      <c r="D11" s="254" t="s">
        <v>926</v>
      </c>
      <c r="E11" s="254" t="s">
        <v>543</v>
      </c>
      <c r="F11" s="356">
        <v>123000</v>
      </c>
      <c r="G11" s="253">
        <v>39.97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44323</v>
      </c>
      <c r="B12" s="253">
        <v>543236</v>
      </c>
      <c r="C12" s="254" t="s">
        <v>925</v>
      </c>
      <c r="D12" s="254" t="s">
        <v>927</v>
      </c>
      <c r="E12" s="254" t="s">
        <v>542</v>
      </c>
      <c r="F12" s="356">
        <v>51000</v>
      </c>
      <c r="G12" s="253">
        <v>39.94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44323</v>
      </c>
      <c r="B13" s="253">
        <v>543236</v>
      </c>
      <c r="C13" s="254" t="s">
        <v>925</v>
      </c>
      <c r="D13" s="254" t="s">
        <v>928</v>
      </c>
      <c r="E13" s="254" t="s">
        <v>542</v>
      </c>
      <c r="F13" s="356">
        <v>75000</v>
      </c>
      <c r="G13" s="253">
        <v>40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44323</v>
      </c>
      <c r="B14" s="253">
        <v>540613</v>
      </c>
      <c r="C14" s="254" t="s">
        <v>929</v>
      </c>
      <c r="D14" s="254" t="s">
        <v>930</v>
      </c>
      <c r="E14" s="254" t="s">
        <v>543</v>
      </c>
      <c r="F14" s="356">
        <v>18000</v>
      </c>
      <c r="G14" s="253">
        <v>22.22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44323</v>
      </c>
      <c r="B15" s="253">
        <v>531979</v>
      </c>
      <c r="C15" s="254" t="s">
        <v>931</v>
      </c>
      <c r="D15" s="254" t="s">
        <v>932</v>
      </c>
      <c r="E15" s="254" t="s">
        <v>543</v>
      </c>
      <c r="F15" s="356">
        <v>74668</v>
      </c>
      <c r="G15" s="253">
        <v>38.020000000000003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44323</v>
      </c>
      <c r="B16" s="253">
        <v>541627</v>
      </c>
      <c r="C16" s="254" t="s">
        <v>871</v>
      </c>
      <c r="D16" s="254" t="s">
        <v>933</v>
      </c>
      <c r="E16" s="254" t="s">
        <v>543</v>
      </c>
      <c r="F16" s="356">
        <v>92000</v>
      </c>
      <c r="G16" s="253">
        <v>7.86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44323</v>
      </c>
      <c r="B17" s="253">
        <v>541627</v>
      </c>
      <c r="C17" s="254" t="s">
        <v>871</v>
      </c>
      <c r="D17" s="254" t="s">
        <v>934</v>
      </c>
      <c r="E17" s="254" t="s">
        <v>543</v>
      </c>
      <c r="F17" s="356">
        <v>30000</v>
      </c>
      <c r="G17" s="253">
        <v>7.76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44323</v>
      </c>
      <c r="B18" s="253">
        <v>541627</v>
      </c>
      <c r="C18" s="254" t="s">
        <v>871</v>
      </c>
      <c r="D18" s="254" t="s">
        <v>935</v>
      </c>
      <c r="E18" s="254" t="s">
        <v>543</v>
      </c>
      <c r="F18" s="356">
        <v>31245</v>
      </c>
      <c r="G18" s="253">
        <v>7.82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44323</v>
      </c>
      <c r="B19" s="253">
        <v>541627</v>
      </c>
      <c r="C19" s="254" t="s">
        <v>871</v>
      </c>
      <c r="D19" s="254" t="s">
        <v>936</v>
      </c>
      <c r="E19" s="254" t="s">
        <v>542</v>
      </c>
      <c r="F19" s="356">
        <v>13206</v>
      </c>
      <c r="G19" s="253">
        <v>7.76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44323</v>
      </c>
      <c r="B20" s="253">
        <v>541627</v>
      </c>
      <c r="C20" s="254" t="s">
        <v>871</v>
      </c>
      <c r="D20" s="254" t="s">
        <v>937</v>
      </c>
      <c r="E20" s="254" t="s">
        <v>542</v>
      </c>
      <c r="F20" s="356">
        <v>16000</v>
      </c>
      <c r="G20" s="253">
        <v>7.78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44323</v>
      </c>
      <c r="B21" s="253">
        <v>541627</v>
      </c>
      <c r="C21" s="254" t="s">
        <v>871</v>
      </c>
      <c r="D21" s="254" t="s">
        <v>937</v>
      </c>
      <c r="E21" s="254" t="s">
        <v>543</v>
      </c>
      <c r="F21" s="356">
        <v>29184</v>
      </c>
      <c r="G21" s="253">
        <v>7.86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44323</v>
      </c>
      <c r="B22" s="253">
        <v>541627</v>
      </c>
      <c r="C22" s="254" t="s">
        <v>871</v>
      </c>
      <c r="D22" s="254" t="s">
        <v>936</v>
      </c>
      <c r="E22" s="254" t="s">
        <v>543</v>
      </c>
      <c r="F22" s="356">
        <v>31500</v>
      </c>
      <c r="G22" s="253">
        <v>7.86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44323</v>
      </c>
      <c r="B23" s="253">
        <v>543286</v>
      </c>
      <c r="C23" s="254" t="s">
        <v>938</v>
      </c>
      <c r="D23" s="254" t="s">
        <v>939</v>
      </c>
      <c r="E23" s="254" t="s">
        <v>543</v>
      </c>
      <c r="F23" s="356">
        <v>60000</v>
      </c>
      <c r="G23" s="253">
        <v>20.6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44323</v>
      </c>
      <c r="B24" s="253">
        <v>543286</v>
      </c>
      <c r="C24" s="254" t="s">
        <v>938</v>
      </c>
      <c r="D24" s="254" t="s">
        <v>940</v>
      </c>
      <c r="E24" s="254" t="s">
        <v>542</v>
      </c>
      <c r="F24" s="356">
        <v>78000</v>
      </c>
      <c r="G24" s="253">
        <v>20.3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44323</v>
      </c>
      <c r="B25" s="253">
        <v>543286</v>
      </c>
      <c r="C25" s="254" t="s">
        <v>938</v>
      </c>
      <c r="D25" s="254" t="s">
        <v>940</v>
      </c>
      <c r="E25" s="254" t="s">
        <v>543</v>
      </c>
      <c r="F25" s="356">
        <v>48000</v>
      </c>
      <c r="G25" s="253">
        <v>19.59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44323</v>
      </c>
      <c r="B26" s="253">
        <v>512036</v>
      </c>
      <c r="C26" s="254" t="s">
        <v>941</v>
      </c>
      <c r="D26" s="254" t="s">
        <v>942</v>
      </c>
      <c r="E26" s="254" t="s">
        <v>542</v>
      </c>
      <c r="F26" s="356">
        <v>12024</v>
      </c>
      <c r="G26" s="253">
        <v>19.05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44323</v>
      </c>
      <c r="B27" s="253">
        <v>512036</v>
      </c>
      <c r="C27" s="254" t="s">
        <v>941</v>
      </c>
      <c r="D27" s="254" t="s">
        <v>943</v>
      </c>
      <c r="E27" s="254" t="s">
        <v>543</v>
      </c>
      <c r="F27" s="356">
        <v>8839</v>
      </c>
      <c r="G27" s="253">
        <v>19.05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44323</v>
      </c>
      <c r="B28" s="253">
        <v>526905</v>
      </c>
      <c r="C28" s="254" t="s">
        <v>944</v>
      </c>
      <c r="D28" s="254" t="s">
        <v>945</v>
      </c>
      <c r="E28" s="254" t="s">
        <v>543</v>
      </c>
      <c r="F28" s="356">
        <v>55066</v>
      </c>
      <c r="G28" s="253">
        <v>4.7300000000000004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44323</v>
      </c>
      <c r="B29" s="253">
        <v>526905</v>
      </c>
      <c r="C29" s="254" t="s">
        <v>944</v>
      </c>
      <c r="D29" s="254" t="s">
        <v>946</v>
      </c>
      <c r="E29" s="254" t="s">
        <v>542</v>
      </c>
      <c r="F29" s="356">
        <v>55500</v>
      </c>
      <c r="G29" s="253">
        <v>4.7300000000000004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44323</v>
      </c>
      <c r="B30" s="253">
        <v>511557</v>
      </c>
      <c r="C30" s="254" t="s">
        <v>947</v>
      </c>
      <c r="D30" s="254" t="s">
        <v>948</v>
      </c>
      <c r="E30" s="254" t="s">
        <v>542</v>
      </c>
      <c r="F30" s="356">
        <v>49900</v>
      </c>
      <c r="G30" s="253">
        <v>31.1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44323</v>
      </c>
      <c r="B31" s="253">
        <v>511557</v>
      </c>
      <c r="C31" s="254" t="s">
        <v>947</v>
      </c>
      <c r="D31" s="254" t="s">
        <v>948</v>
      </c>
      <c r="E31" s="254" t="s">
        <v>543</v>
      </c>
      <c r="F31" s="356">
        <v>49900</v>
      </c>
      <c r="G31" s="253">
        <v>31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44323</v>
      </c>
      <c r="B32" s="253">
        <v>511557</v>
      </c>
      <c r="C32" s="254" t="s">
        <v>947</v>
      </c>
      <c r="D32" s="254" t="s">
        <v>949</v>
      </c>
      <c r="E32" s="254" t="s">
        <v>542</v>
      </c>
      <c r="F32" s="356">
        <v>113033</v>
      </c>
      <c r="G32" s="253">
        <v>31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44323</v>
      </c>
      <c r="B33" s="253">
        <v>511557</v>
      </c>
      <c r="C33" s="254" t="s">
        <v>947</v>
      </c>
      <c r="D33" s="254" t="s">
        <v>950</v>
      </c>
      <c r="E33" s="254" t="s">
        <v>543</v>
      </c>
      <c r="F33" s="356">
        <v>100000</v>
      </c>
      <c r="G33" s="253">
        <v>31.05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44323</v>
      </c>
      <c r="B34" s="253">
        <v>531952</v>
      </c>
      <c r="C34" s="254" t="s">
        <v>951</v>
      </c>
      <c r="D34" s="254" t="s">
        <v>952</v>
      </c>
      <c r="E34" s="254" t="s">
        <v>542</v>
      </c>
      <c r="F34" s="356">
        <v>25300</v>
      </c>
      <c r="G34" s="253">
        <v>50.97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44323</v>
      </c>
      <c r="B35" s="253">
        <v>531952</v>
      </c>
      <c r="C35" s="254" t="s">
        <v>951</v>
      </c>
      <c r="D35" s="254" t="s">
        <v>952</v>
      </c>
      <c r="E35" s="254" t="s">
        <v>543</v>
      </c>
      <c r="F35" s="356">
        <v>54300</v>
      </c>
      <c r="G35" s="253">
        <v>50.64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44323</v>
      </c>
      <c r="B36" s="253">
        <v>540719</v>
      </c>
      <c r="C36" s="254" t="s">
        <v>274</v>
      </c>
      <c r="D36" s="254" t="s">
        <v>953</v>
      </c>
      <c r="E36" s="254" t="s">
        <v>543</v>
      </c>
      <c r="F36" s="356">
        <v>41000000</v>
      </c>
      <c r="G36" s="253">
        <v>960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44323</v>
      </c>
      <c r="B37" s="253">
        <v>542019</v>
      </c>
      <c r="C37" s="254" t="s">
        <v>954</v>
      </c>
      <c r="D37" s="254" t="s">
        <v>955</v>
      </c>
      <c r="E37" s="254" t="s">
        <v>542</v>
      </c>
      <c r="F37" s="356">
        <v>3000</v>
      </c>
      <c r="G37" s="253">
        <v>77.7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44323</v>
      </c>
      <c r="B38" s="253">
        <v>542019</v>
      </c>
      <c r="C38" s="254" t="s">
        <v>954</v>
      </c>
      <c r="D38" s="254" t="s">
        <v>955</v>
      </c>
      <c r="E38" s="254" t="s">
        <v>543</v>
      </c>
      <c r="F38" s="356">
        <v>72000</v>
      </c>
      <c r="G38" s="253">
        <v>70.69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44323</v>
      </c>
      <c r="B39" s="253">
        <v>512014</v>
      </c>
      <c r="C39" s="254" t="s">
        <v>956</v>
      </c>
      <c r="D39" s="254" t="s">
        <v>957</v>
      </c>
      <c r="E39" s="254" t="s">
        <v>543</v>
      </c>
      <c r="F39" s="356">
        <v>1982</v>
      </c>
      <c r="G39" s="253">
        <v>1.64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44323</v>
      </c>
      <c r="B40" s="253">
        <v>539026</v>
      </c>
      <c r="C40" s="254" t="s">
        <v>958</v>
      </c>
      <c r="D40" s="254" t="s">
        <v>882</v>
      </c>
      <c r="E40" s="254" t="s">
        <v>542</v>
      </c>
      <c r="F40" s="356">
        <v>40000</v>
      </c>
      <c r="G40" s="253">
        <v>10.33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44323</v>
      </c>
      <c r="B41" s="253">
        <v>539026</v>
      </c>
      <c r="C41" s="254" t="s">
        <v>958</v>
      </c>
      <c r="D41" s="254" t="s">
        <v>882</v>
      </c>
      <c r="E41" s="254" t="s">
        <v>543</v>
      </c>
      <c r="F41" s="356">
        <v>40000</v>
      </c>
      <c r="G41" s="253">
        <v>10.38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44323</v>
      </c>
      <c r="B42" s="253">
        <v>539026</v>
      </c>
      <c r="C42" s="254" t="s">
        <v>958</v>
      </c>
      <c r="D42" s="254" t="s">
        <v>897</v>
      </c>
      <c r="E42" s="254" t="s">
        <v>542</v>
      </c>
      <c r="F42" s="356">
        <v>28000</v>
      </c>
      <c r="G42" s="253">
        <v>10.35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44323</v>
      </c>
      <c r="B43" s="253">
        <v>539026</v>
      </c>
      <c r="C43" s="254" t="s">
        <v>958</v>
      </c>
      <c r="D43" s="254" t="s">
        <v>959</v>
      </c>
      <c r="E43" s="254" t="s">
        <v>542</v>
      </c>
      <c r="F43" s="356">
        <v>40000</v>
      </c>
      <c r="G43" s="253">
        <v>10.38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44323</v>
      </c>
      <c r="B44" s="253">
        <v>539026</v>
      </c>
      <c r="C44" s="254" t="s">
        <v>958</v>
      </c>
      <c r="D44" s="254" t="s">
        <v>960</v>
      </c>
      <c r="E44" s="254" t="s">
        <v>543</v>
      </c>
      <c r="F44" s="356">
        <v>20000</v>
      </c>
      <c r="G44" s="253">
        <v>10.25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44323</v>
      </c>
      <c r="B45" s="253">
        <v>539026</v>
      </c>
      <c r="C45" s="254" t="s">
        <v>958</v>
      </c>
      <c r="D45" s="254" t="s">
        <v>959</v>
      </c>
      <c r="E45" s="254" t="s">
        <v>543</v>
      </c>
      <c r="F45" s="356">
        <v>20000</v>
      </c>
      <c r="G45" s="253">
        <v>10.4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44323</v>
      </c>
      <c r="B46" s="253">
        <v>539026</v>
      </c>
      <c r="C46" s="254" t="s">
        <v>958</v>
      </c>
      <c r="D46" s="254" t="s">
        <v>961</v>
      </c>
      <c r="E46" s="254" t="s">
        <v>543</v>
      </c>
      <c r="F46" s="356">
        <v>24000</v>
      </c>
      <c r="G46" s="253">
        <v>10.35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44323</v>
      </c>
      <c r="B47" s="253">
        <v>542765</v>
      </c>
      <c r="C47" s="254" t="s">
        <v>962</v>
      </c>
      <c r="D47" s="254" t="s">
        <v>895</v>
      </c>
      <c r="E47" s="254" t="s">
        <v>543</v>
      </c>
      <c r="F47" s="356">
        <v>3000</v>
      </c>
      <c r="G47" s="253">
        <v>164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44323</v>
      </c>
      <c r="B48" s="253" t="s">
        <v>883</v>
      </c>
      <c r="C48" s="254" t="s">
        <v>884</v>
      </c>
      <c r="D48" s="254" t="s">
        <v>963</v>
      </c>
      <c r="E48" s="254" t="s">
        <v>542</v>
      </c>
      <c r="F48" s="356">
        <v>300000</v>
      </c>
      <c r="G48" s="253">
        <v>13.17</v>
      </c>
      <c r="H48" s="325" t="s">
        <v>840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44323</v>
      </c>
      <c r="B49" s="253" t="s">
        <v>883</v>
      </c>
      <c r="C49" s="254" t="s">
        <v>884</v>
      </c>
      <c r="D49" s="254" t="s">
        <v>964</v>
      </c>
      <c r="E49" s="254" t="s">
        <v>542</v>
      </c>
      <c r="F49" s="356">
        <v>200000</v>
      </c>
      <c r="G49" s="253">
        <v>11.75</v>
      </c>
      <c r="H49" s="325" t="s">
        <v>840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44323</v>
      </c>
      <c r="B50" s="253" t="s">
        <v>965</v>
      </c>
      <c r="C50" s="254" t="s">
        <v>966</v>
      </c>
      <c r="D50" s="254" t="s">
        <v>967</v>
      </c>
      <c r="E50" s="254" t="s">
        <v>542</v>
      </c>
      <c r="F50" s="356">
        <v>9953837</v>
      </c>
      <c r="G50" s="253">
        <v>9.66</v>
      </c>
      <c r="H50" s="325" t="s">
        <v>840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44323</v>
      </c>
      <c r="B51" s="253" t="s">
        <v>968</v>
      </c>
      <c r="C51" s="254" t="s">
        <v>969</v>
      </c>
      <c r="D51" s="254" t="s">
        <v>892</v>
      </c>
      <c r="E51" s="254" t="s">
        <v>542</v>
      </c>
      <c r="F51" s="356">
        <v>84308</v>
      </c>
      <c r="G51" s="253">
        <v>54.84</v>
      </c>
      <c r="H51" s="325" t="s">
        <v>840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44323</v>
      </c>
      <c r="B52" s="253" t="s">
        <v>968</v>
      </c>
      <c r="C52" s="254" t="s">
        <v>969</v>
      </c>
      <c r="D52" s="254" t="s">
        <v>970</v>
      </c>
      <c r="E52" s="254" t="s">
        <v>542</v>
      </c>
      <c r="F52" s="356">
        <v>56901</v>
      </c>
      <c r="G52" s="253">
        <v>53.1</v>
      </c>
      <c r="H52" s="325" t="s">
        <v>840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44323</v>
      </c>
      <c r="B53" s="253" t="s">
        <v>971</v>
      </c>
      <c r="C53" s="254" t="s">
        <v>972</v>
      </c>
      <c r="D53" s="254" t="s">
        <v>973</v>
      </c>
      <c r="E53" s="254" t="s">
        <v>542</v>
      </c>
      <c r="F53" s="356">
        <v>65943</v>
      </c>
      <c r="G53" s="253">
        <v>134.33000000000001</v>
      </c>
      <c r="H53" s="325" t="s">
        <v>840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44323</v>
      </c>
      <c r="B54" s="253" t="s">
        <v>974</v>
      </c>
      <c r="C54" s="254" t="s">
        <v>975</v>
      </c>
      <c r="D54" s="254" t="s">
        <v>976</v>
      </c>
      <c r="E54" s="254" t="s">
        <v>542</v>
      </c>
      <c r="F54" s="356">
        <v>2188429</v>
      </c>
      <c r="G54" s="253">
        <v>103.12</v>
      </c>
      <c r="H54" s="325" t="s">
        <v>840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44323</v>
      </c>
      <c r="B55" s="253" t="s">
        <v>974</v>
      </c>
      <c r="C55" s="254" t="s">
        <v>975</v>
      </c>
      <c r="D55" s="254" t="s">
        <v>977</v>
      </c>
      <c r="E55" s="254" t="s">
        <v>542</v>
      </c>
      <c r="F55" s="356">
        <v>3006000</v>
      </c>
      <c r="G55" s="253">
        <v>92.84</v>
      </c>
      <c r="H55" s="325" t="s">
        <v>840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44323</v>
      </c>
      <c r="B56" s="253" t="s">
        <v>899</v>
      </c>
      <c r="C56" s="254" t="s">
        <v>900</v>
      </c>
      <c r="D56" s="254" t="s">
        <v>898</v>
      </c>
      <c r="E56" s="254" t="s">
        <v>542</v>
      </c>
      <c r="F56" s="356">
        <v>20400986</v>
      </c>
      <c r="G56" s="253">
        <v>5.78</v>
      </c>
      <c r="H56" s="325" t="s">
        <v>840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44323</v>
      </c>
      <c r="B57" s="253" t="s">
        <v>488</v>
      </c>
      <c r="C57" s="254" t="s">
        <v>978</v>
      </c>
      <c r="D57" s="254" t="s">
        <v>898</v>
      </c>
      <c r="E57" s="254" t="s">
        <v>542</v>
      </c>
      <c r="F57" s="356">
        <v>11104000</v>
      </c>
      <c r="G57" s="253">
        <v>9.2200000000000006</v>
      </c>
      <c r="H57" s="325" t="s">
        <v>840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44323</v>
      </c>
      <c r="B58" s="253" t="s">
        <v>488</v>
      </c>
      <c r="C58" s="254" t="s">
        <v>978</v>
      </c>
      <c r="D58" s="254" t="s">
        <v>979</v>
      </c>
      <c r="E58" s="254" t="s">
        <v>542</v>
      </c>
      <c r="F58" s="356">
        <v>15399000</v>
      </c>
      <c r="G58" s="253">
        <v>9.06</v>
      </c>
      <c r="H58" s="325" t="s">
        <v>840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44323</v>
      </c>
      <c r="B59" s="253" t="s">
        <v>980</v>
      </c>
      <c r="C59" s="254" t="s">
        <v>981</v>
      </c>
      <c r="D59" s="254" t="s">
        <v>982</v>
      </c>
      <c r="E59" s="254" t="s">
        <v>542</v>
      </c>
      <c r="F59" s="356">
        <v>100000</v>
      </c>
      <c r="G59" s="253">
        <v>37.130000000000003</v>
      </c>
      <c r="H59" s="325" t="s">
        <v>840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44323</v>
      </c>
      <c r="B60" s="253" t="s">
        <v>983</v>
      </c>
      <c r="C60" s="254" t="s">
        <v>984</v>
      </c>
      <c r="D60" s="254" t="s">
        <v>985</v>
      </c>
      <c r="E60" s="254" t="s">
        <v>542</v>
      </c>
      <c r="F60" s="356">
        <v>1925215</v>
      </c>
      <c r="G60" s="253">
        <v>1.89</v>
      </c>
      <c r="H60" s="325" t="s">
        <v>840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44323</v>
      </c>
      <c r="B61" s="253" t="s">
        <v>896</v>
      </c>
      <c r="C61" s="254" t="s">
        <v>903</v>
      </c>
      <c r="D61" s="254" t="s">
        <v>854</v>
      </c>
      <c r="E61" s="254" t="s">
        <v>542</v>
      </c>
      <c r="F61" s="356">
        <v>5</v>
      </c>
      <c r="G61" s="253">
        <v>28.93</v>
      </c>
      <c r="H61" s="325" t="s">
        <v>840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44323</v>
      </c>
      <c r="B62" s="253" t="s">
        <v>883</v>
      </c>
      <c r="C62" s="231" t="s">
        <v>884</v>
      </c>
      <c r="D62" s="231" t="s">
        <v>964</v>
      </c>
      <c r="E62" s="254" t="s">
        <v>543</v>
      </c>
      <c r="F62" s="118">
        <v>200000</v>
      </c>
      <c r="G62" s="118">
        <v>13.08</v>
      </c>
      <c r="H62" s="325" t="s">
        <v>840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44323</v>
      </c>
      <c r="B63" s="253" t="s">
        <v>883</v>
      </c>
      <c r="C63" s="254" t="s">
        <v>884</v>
      </c>
      <c r="D63" s="254" t="s">
        <v>885</v>
      </c>
      <c r="E63" s="254" t="s">
        <v>543</v>
      </c>
      <c r="F63" s="356">
        <v>400000</v>
      </c>
      <c r="G63" s="253">
        <v>11.74</v>
      </c>
      <c r="H63" s="325" t="s">
        <v>840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44323</v>
      </c>
      <c r="B64" s="253" t="s">
        <v>986</v>
      </c>
      <c r="C64" s="254" t="s">
        <v>987</v>
      </c>
      <c r="D64" s="254" t="s">
        <v>988</v>
      </c>
      <c r="E64" s="254" t="s">
        <v>543</v>
      </c>
      <c r="F64" s="356">
        <v>503870</v>
      </c>
      <c r="G64" s="253">
        <v>68.81</v>
      </c>
      <c r="H64" s="325" t="s">
        <v>840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44323</v>
      </c>
      <c r="B65" s="253" t="s">
        <v>968</v>
      </c>
      <c r="C65" s="254" t="s">
        <v>969</v>
      </c>
      <c r="D65" s="254" t="s">
        <v>892</v>
      </c>
      <c r="E65" s="254" t="s">
        <v>543</v>
      </c>
      <c r="F65" s="356">
        <v>75308</v>
      </c>
      <c r="G65" s="253">
        <v>54.97</v>
      </c>
      <c r="H65" s="325" t="s">
        <v>840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44323</v>
      </c>
      <c r="B66" s="253" t="s">
        <v>968</v>
      </c>
      <c r="C66" s="254" t="s">
        <v>969</v>
      </c>
      <c r="D66" s="254" t="s">
        <v>970</v>
      </c>
      <c r="E66" s="254" t="s">
        <v>543</v>
      </c>
      <c r="F66" s="356">
        <v>56901</v>
      </c>
      <c r="G66" s="253">
        <v>53.11</v>
      </c>
      <c r="H66" s="325" t="s">
        <v>840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44323</v>
      </c>
      <c r="B67" s="253" t="s">
        <v>971</v>
      </c>
      <c r="C67" s="254" t="s">
        <v>972</v>
      </c>
      <c r="D67" s="254" t="s">
        <v>973</v>
      </c>
      <c r="E67" s="254" t="s">
        <v>543</v>
      </c>
      <c r="F67" s="356">
        <v>70443</v>
      </c>
      <c r="G67" s="253">
        <v>134.83000000000001</v>
      </c>
      <c r="H67" s="325" t="s">
        <v>840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44323</v>
      </c>
      <c r="B68" s="253" t="s">
        <v>974</v>
      </c>
      <c r="C68" s="254" t="s">
        <v>975</v>
      </c>
      <c r="D68" s="254" t="s">
        <v>976</v>
      </c>
      <c r="E68" s="254" t="s">
        <v>543</v>
      </c>
      <c r="F68" s="356">
        <v>1908429</v>
      </c>
      <c r="G68" s="253">
        <v>92.95</v>
      </c>
      <c r="H68" s="325" t="s">
        <v>840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44323</v>
      </c>
      <c r="B69" s="253" t="s">
        <v>899</v>
      </c>
      <c r="C69" s="254" t="s">
        <v>900</v>
      </c>
      <c r="D69" s="254" t="s">
        <v>898</v>
      </c>
      <c r="E69" s="254" t="s">
        <v>543</v>
      </c>
      <c r="F69" s="356">
        <v>24097544</v>
      </c>
      <c r="G69" s="253">
        <v>5.76</v>
      </c>
      <c r="H69" s="325" t="s">
        <v>840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44323</v>
      </c>
      <c r="B70" s="253" t="s">
        <v>989</v>
      </c>
      <c r="C70" s="254" t="s">
        <v>990</v>
      </c>
      <c r="D70" s="254" t="s">
        <v>991</v>
      </c>
      <c r="E70" s="254" t="s">
        <v>543</v>
      </c>
      <c r="F70" s="356">
        <v>341994</v>
      </c>
      <c r="G70" s="253">
        <v>11.01</v>
      </c>
      <c r="H70" s="325" t="s">
        <v>840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44323</v>
      </c>
      <c r="B71" s="253" t="s">
        <v>901</v>
      </c>
      <c r="C71" s="254" t="s">
        <v>902</v>
      </c>
      <c r="D71" s="254" t="s">
        <v>992</v>
      </c>
      <c r="E71" s="254" t="s">
        <v>543</v>
      </c>
      <c r="F71" s="356">
        <v>75000</v>
      </c>
      <c r="G71" s="253">
        <v>48.06</v>
      </c>
      <c r="H71" s="325" t="s">
        <v>840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44323</v>
      </c>
      <c r="B72" s="253" t="s">
        <v>488</v>
      </c>
      <c r="C72" s="254" t="s">
        <v>978</v>
      </c>
      <c r="D72" s="254" t="s">
        <v>898</v>
      </c>
      <c r="E72" s="254" t="s">
        <v>543</v>
      </c>
      <c r="F72" s="356">
        <v>9234000</v>
      </c>
      <c r="G72" s="253">
        <v>9.24</v>
      </c>
      <c r="H72" s="325" t="s">
        <v>840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44323</v>
      </c>
      <c r="B73" s="253" t="s">
        <v>488</v>
      </c>
      <c r="C73" s="254" t="s">
        <v>978</v>
      </c>
      <c r="D73" s="254" t="s">
        <v>979</v>
      </c>
      <c r="E73" s="254" t="s">
        <v>543</v>
      </c>
      <c r="F73" s="356">
        <v>15750000</v>
      </c>
      <c r="G73" s="253">
        <v>9.0500000000000007</v>
      </c>
      <c r="H73" s="325" t="s">
        <v>840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44323</v>
      </c>
      <c r="B74" s="253" t="s">
        <v>980</v>
      </c>
      <c r="C74" s="254" t="s">
        <v>981</v>
      </c>
      <c r="D74" s="254" t="s">
        <v>993</v>
      </c>
      <c r="E74" s="254" t="s">
        <v>543</v>
      </c>
      <c r="F74" s="356">
        <v>100000</v>
      </c>
      <c r="G74" s="253">
        <v>37.130000000000003</v>
      </c>
      <c r="H74" s="325" t="s">
        <v>840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44323</v>
      </c>
      <c r="B75" s="253" t="s">
        <v>983</v>
      </c>
      <c r="C75" s="254" t="s">
        <v>984</v>
      </c>
      <c r="D75" s="254" t="s">
        <v>985</v>
      </c>
      <c r="E75" s="254" t="s">
        <v>543</v>
      </c>
      <c r="F75" s="356">
        <v>1196475</v>
      </c>
      <c r="G75" s="253">
        <v>1.91</v>
      </c>
      <c r="H75" s="325" t="s">
        <v>840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44323</v>
      </c>
      <c r="B76" s="253" t="s">
        <v>896</v>
      </c>
      <c r="C76" s="254" t="s">
        <v>903</v>
      </c>
      <c r="D76" s="254" t="s">
        <v>854</v>
      </c>
      <c r="E76" s="254" t="s">
        <v>543</v>
      </c>
      <c r="F76" s="356">
        <v>1034806</v>
      </c>
      <c r="G76" s="253">
        <v>28.42</v>
      </c>
      <c r="H76" s="325" t="s">
        <v>840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9"/>
  <sheetViews>
    <sheetView zoomScale="85" zoomScaleNormal="85" workbookViewId="0">
      <selection activeCell="H23" sqref="H2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84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83" customFormat="1" ht="14.25">
      <c r="A10" s="358">
        <v>1</v>
      </c>
      <c r="B10" s="373">
        <v>44291</v>
      </c>
      <c r="C10" s="374"/>
      <c r="D10" s="410" t="s">
        <v>109</v>
      </c>
      <c r="E10" s="378" t="s">
        <v>557</v>
      </c>
      <c r="F10" s="383" t="s">
        <v>844</v>
      </c>
      <c r="G10" s="383">
        <v>1370</v>
      </c>
      <c r="H10" s="378"/>
      <c r="I10" s="375" t="s">
        <v>845</v>
      </c>
      <c r="J10" s="380" t="s">
        <v>558</v>
      </c>
      <c r="K10" s="380"/>
      <c r="L10" s="388"/>
      <c r="M10" s="351"/>
      <c r="N10" s="361"/>
      <c r="O10" s="357"/>
      <c r="P10" s="451"/>
      <c r="Q10" s="4"/>
      <c r="R10" s="45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83" customFormat="1" ht="14.25">
      <c r="A11" s="358">
        <v>2</v>
      </c>
      <c r="B11" s="416">
        <v>44295</v>
      </c>
      <c r="C11" s="374"/>
      <c r="D11" s="410" t="s">
        <v>365</v>
      </c>
      <c r="E11" s="378" t="s">
        <v>557</v>
      </c>
      <c r="F11" s="387" t="s">
        <v>847</v>
      </c>
      <c r="G11" s="383">
        <v>1370</v>
      </c>
      <c r="H11" s="378"/>
      <c r="I11" s="375" t="s">
        <v>848</v>
      </c>
      <c r="J11" s="380" t="s">
        <v>558</v>
      </c>
      <c r="K11" s="380"/>
      <c r="L11" s="388"/>
      <c r="M11" s="351"/>
      <c r="N11" s="361"/>
      <c r="O11" s="357"/>
      <c r="P11" s="451"/>
      <c r="Q11" s="4"/>
      <c r="R11" s="45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83" customFormat="1" ht="14.25">
      <c r="A12" s="466">
        <v>3</v>
      </c>
      <c r="B12" s="497">
        <v>44301</v>
      </c>
      <c r="C12" s="468"/>
      <c r="D12" s="498" t="s">
        <v>744</v>
      </c>
      <c r="E12" s="470" t="s">
        <v>557</v>
      </c>
      <c r="F12" s="471">
        <v>4125</v>
      </c>
      <c r="G12" s="472">
        <v>3850</v>
      </c>
      <c r="H12" s="470">
        <v>4350</v>
      </c>
      <c r="I12" s="473" t="s">
        <v>849</v>
      </c>
      <c r="J12" s="499" t="s">
        <v>855</v>
      </c>
      <c r="K12" s="499">
        <f t="shared" ref="K12" si="0">H12-F12</f>
        <v>225</v>
      </c>
      <c r="L12" s="500">
        <f t="shared" ref="L12" si="1">(F12*-0.8)/100</f>
        <v>-33</v>
      </c>
      <c r="M12" s="476">
        <f t="shared" ref="M12" si="2">(K12+L12)/F12</f>
        <v>4.6545454545454543E-2</v>
      </c>
      <c r="N12" s="499" t="s">
        <v>556</v>
      </c>
      <c r="O12" s="478">
        <v>44314</v>
      </c>
      <c r="P12" s="451"/>
      <c r="Q12" s="4"/>
      <c r="R12" s="452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83" customFormat="1" ht="14.25">
      <c r="A13" s="507">
        <v>4</v>
      </c>
      <c r="B13" s="461">
        <v>44313</v>
      </c>
      <c r="C13" s="508"/>
      <c r="D13" s="443" t="s">
        <v>242</v>
      </c>
      <c r="E13" s="509" t="s">
        <v>557</v>
      </c>
      <c r="F13" s="441">
        <v>492.5</v>
      </c>
      <c r="G13" s="510">
        <v>460</v>
      </c>
      <c r="H13" s="509">
        <v>524</v>
      </c>
      <c r="I13" s="511">
        <v>550</v>
      </c>
      <c r="J13" s="442" t="s">
        <v>886</v>
      </c>
      <c r="K13" s="442">
        <f t="shared" ref="K13" si="3">H13-F13</f>
        <v>31.5</v>
      </c>
      <c r="L13" s="485">
        <f t="shared" ref="L13" si="4">(F13*-0.8)/100</f>
        <v>-3.94</v>
      </c>
      <c r="M13" s="440">
        <f t="shared" ref="M13" si="5">(K13+L13)/F13</f>
        <v>5.5959390862944158E-2</v>
      </c>
      <c r="N13" s="442" t="s">
        <v>556</v>
      </c>
      <c r="O13" s="512">
        <v>44321</v>
      </c>
      <c r="P13" s="451"/>
      <c r="Q13" s="4"/>
      <c r="R13" s="452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83" customFormat="1" ht="14.25">
      <c r="A14" s="358">
        <v>5</v>
      </c>
      <c r="B14" s="373">
        <v>44314</v>
      </c>
      <c r="C14" s="374"/>
      <c r="D14" s="410" t="s">
        <v>856</v>
      </c>
      <c r="E14" s="378" t="s">
        <v>557</v>
      </c>
      <c r="F14" s="383" t="s">
        <v>857</v>
      </c>
      <c r="G14" s="383">
        <v>2600</v>
      </c>
      <c r="H14" s="378"/>
      <c r="I14" s="375">
        <v>3200</v>
      </c>
      <c r="J14" s="380" t="s">
        <v>558</v>
      </c>
      <c r="K14" s="380"/>
      <c r="L14" s="388"/>
      <c r="M14" s="351"/>
      <c r="N14" s="361"/>
      <c r="O14" s="357"/>
      <c r="P14" s="451"/>
      <c r="Q14" s="4"/>
      <c r="R14" s="452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83" customFormat="1" ht="14.25">
      <c r="A15" s="358">
        <v>6</v>
      </c>
      <c r="B15" s="373">
        <v>44315</v>
      </c>
      <c r="C15" s="374"/>
      <c r="D15" s="410" t="s">
        <v>860</v>
      </c>
      <c r="E15" s="378" t="s">
        <v>557</v>
      </c>
      <c r="F15" s="387" t="s">
        <v>861</v>
      </c>
      <c r="G15" s="383">
        <v>278</v>
      </c>
      <c r="H15" s="378"/>
      <c r="I15" s="375" t="s">
        <v>862</v>
      </c>
      <c r="J15" s="380" t="s">
        <v>558</v>
      </c>
      <c r="K15" s="380"/>
      <c r="L15" s="388"/>
      <c r="M15" s="351"/>
      <c r="N15" s="361"/>
      <c r="O15" s="357"/>
      <c r="P15" s="451"/>
      <c r="Q15" s="4"/>
      <c r="R15" s="45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83" customFormat="1" ht="14.25">
      <c r="A16" s="466">
        <v>7</v>
      </c>
      <c r="B16" s="497">
        <v>44319</v>
      </c>
      <c r="C16" s="468"/>
      <c r="D16" s="498" t="s">
        <v>59</v>
      </c>
      <c r="E16" s="470" t="s">
        <v>557</v>
      </c>
      <c r="F16" s="471">
        <v>1750</v>
      </c>
      <c r="G16" s="472">
        <v>1635</v>
      </c>
      <c r="H16" s="470">
        <v>1820</v>
      </c>
      <c r="I16" s="473">
        <v>1950</v>
      </c>
      <c r="J16" s="499" t="s">
        <v>879</v>
      </c>
      <c r="K16" s="499">
        <f t="shared" ref="K16" si="6">H16-F16</f>
        <v>70</v>
      </c>
      <c r="L16" s="500">
        <f t="shared" ref="L16" si="7">(F16*-0.8)/100</f>
        <v>-14</v>
      </c>
      <c r="M16" s="476">
        <f t="shared" ref="M16" si="8">(K16+L16)/F16</f>
        <v>3.2000000000000001E-2</v>
      </c>
      <c r="N16" s="499" t="s">
        <v>556</v>
      </c>
      <c r="O16" s="478">
        <v>44320</v>
      </c>
      <c r="P16" s="451"/>
      <c r="Q16" s="4"/>
      <c r="R16" s="452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83" customFormat="1" ht="14.25">
      <c r="A17" s="358">
        <v>8</v>
      </c>
      <c r="B17" s="373">
        <v>44319</v>
      </c>
      <c r="C17" s="374"/>
      <c r="D17" s="410" t="s">
        <v>249</v>
      </c>
      <c r="E17" s="378" t="s">
        <v>557</v>
      </c>
      <c r="F17" s="383" t="s">
        <v>868</v>
      </c>
      <c r="G17" s="383">
        <v>619</v>
      </c>
      <c r="H17" s="378"/>
      <c r="I17" s="375" t="s">
        <v>869</v>
      </c>
      <c r="J17" s="380" t="s">
        <v>558</v>
      </c>
      <c r="K17" s="380"/>
      <c r="L17" s="388"/>
      <c r="M17" s="351"/>
      <c r="N17" s="361"/>
      <c r="O17" s="357"/>
      <c r="P17" s="451"/>
      <c r="Q17" s="4"/>
      <c r="R17" s="452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83" customFormat="1" ht="14.25">
      <c r="A18" s="358"/>
      <c r="B18" s="373"/>
      <c r="C18" s="374"/>
      <c r="D18" s="410"/>
      <c r="E18" s="378"/>
      <c r="F18" s="383"/>
      <c r="G18" s="383"/>
      <c r="H18" s="378"/>
      <c r="I18" s="375"/>
      <c r="J18" s="380"/>
      <c r="K18" s="380"/>
      <c r="L18" s="388"/>
      <c r="M18" s="351"/>
      <c r="N18" s="361"/>
      <c r="O18" s="357"/>
      <c r="P18" s="451"/>
      <c r="Q18" s="4"/>
      <c r="R18" s="452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358"/>
      <c r="B19" s="373"/>
      <c r="C19" s="374"/>
      <c r="D19" s="385"/>
      <c r="E19" s="378"/>
      <c r="F19" s="378"/>
      <c r="G19" s="383"/>
      <c r="H19" s="378"/>
      <c r="I19" s="375"/>
      <c r="J19" s="380"/>
      <c r="K19" s="380"/>
      <c r="L19" s="388"/>
      <c r="M19" s="351"/>
      <c r="N19" s="361"/>
      <c r="O19" s="357"/>
      <c r="P19" s="451"/>
      <c r="Q19" s="4"/>
      <c r="R19" s="452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431"/>
      <c r="B20" s="432"/>
      <c r="C20" s="433"/>
      <c r="D20" s="434"/>
      <c r="E20" s="435"/>
      <c r="F20" s="435"/>
      <c r="G20" s="398"/>
      <c r="H20" s="435"/>
      <c r="I20" s="436"/>
      <c r="J20" s="399"/>
      <c r="K20" s="399"/>
      <c r="L20" s="437"/>
      <c r="M20" s="76"/>
      <c r="N20" s="438"/>
      <c r="O20" s="439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1"/>
      <c r="B21" s="432"/>
      <c r="C21" s="433"/>
      <c r="D21" s="434"/>
      <c r="E21" s="435"/>
      <c r="F21" s="435"/>
      <c r="G21" s="398"/>
      <c r="H21" s="435"/>
      <c r="I21" s="436"/>
      <c r="J21" s="399"/>
      <c r="K21" s="399"/>
      <c r="L21" s="437"/>
      <c r="M21" s="76"/>
      <c r="N21" s="438"/>
      <c r="O21" s="439"/>
      <c r="P21" s="381"/>
      <c r="Q21" s="61"/>
      <c r="R21" s="32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8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9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9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92" t="s">
        <v>819</v>
      </c>
      <c r="M27" s="60" t="s">
        <v>818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69" customFormat="1" ht="15" customHeight="1">
      <c r="A28" s="462">
        <v>1</v>
      </c>
      <c r="B28" s="461">
        <v>44306</v>
      </c>
      <c r="C28" s="463"/>
      <c r="D28" s="464" t="s">
        <v>851</v>
      </c>
      <c r="E28" s="441" t="s">
        <v>557</v>
      </c>
      <c r="F28" s="441">
        <v>510</v>
      </c>
      <c r="G28" s="465">
        <v>494</v>
      </c>
      <c r="H28" s="465">
        <v>526</v>
      </c>
      <c r="I28" s="441" t="s">
        <v>852</v>
      </c>
      <c r="J28" s="442" t="s">
        <v>915</v>
      </c>
      <c r="K28" s="442">
        <f>H28-F28</f>
        <v>16</v>
      </c>
      <c r="L28" s="485">
        <f>(F28*-0.7)/100</f>
        <v>-3.57</v>
      </c>
      <c r="M28" s="440">
        <f t="shared" ref="M28" si="9">(K28+L28)/F28</f>
        <v>2.4372549019607843E-2</v>
      </c>
      <c r="N28" s="442" t="s">
        <v>556</v>
      </c>
      <c r="O28" s="512">
        <v>44323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2</v>
      </c>
      <c r="B29" s="416">
        <v>44314</v>
      </c>
      <c r="C29" s="419"/>
      <c r="D29" s="386" t="s">
        <v>858</v>
      </c>
      <c r="E29" s="387" t="s">
        <v>557</v>
      </c>
      <c r="F29" s="387" t="s">
        <v>859</v>
      </c>
      <c r="G29" s="420">
        <v>1450</v>
      </c>
      <c r="H29" s="420"/>
      <c r="I29" s="387">
        <v>1600</v>
      </c>
      <c r="J29" s="352" t="s">
        <v>558</v>
      </c>
      <c r="K29" s="352"/>
      <c r="L29" s="402"/>
      <c r="M29" s="400"/>
      <c r="N29" s="380"/>
      <c r="O29" s="393"/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62">
        <v>3</v>
      </c>
      <c r="B30" s="461">
        <v>44316</v>
      </c>
      <c r="C30" s="463"/>
      <c r="D30" s="464" t="s">
        <v>372</v>
      </c>
      <c r="E30" s="441" t="s">
        <v>557</v>
      </c>
      <c r="F30" s="441">
        <v>533.5</v>
      </c>
      <c r="G30" s="465">
        <v>517</v>
      </c>
      <c r="H30" s="465">
        <v>548.5</v>
      </c>
      <c r="I30" s="441" t="s">
        <v>850</v>
      </c>
      <c r="J30" s="442" t="s">
        <v>911</v>
      </c>
      <c r="K30" s="442">
        <f>H30-F30</f>
        <v>15</v>
      </c>
      <c r="L30" s="485">
        <f>(F30*-0.7)/100</f>
        <v>-3.7344999999999997</v>
      </c>
      <c r="M30" s="440">
        <f t="shared" ref="M30" si="10">(K30+L30)/F30</f>
        <v>2.1116213683223993E-2</v>
      </c>
      <c r="N30" s="442" t="s">
        <v>556</v>
      </c>
      <c r="O30" s="512">
        <v>44323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62">
        <v>4</v>
      </c>
      <c r="B31" s="461">
        <v>44319</v>
      </c>
      <c r="C31" s="463"/>
      <c r="D31" s="464" t="s">
        <v>175</v>
      </c>
      <c r="E31" s="441" t="s">
        <v>557</v>
      </c>
      <c r="F31" s="441">
        <v>651</v>
      </c>
      <c r="G31" s="465">
        <v>630</v>
      </c>
      <c r="H31" s="465">
        <v>663</v>
      </c>
      <c r="I31" s="441">
        <v>690</v>
      </c>
      <c r="J31" s="442" t="s">
        <v>863</v>
      </c>
      <c r="K31" s="442">
        <f>H31-F31</f>
        <v>12</v>
      </c>
      <c r="L31" s="485">
        <f>(F31*-0.07)/100</f>
        <v>-0.45570000000000005</v>
      </c>
      <c r="M31" s="440">
        <f t="shared" ref="M31" si="11">(K31+L31)/F31</f>
        <v>1.7733179723502305E-2</v>
      </c>
      <c r="N31" s="442" t="s">
        <v>556</v>
      </c>
      <c r="O31" s="495">
        <v>44319</v>
      </c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5</v>
      </c>
      <c r="B32" s="416">
        <v>44319</v>
      </c>
      <c r="C32" s="419"/>
      <c r="D32" s="386" t="s">
        <v>87</v>
      </c>
      <c r="E32" s="387" t="s">
        <v>557</v>
      </c>
      <c r="F32" s="387" t="s">
        <v>866</v>
      </c>
      <c r="G32" s="420">
        <v>524</v>
      </c>
      <c r="H32" s="420"/>
      <c r="I32" s="387" t="s">
        <v>867</v>
      </c>
      <c r="J32" s="352" t="s">
        <v>558</v>
      </c>
      <c r="K32" s="352"/>
      <c r="L32" s="402"/>
      <c r="M32" s="400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>
        <v>6</v>
      </c>
      <c r="B33" s="416">
        <v>44320</v>
      </c>
      <c r="C33" s="419"/>
      <c r="D33" s="386" t="s">
        <v>68</v>
      </c>
      <c r="E33" s="387" t="s">
        <v>557</v>
      </c>
      <c r="F33" s="387" t="s">
        <v>880</v>
      </c>
      <c r="G33" s="420">
        <v>544</v>
      </c>
      <c r="H33" s="420"/>
      <c r="I33" s="387" t="s">
        <v>881</v>
      </c>
      <c r="J33" s="352" t="s">
        <v>558</v>
      </c>
      <c r="K33" s="352"/>
      <c r="L33" s="402"/>
      <c r="M33" s="400"/>
      <c r="N33" s="380"/>
      <c r="O33" s="393"/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2">
        <v>7</v>
      </c>
      <c r="B34" s="461">
        <v>44321</v>
      </c>
      <c r="C34" s="463"/>
      <c r="D34" s="464" t="s">
        <v>324</v>
      </c>
      <c r="E34" s="441" t="s">
        <v>557</v>
      </c>
      <c r="F34" s="441">
        <v>526</v>
      </c>
      <c r="G34" s="465">
        <v>510</v>
      </c>
      <c r="H34" s="465">
        <v>535</v>
      </c>
      <c r="I34" s="441">
        <v>550</v>
      </c>
      <c r="J34" s="442" t="s">
        <v>799</v>
      </c>
      <c r="K34" s="442">
        <f>H34-F34</f>
        <v>9</v>
      </c>
      <c r="L34" s="485">
        <f>(F34*-0.7)/100</f>
        <v>-3.6819999999999999</v>
      </c>
      <c r="M34" s="440">
        <f t="shared" ref="M34" si="12">(K34+L34)/F34</f>
        <v>1.0110266159695817E-2</v>
      </c>
      <c r="N34" s="442" t="s">
        <v>556</v>
      </c>
      <c r="O34" s="512">
        <v>44322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>
        <v>8</v>
      </c>
      <c r="B35" s="416">
        <v>44321</v>
      </c>
      <c r="C35" s="419"/>
      <c r="D35" s="386" t="s">
        <v>292</v>
      </c>
      <c r="E35" s="387" t="s">
        <v>557</v>
      </c>
      <c r="F35" s="387" t="s">
        <v>889</v>
      </c>
      <c r="G35" s="420">
        <v>317</v>
      </c>
      <c r="H35" s="420"/>
      <c r="I35" s="387">
        <v>345</v>
      </c>
      <c r="J35" s="352" t="s">
        <v>558</v>
      </c>
      <c r="K35" s="352"/>
      <c r="L35" s="402"/>
      <c r="M35" s="400"/>
      <c r="N35" s="380"/>
      <c r="O35" s="393"/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>
        <v>9</v>
      </c>
      <c r="B36" s="416">
        <v>44323</v>
      </c>
      <c r="C36" s="419"/>
      <c r="D36" s="386" t="s">
        <v>917</v>
      </c>
      <c r="E36" s="387" t="s">
        <v>557</v>
      </c>
      <c r="F36" s="387" t="s">
        <v>918</v>
      </c>
      <c r="G36" s="420">
        <v>590</v>
      </c>
      <c r="H36" s="420"/>
      <c r="I36" s="387">
        <v>650</v>
      </c>
      <c r="J36" s="352" t="s">
        <v>558</v>
      </c>
      <c r="K36" s="352"/>
      <c r="L36" s="402"/>
      <c r="M36" s="400"/>
      <c r="N36" s="380"/>
      <c r="O36" s="393"/>
      <c r="P36" s="4"/>
      <c r="Q36" s="4"/>
      <c r="R36" s="32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>
        <v>10</v>
      </c>
      <c r="B37" s="416">
        <v>44323</v>
      </c>
      <c r="C37" s="419"/>
      <c r="D37" s="386" t="s">
        <v>740</v>
      </c>
      <c r="E37" s="387" t="s">
        <v>557</v>
      </c>
      <c r="F37" s="387" t="s">
        <v>921</v>
      </c>
      <c r="G37" s="420">
        <v>778</v>
      </c>
      <c r="H37" s="420"/>
      <c r="I37" s="387" t="s">
        <v>922</v>
      </c>
      <c r="J37" s="352" t="s">
        <v>558</v>
      </c>
      <c r="K37" s="352"/>
      <c r="L37" s="402"/>
      <c r="M37" s="400"/>
      <c r="N37" s="380"/>
      <c r="O37" s="393"/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/>
      <c r="B38" s="416"/>
      <c r="C38" s="419"/>
      <c r="D38" s="386"/>
      <c r="E38" s="387"/>
      <c r="F38" s="387"/>
      <c r="G38" s="420"/>
      <c r="H38" s="420"/>
      <c r="I38" s="387"/>
      <c r="J38" s="352"/>
      <c r="K38" s="352"/>
      <c r="L38" s="402"/>
      <c r="M38" s="400"/>
      <c r="N38" s="380"/>
      <c r="O38" s="393"/>
      <c r="P38" s="4"/>
      <c r="Q38" s="4"/>
      <c r="R38" s="324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394"/>
      <c r="B39" s="416"/>
      <c r="C39" s="419"/>
      <c r="D39" s="386"/>
      <c r="E39" s="387"/>
      <c r="F39" s="387"/>
      <c r="G39" s="420"/>
      <c r="H39" s="420"/>
      <c r="I39" s="387"/>
      <c r="J39" s="352"/>
      <c r="K39" s="352"/>
      <c r="L39" s="402"/>
      <c r="M39" s="400"/>
      <c r="N39" s="380"/>
      <c r="O39" s="393"/>
      <c r="P39" s="4"/>
      <c r="Q39" s="4"/>
      <c r="R39" s="32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501"/>
      <c r="B40" s="422"/>
      <c r="C40" s="502"/>
      <c r="D40" s="503"/>
      <c r="E40" s="397"/>
      <c r="F40" s="397"/>
      <c r="G40" s="504"/>
      <c r="H40" s="504"/>
      <c r="I40" s="397"/>
      <c r="J40" s="395"/>
      <c r="K40" s="395"/>
      <c r="L40" s="505"/>
      <c r="M40" s="409"/>
      <c r="N40" s="399"/>
      <c r="O40" s="506"/>
      <c r="P40" s="4"/>
      <c r="Q40" s="4"/>
      <c r="R40" s="32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560</v>
      </c>
      <c r="B41" s="36"/>
      <c r="C41" s="36"/>
      <c r="D41" s="37"/>
      <c r="E41" s="33"/>
      <c r="F41" s="33"/>
      <c r="G41" s="32"/>
      <c r="H41" s="32" t="s">
        <v>821</v>
      </c>
      <c r="I41" s="33"/>
      <c r="J41" s="14"/>
      <c r="K41" s="76"/>
      <c r="L41" s="77"/>
      <c r="M41" s="76"/>
      <c r="N41" s="78"/>
      <c r="O41" s="76"/>
      <c r="P41" s="4"/>
      <c r="Q41" s="408"/>
      <c r="R41" s="421"/>
      <c r="S41" s="408"/>
      <c r="T41" s="408"/>
      <c r="U41" s="408"/>
      <c r="V41" s="408"/>
      <c r="W41" s="408"/>
      <c r="X41" s="408"/>
      <c r="Y41" s="408"/>
      <c r="Z41" s="37"/>
      <c r="AA41" s="37"/>
      <c r="AB41" s="37"/>
    </row>
    <row r="42" spans="1:34" s="3" customFormat="1">
      <c r="A42" s="26" t="s">
        <v>561</v>
      </c>
      <c r="B42" s="20"/>
      <c r="C42" s="20"/>
      <c r="D42" s="20"/>
      <c r="E42" s="2"/>
      <c r="F42" s="27" t="s">
        <v>562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564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571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534</v>
      </c>
      <c r="C46" s="18"/>
      <c r="D46" s="19" t="s">
        <v>545</v>
      </c>
      <c r="E46" s="18" t="s">
        <v>546</v>
      </c>
      <c r="F46" s="18" t="s">
        <v>547</v>
      </c>
      <c r="G46" s="18" t="s">
        <v>566</v>
      </c>
      <c r="H46" s="18" t="s">
        <v>549</v>
      </c>
      <c r="I46" s="18" t="s">
        <v>550</v>
      </c>
      <c r="J46" s="17" t="s">
        <v>551</v>
      </c>
      <c r="K46" s="74" t="s">
        <v>572</v>
      </c>
      <c r="L46" s="60" t="s">
        <v>819</v>
      </c>
      <c r="M46" s="74" t="s">
        <v>568</v>
      </c>
      <c r="N46" s="18" t="s">
        <v>569</v>
      </c>
      <c r="O46" s="17" t="s">
        <v>554</v>
      </c>
      <c r="P46" s="87" t="s">
        <v>555</v>
      </c>
      <c r="Q46" s="1"/>
      <c r="R46" s="14"/>
      <c r="S46" s="3"/>
      <c r="Y46" s="3"/>
      <c r="Z46" s="3"/>
    </row>
    <row r="47" spans="1:34" s="369" customFormat="1" ht="13.9" customHeight="1">
      <c r="A47" s="514">
        <v>1</v>
      </c>
      <c r="B47" s="461">
        <v>44321</v>
      </c>
      <c r="C47" s="490"/>
      <c r="D47" s="443" t="s">
        <v>890</v>
      </c>
      <c r="E47" s="491" t="s">
        <v>557</v>
      </c>
      <c r="F47" s="441">
        <v>893</v>
      </c>
      <c r="G47" s="441">
        <v>871</v>
      </c>
      <c r="H47" s="441">
        <v>908.5</v>
      </c>
      <c r="I47" s="442">
        <v>730</v>
      </c>
      <c r="J47" s="442" t="s">
        <v>909</v>
      </c>
      <c r="K47" s="492">
        <f t="shared" ref="K47" si="13">H47-F47</f>
        <v>15.5</v>
      </c>
      <c r="L47" s="513">
        <f>(H47*N47)*0.07%</f>
        <v>413.36750000000006</v>
      </c>
      <c r="M47" s="493">
        <f t="shared" ref="M47" si="14">(K47*N47)-L47</f>
        <v>9661.6324999999997</v>
      </c>
      <c r="N47" s="442">
        <v>650</v>
      </c>
      <c r="O47" s="494" t="s">
        <v>556</v>
      </c>
      <c r="P47" s="512">
        <v>44292</v>
      </c>
      <c r="Q47" s="363"/>
      <c r="R47" s="324" t="s">
        <v>792</v>
      </c>
      <c r="S47" s="37"/>
      <c r="Y47" s="37"/>
      <c r="Z47" s="37"/>
    </row>
    <row r="48" spans="1:34" s="369" customFormat="1" ht="13.9" customHeight="1">
      <c r="A48" s="514">
        <v>2</v>
      </c>
      <c r="B48" s="461">
        <v>44322</v>
      </c>
      <c r="C48" s="490"/>
      <c r="D48" s="443" t="s">
        <v>904</v>
      </c>
      <c r="E48" s="491" t="s">
        <v>557</v>
      </c>
      <c r="F48" s="441">
        <v>683</v>
      </c>
      <c r="G48" s="441">
        <v>674</v>
      </c>
      <c r="H48" s="441">
        <v>692.5</v>
      </c>
      <c r="I48" s="442">
        <v>705</v>
      </c>
      <c r="J48" s="442" t="s">
        <v>910</v>
      </c>
      <c r="K48" s="492">
        <f t="shared" ref="K48" si="15">H48-F48</f>
        <v>9.5</v>
      </c>
      <c r="L48" s="513">
        <f>(H48*N48)*0.07%</f>
        <v>678.65000000000009</v>
      </c>
      <c r="M48" s="493">
        <f t="shared" ref="M48" si="16">(K48*N48)-L48</f>
        <v>12621.35</v>
      </c>
      <c r="N48" s="442">
        <v>1400</v>
      </c>
      <c r="O48" s="494" t="s">
        <v>556</v>
      </c>
      <c r="P48" s="495">
        <v>44292</v>
      </c>
      <c r="Q48" s="363"/>
      <c r="R48" s="324" t="s">
        <v>559</v>
      </c>
      <c r="S48" s="37"/>
      <c r="Y48" s="37"/>
      <c r="Z48" s="37"/>
    </row>
    <row r="49" spans="1:34" s="369" customFormat="1" ht="13.9" customHeight="1">
      <c r="A49" s="488">
        <v>3</v>
      </c>
      <c r="B49" s="416">
        <v>44322</v>
      </c>
      <c r="C49" s="417"/>
      <c r="D49" s="410" t="s">
        <v>890</v>
      </c>
      <c r="E49" s="411" t="s">
        <v>557</v>
      </c>
      <c r="F49" s="387" t="s">
        <v>906</v>
      </c>
      <c r="G49" s="387">
        <v>874</v>
      </c>
      <c r="H49" s="387"/>
      <c r="I49" s="352">
        <v>935</v>
      </c>
      <c r="J49" s="352" t="s">
        <v>558</v>
      </c>
      <c r="K49" s="489"/>
      <c r="L49" s="404"/>
      <c r="M49" s="481"/>
      <c r="N49" s="352"/>
      <c r="O49" s="380"/>
      <c r="P49" s="393"/>
      <c r="Q49" s="363"/>
      <c r="R49" s="324" t="s">
        <v>559</v>
      </c>
      <c r="S49" s="37"/>
      <c r="Y49" s="37"/>
      <c r="Z49" s="37"/>
    </row>
    <row r="50" spans="1:34" s="369" customFormat="1" ht="13.9" customHeight="1">
      <c r="A50" s="488"/>
      <c r="B50" s="416"/>
      <c r="C50" s="417"/>
      <c r="D50" s="410"/>
      <c r="E50" s="411"/>
      <c r="F50" s="387"/>
      <c r="G50" s="387"/>
      <c r="H50" s="387"/>
      <c r="I50" s="352"/>
      <c r="J50" s="352"/>
      <c r="K50" s="489"/>
      <c r="L50" s="404"/>
      <c r="M50" s="481"/>
      <c r="N50" s="352"/>
      <c r="O50" s="380"/>
      <c r="P50" s="393"/>
      <c r="Q50" s="363"/>
      <c r="R50" s="324"/>
      <c r="S50" s="37"/>
      <c r="Y50" s="37"/>
      <c r="Z50" s="37"/>
    </row>
    <row r="51" spans="1:34" s="369" customFormat="1" ht="13.9" customHeight="1">
      <c r="A51" s="418"/>
      <c r="B51" s="416"/>
      <c r="C51" s="417"/>
      <c r="D51" s="410"/>
      <c r="E51" s="411"/>
      <c r="F51" s="387"/>
      <c r="G51" s="387"/>
      <c r="H51" s="387"/>
      <c r="I51" s="352"/>
      <c r="J51" s="352"/>
      <c r="K51" s="352"/>
      <c r="L51" s="352"/>
      <c r="M51" s="352"/>
      <c r="N51" s="352"/>
      <c r="O51" s="352"/>
      <c r="P51" s="352"/>
      <c r="Q51" s="363"/>
      <c r="R51" s="324"/>
      <c r="S51" s="37"/>
      <c r="Y51" s="37"/>
      <c r="Z51" s="37"/>
    </row>
    <row r="52" spans="1:34" s="369" customFormat="1" ht="13.9" customHeight="1">
      <c r="A52" s="428"/>
      <c r="B52" s="422"/>
      <c r="C52" s="429"/>
      <c r="D52" s="430"/>
      <c r="E52" s="353"/>
      <c r="F52" s="397"/>
      <c r="G52" s="397"/>
      <c r="H52" s="397"/>
      <c r="I52" s="395"/>
      <c r="J52" s="395"/>
      <c r="K52" s="395"/>
      <c r="L52" s="395"/>
      <c r="M52" s="395"/>
      <c r="N52" s="395"/>
      <c r="O52" s="395"/>
      <c r="P52" s="395"/>
      <c r="Q52" s="363"/>
      <c r="R52" s="324"/>
      <c r="S52" s="37"/>
      <c r="Y52" s="37"/>
      <c r="Z52" s="37"/>
    </row>
    <row r="53" spans="1:34" s="3" customFormat="1">
      <c r="A53" s="41"/>
      <c r="B53" s="42"/>
      <c r="C53" s="43"/>
      <c r="D53" s="44"/>
      <c r="E53" s="45"/>
      <c r="F53" s="46"/>
      <c r="G53" s="46"/>
      <c r="H53" s="46"/>
      <c r="I53" s="46"/>
      <c r="J53" s="14"/>
      <c r="K53" s="88"/>
      <c r="L53" s="88"/>
      <c r="M53" s="14"/>
      <c r="N53" s="13"/>
      <c r="O53" s="89"/>
      <c r="P53" s="2"/>
      <c r="Q53" s="1"/>
      <c r="R53" s="14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3" customFormat="1" ht="15">
      <c r="A54" s="47" t="s">
        <v>573</v>
      </c>
      <c r="B54" s="47"/>
      <c r="C54" s="47"/>
      <c r="D54" s="47"/>
      <c r="E54" s="48"/>
      <c r="F54" s="46"/>
      <c r="G54" s="46"/>
      <c r="H54" s="46"/>
      <c r="I54" s="46"/>
      <c r="J54" s="50"/>
      <c r="K54" s="9"/>
      <c r="L54" s="9"/>
      <c r="M54" s="9"/>
      <c r="N54" s="8"/>
      <c r="O54" s="50"/>
      <c r="P54" s="2"/>
      <c r="Q54" s="1"/>
      <c r="R54" s="14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3" customFormat="1" ht="38.25">
      <c r="A55" s="18" t="s">
        <v>16</v>
      </c>
      <c r="B55" s="18" t="s">
        <v>534</v>
      </c>
      <c r="C55" s="18"/>
      <c r="D55" s="19" t="s">
        <v>545</v>
      </c>
      <c r="E55" s="18" t="s">
        <v>546</v>
      </c>
      <c r="F55" s="18" t="s">
        <v>547</v>
      </c>
      <c r="G55" s="49" t="s">
        <v>566</v>
      </c>
      <c r="H55" s="18" t="s">
        <v>549</v>
      </c>
      <c r="I55" s="18" t="s">
        <v>550</v>
      </c>
      <c r="J55" s="17" t="s">
        <v>551</v>
      </c>
      <c r="K55" s="17" t="s">
        <v>574</v>
      </c>
      <c r="L55" s="60" t="s">
        <v>819</v>
      </c>
      <c r="M55" s="74" t="s">
        <v>568</v>
      </c>
      <c r="N55" s="18" t="s">
        <v>569</v>
      </c>
      <c r="O55" s="18" t="s">
        <v>554</v>
      </c>
      <c r="P55" s="19" t="s">
        <v>555</v>
      </c>
      <c r="Q55" s="1"/>
      <c r="R55" s="14"/>
      <c r="Z55" s="6"/>
      <c r="AA55" s="6"/>
      <c r="AB55" s="6"/>
      <c r="AC55" s="6"/>
      <c r="AD55" s="6"/>
      <c r="AE55" s="6"/>
      <c r="AF55" s="6"/>
      <c r="AG55" s="6"/>
      <c r="AH55" s="6"/>
    </row>
    <row r="56" spans="1:34" s="37" customFormat="1" ht="14.25">
      <c r="A56" s="496">
        <v>1</v>
      </c>
      <c r="B56" s="461">
        <v>44319</v>
      </c>
      <c r="C56" s="490"/>
      <c r="D56" s="443" t="s">
        <v>864</v>
      </c>
      <c r="E56" s="491" t="s">
        <v>557</v>
      </c>
      <c r="F56" s="441">
        <v>12</v>
      </c>
      <c r="G56" s="441">
        <v>8</v>
      </c>
      <c r="H56" s="441">
        <v>13.25</v>
      </c>
      <c r="I56" s="442">
        <v>20</v>
      </c>
      <c r="J56" s="442" t="s">
        <v>865</v>
      </c>
      <c r="K56" s="492">
        <f t="shared" ref="K56:K61" si="17">H56-F56</f>
        <v>1.25</v>
      </c>
      <c r="L56" s="442">
        <v>100</v>
      </c>
      <c r="M56" s="493">
        <f t="shared" ref="M56:M61" si="18">(K56*N56)-L56</f>
        <v>1618.75</v>
      </c>
      <c r="N56" s="442">
        <v>1375</v>
      </c>
      <c r="O56" s="494" t="s">
        <v>556</v>
      </c>
      <c r="P56" s="495">
        <v>44319</v>
      </c>
      <c r="Q56" s="363"/>
      <c r="R56" s="324" t="s">
        <v>559</v>
      </c>
      <c r="Z56" s="369"/>
      <c r="AA56" s="369"/>
      <c r="AB56" s="369"/>
      <c r="AC56" s="369"/>
      <c r="AD56" s="369"/>
      <c r="AE56" s="369"/>
      <c r="AF56" s="369"/>
      <c r="AG56" s="369"/>
      <c r="AH56" s="369"/>
    </row>
    <row r="57" spans="1:34" s="37" customFormat="1" ht="14.25">
      <c r="A57" s="496">
        <v>2</v>
      </c>
      <c r="B57" s="461">
        <v>44320</v>
      </c>
      <c r="C57" s="490"/>
      <c r="D57" s="443" t="s">
        <v>872</v>
      </c>
      <c r="E57" s="491" t="s">
        <v>557</v>
      </c>
      <c r="F57" s="441">
        <v>37</v>
      </c>
      <c r="G57" s="441">
        <v>19</v>
      </c>
      <c r="H57" s="441">
        <v>45</v>
      </c>
      <c r="I57" s="442" t="s">
        <v>873</v>
      </c>
      <c r="J57" s="442" t="s">
        <v>875</v>
      </c>
      <c r="K57" s="492">
        <f t="shared" si="17"/>
        <v>8</v>
      </c>
      <c r="L57" s="442">
        <v>100</v>
      </c>
      <c r="M57" s="493">
        <f t="shared" si="18"/>
        <v>2300</v>
      </c>
      <c r="N57" s="442">
        <v>300</v>
      </c>
      <c r="O57" s="494" t="s">
        <v>556</v>
      </c>
      <c r="P57" s="495">
        <v>44320</v>
      </c>
      <c r="Q57" s="363"/>
      <c r="R57" s="324" t="s">
        <v>559</v>
      </c>
      <c r="Z57" s="369"/>
      <c r="AA57" s="369"/>
      <c r="AB57" s="369"/>
      <c r="AC57" s="369"/>
      <c r="AD57" s="369"/>
      <c r="AE57" s="369"/>
      <c r="AF57" s="369"/>
      <c r="AG57" s="369"/>
      <c r="AH57" s="369"/>
    </row>
    <row r="58" spans="1:34" s="37" customFormat="1" ht="14.25">
      <c r="A58" s="496">
        <v>3</v>
      </c>
      <c r="B58" s="461">
        <v>44320</v>
      </c>
      <c r="C58" s="490"/>
      <c r="D58" s="443" t="s">
        <v>874</v>
      </c>
      <c r="E58" s="491" t="s">
        <v>557</v>
      </c>
      <c r="F58" s="441">
        <v>36</v>
      </c>
      <c r="G58" s="441">
        <v>19</v>
      </c>
      <c r="H58" s="441">
        <v>40.5</v>
      </c>
      <c r="I58" s="442" t="s">
        <v>873</v>
      </c>
      <c r="J58" s="442" t="s">
        <v>876</v>
      </c>
      <c r="K58" s="492">
        <f t="shared" si="17"/>
        <v>4.5</v>
      </c>
      <c r="L58" s="442">
        <v>100</v>
      </c>
      <c r="M58" s="493">
        <f t="shared" si="18"/>
        <v>1250</v>
      </c>
      <c r="N58" s="442">
        <v>300</v>
      </c>
      <c r="O58" s="494" t="s">
        <v>556</v>
      </c>
      <c r="P58" s="495">
        <v>44320</v>
      </c>
      <c r="Q58" s="363"/>
      <c r="R58" s="324" t="s">
        <v>559</v>
      </c>
      <c r="Z58" s="369"/>
      <c r="AA58" s="369"/>
      <c r="AB58" s="369"/>
      <c r="AC58" s="369"/>
      <c r="AD58" s="369"/>
      <c r="AE58" s="369"/>
      <c r="AF58" s="369"/>
      <c r="AG58" s="369"/>
      <c r="AH58" s="369"/>
    </row>
    <row r="59" spans="1:34" s="37" customFormat="1" ht="14.25">
      <c r="A59" s="496">
        <v>4</v>
      </c>
      <c r="B59" s="461">
        <v>44320</v>
      </c>
      <c r="C59" s="490"/>
      <c r="D59" s="443" t="s">
        <v>877</v>
      </c>
      <c r="E59" s="491" t="s">
        <v>557</v>
      </c>
      <c r="F59" s="441">
        <v>57.5</v>
      </c>
      <c r="G59" s="441">
        <v>19</v>
      </c>
      <c r="H59" s="441">
        <v>74</v>
      </c>
      <c r="I59" s="442">
        <v>120</v>
      </c>
      <c r="J59" s="442" t="s">
        <v>878</v>
      </c>
      <c r="K59" s="492">
        <f t="shared" si="17"/>
        <v>16.5</v>
      </c>
      <c r="L59" s="442">
        <v>100</v>
      </c>
      <c r="M59" s="493">
        <f t="shared" si="18"/>
        <v>1137.5</v>
      </c>
      <c r="N59" s="442">
        <v>75</v>
      </c>
      <c r="O59" s="494" t="s">
        <v>556</v>
      </c>
      <c r="P59" s="495">
        <v>44320</v>
      </c>
      <c r="Q59" s="363"/>
      <c r="R59" s="324" t="s">
        <v>792</v>
      </c>
      <c r="Z59" s="369"/>
      <c r="AA59" s="369"/>
      <c r="AB59" s="369"/>
      <c r="AC59" s="369"/>
      <c r="AD59" s="369"/>
      <c r="AE59" s="369"/>
      <c r="AF59" s="369"/>
      <c r="AG59" s="369"/>
      <c r="AH59" s="369"/>
    </row>
    <row r="60" spans="1:34" s="37" customFormat="1" ht="14.25">
      <c r="A60" s="496">
        <v>5</v>
      </c>
      <c r="B60" s="461">
        <v>44321</v>
      </c>
      <c r="C60" s="490"/>
      <c r="D60" s="443" t="s">
        <v>887</v>
      </c>
      <c r="E60" s="491" t="s">
        <v>557</v>
      </c>
      <c r="F60" s="441">
        <v>41</v>
      </c>
      <c r="G60" s="441">
        <v>25</v>
      </c>
      <c r="H60" s="441">
        <v>47.5</v>
      </c>
      <c r="I60" s="442" t="s">
        <v>873</v>
      </c>
      <c r="J60" s="442" t="s">
        <v>888</v>
      </c>
      <c r="K60" s="492">
        <f t="shared" si="17"/>
        <v>6.5</v>
      </c>
      <c r="L60" s="442">
        <v>100</v>
      </c>
      <c r="M60" s="493">
        <f t="shared" si="18"/>
        <v>1850</v>
      </c>
      <c r="N60" s="442">
        <v>300</v>
      </c>
      <c r="O60" s="494" t="s">
        <v>556</v>
      </c>
      <c r="P60" s="495">
        <v>44321</v>
      </c>
      <c r="Q60" s="363"/>
      <c r="R60" s="324" t="s">
        <v>559</v>
      </c>
      <c r="Z60" s="369"/>
      <c r="AA60" s="369"/>
      <c r="AB60" s="369"/>
      <c r="AC60" s="369"/>
      <c r="AD60" s="369"/>
      <c r="AE60" s="369"/>
      <c r="AF60" s="369"/>
      <c r="AG60" s="369"/>
      <c r="AH60" s="369"/>
    </row>
    <row r="61" spans="1:34" s="37" customFormat="1" ht="14.25">
      <c r="A61" s="496">
        <v>6</v>
      </c>
      <c r="B61" s="461">
        <v>44321</v>
      </c>
      <c r="C61" s="490"/>
      <c r="D61" s="443" t="s">
        <v>887</v>
      </c>
      <c r="E61" s="491" t="s">
        <v>557</v>
      </c>
      <c r="F61" s="441">
        <v>39</v>
      </c>
      <c r="G61" s="441">
        <v>24</v>
      </c>
      <c r="H61" s="441">
        <v>45</v>
      </c>
      <c r="I61" s="442" t="s">
        <v>873</v>
      </c>
      <c r="J61" s="442" t="s">
        <v>924</v>
      </c>
      <c r="K61" s="492">
        <f t="shared" si="17"/>
        <v>6</v>
      </c>
      <c r="L61" s="442">
        <v>100</v>
      </c>
      <c r="M61" s="493">
        <f t="shared" si="18"/>
        <v>1700</v>
      </c>
      <c r="N61" s="442">
        <v>300</v>
      </c>
      <c r="O61" s="494" t="s">
        <v>556</v>
      </c>
      <c r="P61" s="512">
        <v>44322</v>
      </c>
      <c r="Q61" s="363"/>
      <c r="R61" s="324" t="s">
        <v>559</v>
      </c>
      <c r="Z61" s="369"/>
      <c r="AA61" s="369"/>
      <c r="AB61" s="369"/>
      <c r="AC61" s="369"/>
      <c r="AD61" s="369"/>
      <c r="AE61" s="369"/>
      <c r="AF61" s="369"/>
      <c r="AG61" s="369"/>
      <c r="AH61" s="369"/>
    </row>
    <row r="62" spans="1:34" s="37" customFormat="1" ht="14.25">
      <c r="A62" s="418">
        <v>7</v>
      </c>
      <c r="B62" s="416">
        <v>44321</v>
      </c>
      <c r="C62" s="417"/>
      <c r="D62" s="410" t="s">
        <v>874</v>
      </c>
      <c r="E62" s="411" t="s">
        <v>557</v>
      </c>
      <c r="F62" s="387" t="s">
        <v>912</v>
      </c>
      <c r="G62" s="387">
        <v>19</v>
      </c>
      <c r="H62" s="387"/>
      <c r="I62" s="352" t="s">
        <v>873</v>
      </c>
      <c r="J62" s="352" t="s">
        <v>558</v>
      </c>
      <c r="K62" s="489"/>
      <c r="L62" s="352"/>
      <c r="M62" s="481"/>
      <c r="N62" s="352"/>
      <c r="O62" s="380"/>
      <c r="P62" s="393"/>
      <c r="Q62" s="363"/>
      <c r="R62" s="324" t="s">
        <v>559</v>
      </c>
      <c r="Z62" s="369"/>
      <c r="AA62" s="369"/>
      <c r="AB62" s="369"/>
      <c r="AC62" s="369"/>
      <c r="AD62" s="369"/>
      <c r="AE62" s="369"/>
      <c r="AF62" s="369"/>
      <c r="AG62" s="369"/>
      <c r="AH62" s="369"/>
    </row>
    <row r="63" spans="1:34" s="37" customFormat="1" ht="14.25">
      <c r="A63" s="496">
        <v>8</v>
      </c>
      <c r="B63" s="461">
        <v>44322</v>
      </c>
      <c r="C63" s="490"/>
      <c r="D63" s="443" t="s">
        <v>905</v>
      </c>
      <c r="E63" s="491" t="s">
        <v>557</v>
      </c>
      <c r="F63" s="441">
        <v>35</v>
      </c>
      <c r="G63" s="441"/>
      <c r="H63" s="441">
        <v>49</v>
      </c>
      <c r="I63" s="442">
        <v>90</v>
      </c>
      <c r="J63" s="442" t="s">
        <v>907</v>
      </c>
      <c r="K63" s="492">
        <f>H63-F63</f>
        <v>14</v>
      </c>
      <c r="L63" s="442">
        <v>100</v>
      </c>
      <c r="M63" s="493">
        <f>(K63*N63)-L63</f>
        <v>950</v>
      </c>
      <c r="N63" s="442">
        <v>75</v>
      </c>
      <c r="O63" s="494" t="s">
        <v>556</v>
      </c>
      <c r="P63" s="495">
        <v>44322</v>
      </c>
      <c r="Q63" s="363"/>
      <c r="R63" s="324" t="s">
        <v>792</v>
      </c>
      <c r="Z63" s="369"/>
      <c r="AA63" s="369"/>
      <c r="AB63" s="369"/>
      <c r="AC63" s="369"/>
      <c r="AD63" s="369"/>
      <c r="AE63" s="369"/>
      <c r="AF63" s="369"/>
      <c r="AG63" s="369"/>
      <c r="AH63" s="369"/>
    </row>
    <row r="64" spans="1:34" s="37" customFormat="1" ht="14.25">
      <c r="A64" s="496">
        <v>9</v>
      </c>
      <c r="B64" s="461">
        <v>44322</v>
      </c>
      <c r="C64" s="490"/>
      <c r="D64" s="443" t="s">
        <v>908</v>
      </c>
      <c r="E64" s="491" t="s">
        <v>557</v>
      </c>
      <c r="F64" s="441">
        <v>37</v>
      </c>
      <c r="G64" s="441">
        <v>27</v>
      </c>
      <c r="H64" s="441">
        <v>41</v>
      </c>
      <c r="I64" s="442">
        <v>55</v>
      </c>
      <c r="J64" s="442" t="s">
        <v>914</v>
      </c>
      <c r="K64" s="492">
        <f t="shared" ref="K64" si="19">H64-F64</f>
        <v>4</v>
      </c>
      <c r="L64" s="442">
        <v>100</v>
      </c>
      <c r="M64" s="493">
        <f t="shared" ref="M64" si="20">(K64*N64)-L64</f>
        <v>2100</v>
      </c>
      <c r="N64" s="442">
        <v>550</v>
      </c>
      <c r="O64" s="494" t="s">
        <v>556</v>
      </c>
      <c r="P64" s="512">
        <v>44323</v>
      </c>
      <c r="Q64" s="363"/>
      <c r="R64" s="324" t="s">
        <v>792</v>
      </c>
      <c r="Z64" s="369"/>
      <c r="AA64" s="369"/>
      <c r="AB64" s="369"/>
      <c r="AC64" s="369"/>
      <c r="AD64" s="369"/>
      <c r="AE64" s="369"/>
      <c r="AF64" s="369"/>
      <c r="AG64" s="369"/>
      <c r="AH64" s="369"/>
    </row>
    <row r="65" spans="1:34" s="37" customFormat="1" ht="14.25">
      <c r="A65" s="496">
        <v>10</v>
      </c>
      <c r="B65" s="461">
        <v>44322</v>
      </c>
      <c r="C65" s="490"/>
      <c r="D65" s="443" t="s">
        <v>864</v>
      </c>
      <c r="E65" s="491" t="s">
        <v>557</v>
      </c>
      <c r="F65" s="441">
        <v>12.5</v>
      </c>
      <c r="G65" s="441">
        <v>7.5</v>
      </c>
      <c r="H65" s="441">
        <v>16</v>
      </c>
      <c r="I65" s="442">
        <v>20</v>
      </c>
      <c r="J65" s="442" t="s">
        <v>913</v>
      </c>
      <c r="K65" s="492">
        <f t="shared" ref="K65:K66" si="21">H65-F65</f>
        <v>3.5</v>
      </c>
      <c r="L65" s="442">
        <v>100</v>
      </c>
      <c r="M65" s="493">
        <f t="shared" ref="M65:M66" si="22">(K65*N65)-L65</f>
        <v>4712.5</v>
      </c>
      <c r="N65" s="442">
        <v>1375</v>
      </c>
      <c r="O65" s="494" t="s">
        <v>556</v>
      </c>
      <c r="P65" s="512">
        <v>44323</v>
      </c>
      <c r="Q65" s="363"/>
      <c r="R65" s="324" t="s">
        <v>559</v>
      </c>
      <c r="Z65" s="369"/>
      <c r="AA65" s="369"/>
      <c r="AB65" s="369"/>
      <c r="AC65" s="369"/>
      <c r="AD65" s="369"/>
      <c r="AE65" s="369"/>
      <c r="AF65" s="369"/>
      <c r="AG65" s="369"/>
      <c r="AH65" s="369"/>
    </row>
    <row r="66" spans="1:34" s="37" customFormat="1" ht="14.25">
      <c r="A66" s="496">
        <v>11</v>
      </c>
      <c r="B66" s="461">
        <v>44323</v>
      </c>
      <c r="C66" s="490"/>
      <c r="D66" s="443" t="s">
        <v>916</v>
      </c>
      <c r="E66" s="491" t="s">
        <v>557</v>
      </c>
      <c r="F66" s="441">
        <v>96</v>
      </c>
      <c r="G66" s="441">
        <v>58</v>
      </c>
      <c r="H66" s="441">
        <v>110</v>
      </c>
      <c r="I66" s="442">
        <v>170</v>
      </c>
      <c r="J66" s="442" t="s">
        <v>907</v>
      </c>
      <c r="K66" s="492">
        <f t="shared" si="21"/>
        <v>14</v>
      </c>
      <c r="L66" s="442">
        <v>100</v>
      </c>
      <c r="M66" s="493">
        <f t="shared" si="22"/>
        <v>950</v>
      </c>
      <c r="N66" s="442">
        <v>75</v>
      </c>
      <c r="O66" s="494" t="s">
        <v>556</v>
      </c>
      <c r="P66" s="495">
        <v>44323</v>
      </c>
      <c r="Q66" s="363"/>
      <c r="R66" s="324" t="s">
        <v>792</v>
      </c>
      <c r="Z66" s="369"/>
      <c r="AA66" s="369"/>
      <c r="AB66" s="369"/>
      <c r="AC66" s="369"/>
      <c r="AD66" s="369"/>
      <c r="AE66" s="369"/>
      <c r="AF66" s="369"/>
      <c r="AG66" s="369"/>
      <c r="AH66" s="369"/>
    </row>
    <row r="67" spans="1:34" s="37" customFormat="1" ht="14.25">
      <c r="A67" s="496">
        <v>12</v>
      </c>
      <c r="B67" s="461">
        <v>44323</v>
      </c>
      <c r="C67" s="490"/>
      <c r="D67" s="443" t="s">
        <v>919</v>
      </c>
      <c r="E67" s="491" t="s">
        <v>557</v>
      </c>
      <c r="F67" s="441">
        <v>12</v>
      </c>
      <c r="G67" s="441">
        <v>7</v>
      </c>
      <c r="H67" s="441">
        <v>13</v>
      </c>
      <c r="I67" s="442" t="s">
        <v>920</v>
      </c>
      <c r="J67" s="442" t="s">
        <v>923</v>
      </c>
      <c r="K67" s="492">
        <f t="shared" ref="K67" si="23">H67-F67</f>
        <v>1</v>
      </c>
      <c r="L67" s="442">
        <v>100</v>
      </c>
      <c r="M67" s="493">
        <f t="shared" ref="M67" si="24">(K67*N67)-L67</f>
        <v>1150</v>
      </c>
      <c r="N67" s="442">
        <v>1250</v>
      </c>
      <c r="O67" s="494" t="s">
        <v>556</v>
      </c>
      <c r="P67" s="495">
        <v>44323</v>
      </c>
      <c r="Q67" s="363"/>
      <c r="R67" s="324" t="s">
        <v>559</v>
      </c>
      <c r="Z67" s="369"/>
      <c r="AA67" s="369"/>
      <c r="AB67" s="369"/>
      <c r="AC67" s="369"/>
      <c r="AD67" s="369"/>
      <c r="AE67" s="369"/>
      <c r="AF67" s="369"/>
      <c r="AG67" s="369"/>
      <c r="AH67" s="369"/>
    </row>
    <row r="68" spans="1:34" s="37" customFormat="1" ht="14.25">
      <c r="A68" s="418"/>
      <c r="B68" s="416"/>
      <c r="C68" s="417"/>
      <c r="D68" s="410"/>
      <c r="E68" s="411"/>
      <c r="F68" s="387"/>
      <c r="G68" s="387"/>
      <c r="H68" s="387"/>
      <c r="I68" s="352"/>
      <c r="J68" s="352"/>
      <c r="K68" s="489"/>
      <c r="L68" s="352"/>
      <c r="M68" s="481"/>
      <c r="N68" s="352"/>
      <c r="O68" s="380"/>
      <c r="P68" s="407"/>
      <c r="Q68" s="363"/>
      <c r="R68" s="324"/>
      <c r="Z68" s="369"/>
      <c r="AA68" s="369"/>
      <c r="AB68" s="369"/>
      <c r="AC68" s="369"/>
      <c r="AD68" s="369"/>
      <c r="AE68" s="369"/>
      <c r="AF68" s="369"/>
      <c r="AG68" s="369"/>
      <c r="AH68" s="369"/>
    </row>
    <row r="69" spans="1:34" s="37" customFormat="1" ht="14.25">
      <c r="A69" s="418"/>
      <c r="B69" s="416"/>
      <c r="C69" s="417"/>
      <c r="D69" s="410"/>
      <c r="E69" s="411"/>
      <c r="F69" s="387"/>
      <c r="G69" s="387"/>
      <c r="H69" s="387"/>
      <c r="I69" s="352"/>
      <c r="J69" s="352"/>
      <c r="K69" s="352"/>
      <c r="L69" s="352"/>
      <c r="M69" s="481"/>
      <c r="N69" s="352"/>
      <c r="O69" s="380"/>
      <c r="P69" s="393"/>
      <c r="Q69" s="363"/>
      <c r="R69" s="324"/>
      <c r="Z69" s="369"/>
      <c r="AA69" s="369"/>
      <c r="AB69" s="369"/>
      <c r="AC69" s="369"/>
      <c r="AD69" s="369"/>
      <c r="AE69" s="369"/>
      <c r="AF69" s="369"/>
      <c r="AG69" s="369"/>
      <c r="AH69" s="369"/>
    </row>
    <row r="70" spans="1:34" s="37" customFormat="1" ht="14.25">
      <c r="A70" s="353"/>
      <c r="B70" s="354"/>
      <c r="C70" s="354"/>
      <c r="D70" s="355"/>
      <c r="E70" s="353"/>
      <c r="F70" s="370"/>
      <c r="G70" s="353"/>
      <c r="H70" s="353"/>
      <c r="I70" s="353"/>
      <c r="J70" s="354"/>
      <c r="K70" s="371"/>
      <c r="L70" s="353"/>
      <c r="M70" s="353"/>
      <c r="N70" s="353"/>
      <c r="O70" s="372"/>
      <c r="P70" s="363"/>
      <c r="Q70" s="363"/>
      <c r="R70" s="324"/>
      <c r="Z70" s="369"/>
      <c r="AA70" s="369"/>
      <c r="AB70" s="369"/>
      <c r="AC70" s="369"/>
      <c r="AD70" s="369"/>
      <c r="AE70" s="369"/>
      <c r="AF70" s="369"/>
      <c r="AG70" s="369"/>
      <c r="AH70" s="369"/>
    </row>
    <row r="71" spans="1:34" ht="15">
      <c r="A71" s="96" t="s">
        <v>575</v>
      </c>
      <c r="B71" s="97"/>
      <c r="C71" s="97"/>
      <c r="D71" s="98"/>
      <c r="E71" s="31"/>
      <c r="F71" s="29"/>
      <c r="G71" s="29"/>
      <c r="H71" s="70"/>
      <c r="I71" s="116"/>
      <c r="J71" s="117"/>
      <c r="K71" s="14"/>
      <c r="L71" s="14"/>
      <c r="M71" s="14"/>
      <c r="N71" s="8"/>
      <c r="O71" s="50"/>
      <c r="Q71" s="92"/>
      <c r="R71" s="14"/>
      <c r="S71" s="13"/>
      <c r="T71" s="13"/>
      <c r="U71" s="13"/>
      <c r="V71" s="13"/>
      <c r="W71" s="13"/>
      <c r="X71" s="13"/>
      <c r="Y71" s="13"/>
      <c r="Z71" s="13"/>
    </row>
    <row r="72" spans="1:34" ht="38.25">
      <c r="A72" s="17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18" t="s">
        <v>548</v>
      </c>
      <c r="H72" s="18" t="s">
        <v>549</v>
      </c>
      <c r="I72" s="18" t="s">
        <v>550</v>
      </c>
      <c r="J72" s="17" t="s">
        <v>551</v>
      </c>
      <c r="K72" s="59" t="s">
        <v>567</v>
      </c>
      <c r="L72" s="392" t="s">
        <v>819</v>
      </c>
      <c r="M72" s="60" t="s">
        <v>818</v>
      </c>
      <c r="N72" s="18" t="s">
        <v>554</v>
      </c>
      <c r="O72" s="75" t="s">
        <v>555</v>
      </c>
      <c r="P72" s="94"/>
      <c r="Q72" s="8"/>
      <c r="R72" s="14"/>
      <c r="S72" s="13"/>
      <c r="T72" s="13"/>
      <c r="U72" s="13"/>
      <c r="V72" s="13"/>
      <c r="W72" s="13"/>
      <c r="X72" s="13"/>
      <c r="Y72" s="13"/>
      <c r="Z72" s="13"/>
    </row>
    <row r="73" spans="1:34" s="369" customFormat="1" ht="14.25">
      <c r="A73" s="466">
        <v>1</v>
      </c>
      <c r="B73" s="467">
        <v>44238</v>
      </c>
      <c r="C73" s="468"/>
      <c r="D73" s="469" t="s">
        <v>445</v>
      </c>
      <c r="E73" s="470" t="s">
        <v>557</v>
      </c>
      <c r="F73" s="471">
        <v>1515</v>
      </c>
      <c r="G73" s="472">
        <v>1390</v>
      </c>
      <c r="H73" s="471">
        <v>1595</v>
      </c>
      <c r="I73" s="473" t="s">
        <v>836</v>
      </c>
      <c r="J73" s="474" t="s">
        <v>842</v>
      </c>
      <c r="K73" s="474">
        <f t="shared" ref="K73" si="25">H73-F73</f>
        <v>80</v>
      </c>
      <c r="L73" s="475">
        <f>(F73*-0.8)/100</f>
        <v>-12.12</v>
      </c>
      <c r="M73" s="476">
        <f t="shared" ref="M73" si="26">(K73+L73)/F73</f>
        <v>4.4805280528052799E-2</v>
      </c>
      <c r="N73" s="477" t="s">
        <v>556</v>
      </c>
      <c r="O73" s="478">
        <v>44271</v>
      </c>
      <c r="P73" s="95"/>
      <c r="Q73" s="414"/>
      <c r="R73" s="450" t="s">
        <v>559</v>
      </c>
      <c r="S73" s="408"/>
      <c r="T73" s="408"/>
      <c r="U73" s="408"/>
      <c r="V73" s="408"/>
      <c r="W73" s="408"/>
      <c r="X73" s="408"/>
      <c r="Y73" s="408"/>
      <c r="Z73" s="408"/>
    </row>
    <row r="74" spans="1:34" s="369" customFormat="1" ht="14.25">
      <c r="A74" s="431"/>
      <c r="B74" s="373"/>
      <c r="C74" s="433"/>
      <c r="D74" s="385"/>
      <c r="E74" s="378"/>
      <c r="F74" s="387"/>
      <c r="G74" s="383"/>
      <c r="H74" s="387"/>
      <c r="I74" s="375"/>
      <c r="J74" s="412"/>
      <c r="K74" s="412"/>
      <c r="L74" s="413"/>
      <c r="M74" s="400"/>
      <c r="N74" s="379"/>
      <c r="O74" s="407"/>
      <c r="P74" s="95"/>
      <c r="Q74" s="414"/>
      <c r="R74" s="450"/>
      <c r="S74" s="408"/>
      <c r="T74" s="408"/>
      <c r="U74" s="408"/>
      <c r="V74" s="408"/>
      <c r="W74" s="408"/>
      <c r="X74" s="408"/>
      <c r="Y74" s="408"/>
      <c r="Z74" s="408"/>
    </row>
    <row r="75" spans="1:34" s="5" customFormat="1">
      <c r="A75" s="364"/>
      <c r="B75" s="365"/>
      <c r="C75" s="366"/>
      <c r="D75" s="367"/>
      <c r="E75" s="396"/>
      <c r="F75" s="396"/>
      <c r="G75" s="448"/>
      <c r="H75" s="448"/>
      <c r="I75" s="396"/>
      <c r="J75" s="449"/>
      <c r="K75" s="444"/>
      <c r="L75" s="445"/>
      <c r="M75" s="446"/>
      <c r="N75" s="447"/>
      <c r="O75" s="368"/>
      <c r="P75" s="120"/>
      <c r="Q75"/>
      <c r="R75" s="91"/>
      <c r="T75" s="54"/>
      <c r="U75" s="54"/>
      <c r="V75" s="54"/>
      <c r="W75" s="54"/>
      <c r="X75" s="54"/>
      <c r="Y75" s="54"/>
      <c r="Z75" s="54"/>
    </row>
    <row r="76" spans="1:34">
      <c r="A76" s="20" t="s">
        <v>560</v>
      </c>
      <c r="B76" s="20"/>
      <c r="C76" s="20"/>
      <c r="D76" s="20"/>
      <c r="E76" s="2"/>
      <c r="F76" s="27" t="s">
        <v>562</v>
      </c>
      <c r="G76" s="79"/>
      <c r="H76" s="79"/>
      <c r="I76" s="35"/>
      <c r="J76" s="82"/>
      <c r="K76" s="80"/>
      <c r="L76" s="81"/>
      <c r="M76" s="82"/>
      <c r="N76" s="83"/>
      <c r="O76" s="121"/>
      <c r="P76" s="8"/>
      <c r="Q76" s="13"/>
      <c r="R76" s="93"/>
      <c r="S76" s="13"/>
      <c r="T76" s="13"/>
      <c r="U76" s="13"/>
      <c r="V76" s="13"/>
      <c r="W76" s="13"/>
      <c r="X76" s="13"/>
      <c r="Y76" s="13"/>
    </row>
    <row r="77" spans="1:34">
      <c r="A77" s="26" t="s">
        <v>561</v>
      </c>
      <c r="B77" s="20"/>
      <c r="C77" s="20"/>
      <c r="D77" s="20"/>
      <c r="E77" s="29"/>
      <c r="F77" s="27" t="s">
        <v>564</v>
      </c>
      <c r="G77" s="9"/>
      <c r="H77" s="9"/>
      <c r="I77" s="9"/>
      <c r="J77" s="50"/>
      <c r="K77" s="9"/>
      <c r="L77" s="9"/>
      <c r="M77" s="9"/>
      <c r="N77" s="8"/>
      <c r="O77" s="50"/>
      <c r="Q77" s="4"/>
      <c r="R77" s="14"/>
      <c r="S77" s="13"/>
      <c r="T77" s="13"/>
      <c r="U77" s="13"/>
      <c r="V77" s="13"/>
      <c r="W77" s="13"/>
      <c r="X77" s="13"/>
      <c r="Y77" s="13"/>
      <c r="Z77" s="13"/>
    </row>
    <row r="78" spans="1:34">
      <c r="A78" s="26"/>
      <c r="B78" s="20"/>
      <c r="C78" s="20"/>
      <c r="D78" s="20"/>
      <c r="E78" s="29"/>
      <c r="F78" s="27"/>
      <c r="G78" s="9"/>
      <c r="H78" s="9"/>
      <c r="I78" s="9"/>
      <c r="J78" s="50"/>
      <c r="K78" s="9"/>
      <c r="L78" s="9"/>
      <c r="M78" s="9"/>
      <c r="N78" s="8"/>
      <c r="O78" s="50"/>
      <c r="Q78" s="4"/>
      <c r="R78" s="79"/>
      <c r="S78" s="13"/>
      <c r="T78" s="13"/>
      <c r="U78" s="13"/>
      <c r="V78" s="13"/>
      <c r="W78" s="13"/>
      <c r="X78" s="13"/>
      <c r="Y78" s="13"/>
      <c r="Z78" s="13"/>
    </row>
    <row r="79" spans="1:34" ht="15">
      <c r="A79" s="8"/>
      <c r="B79" s="30" t="s">
        <v>823</v>
      </c>
      <c r="C79" s="30"/>
      <c r="D79" s="30"/>
      <c r="E79" s="30"/>
      <c r="F79" s="31"/>
      <c r="G79" s="29"/>
      <c r="H79" s="29"/>
      <c r="I79" s="70"/>
      <c r="J79" s="71"/>
      <c r="K79" s="72"/>
      <c r="L79" s="391"/>
      <c r="M79" s="9"/>
      <c r="N79" s="8"/>
      <c r="O79" s="50"/>
      <c r="Q79" s="4"/>
      <c r="R79" s="79"/>
      <c r="S79" s="13"/>
      <c r="T79" s="13"/>
      <c r="U79" s="13"/>
      <c r="V79" s="13"/>
      <c r="W79" s="13"/>
      <c r="X79" s="13"/>
      <c r="Y79" s="13"/>
      <c r="Z79" s="13"/>
    </row>
    <row r="80" spans="1:34" ht="38.25">
      <c r="A80" s="17" t="s">
        <v>16</v>
      </c>
      <c r="B80" s="18" t="s">
        <v>534</v>
      </c>
      <c r="C80" s="18"/>
      <c r="D80" s="19" t="s">
        <v>545</v>
      </c>
      <c r="E80" s="18" t="s">
        <v>546</v>
      </c>
      <c r="F80" s="18" t="s">
        <v>547</v>
      </c>
      <c r="G80" s="18" t="s">
        <v>566</v>
      </c>
      <c r="H80" s="18" t="s">
        <v>549</v>
      </c>
      <c r="I80" s="18" t="s">
        <v>550</v>
      </c>
      <c r="J80" s="73" t="s">
        <v>551</v>
      </c>
      <c r="K80" s="59" t="s">
        <v>567</v>
      </c>
      <c r="L80" s="74" t="s">
        <v>568</v>
      </c>
      <c r="M80" s="18" t="s">
        <v>569</v>
      </c>
      <c r="N80" s="392" t="s">
        <v>819</v>
      </c>
      <c r="O80" s="60" t="s">
        <v>818</v>
      </c>
      <c r="P80" s="18" t="s">
        <v>554</v>
      </c>
      <c r="Q80" s="75" t="s">
        <v>555</v>
      </c>
      <c r="R80" s="79"/>
      <c r="S80" s="13"/>
      <c r="T80" s="13"/>
      <c r="U80" s="13"/>
      <c r="V80" s="13"/>
      <c r="W80" s="13"/>
      <c r="X80" s="13"/>
      <c r="Y80" s="13"/>
      <c r="Z80" s="13"/>
    </row>
    <row r="81" spans="1:29" ht="14.25">
      <c r="A81" s="358"/>
      <c r="B81" s="373"/>
      <c r="C81" s="377"/>
      <c r="D81" s="385"/>
      <c r="E81" s="378"/>
      <c r="F81" s="401"/>
      <c r="G81" s="383"/>
      <c r="H81" s="378"/>
      <c r="I81" s="375"/>
      <c r="J81" s="412"/>
      <c r="K81" s="412"/>
      <c r="L81" s="413"/>
      <c r="M81" s="411"/>
      <c r="N81" s="413"/>
      <c r="O81" s="400"/>
      <c r="P81" s="379"/>
      <c r="Q81" s="393"/>
      <c r="R81" s="409"/>
      <c r="S81" s="399"/>
      <c r="T81" s="13"/>
      <c r="U81" s="408"/>
      <c r="V81" s="408"/>
      <c r="W81" s="408"/>
      <c r="X81" s="408"/>
      <c r="Y81" s="408"/>
      <c r="Z81" s="408"/>
      <c r="AA81" s="369"/>
      <c r="AB81" s="369"/>
      <c r="AC81" s="369"/>
    </row>
    <row r="82" spans="1:29" ht="14.25">
      <c r="A82" s="358"/>
      <c r="B82" s="373"/>
      <c r="C82" s="377"/>
      <c r="D82" s="385"/>
      <c r="E82" s="378"/>
      <c r="F82" s="401"/>
      <c r="G82" s="383"/>
      <c r="H82" s="378"/>
      <c r="I82" s="375"/>
      <c r="J82" s="412"/>
      <c r="K82" s="412"/>
      <c r="L82" s="413"/>
      <c r="M82" s="411"/>
      <c r="N82" s="413"/>
      <c r="O82" s="400"/>
      <c r="P82" s="379"/>
      <c r="Q82" s="393"/>
      <c r="R82" s="409"/>
      <c r="S82" s="399"/>
      <c r="T82" s="13"/>
      <c r="U82" s="408"/>
      <c r="V82" s="408"/>
      <c r="W82" s="408"/>
      <c r="X82" s="408"/>
      <c r="Y82" s="408"/>
      <c r="Z82" s="408"/>
      <c r="AA82" s="369"/>
      <c r="AB82" s="369"/>
      <c r="AC82" s="369"/>
    </row>
    <row r="83" spans="1:29" s="369" customFormat="1" ht="14.25">
      <c r="A83" s="358"/>
      <c r="B83" s="373"/>
      <c r="C83" s="377"/>
      <c r="D83" s="385"/>
      <c r="E83" s="378"/>
      <c r="F83" s="401"/>
      <c r="G83" s="383"/>
      <c r="H83" s="378"/>
      <c r="I83" s="375"/>
      <c r="J83" s="412"/>
      <c r="K83" s="412"/>
      <c r="L83" s="413"/>
      <c r="M83" s="411"/>
      <c r="N83" s="413"/>
      <c r="O83" s="400"/>
      <c r="P83" s="379"/>
      <c r="Q83" s="393"/>
      <c r="R83" s="406"/>
      <c r="S83" s="408"/>
      <c r="T83" s="408"/>
      <c r="U83" s="408"/>
      <c r="V83" s="408"/>
      <c r="W83" s="408"/>
      <c r="X83" s="408"/>
      <c r="Y83" s="408"/>
      <c r="Z83" s="408"/>
    </row>
    <row r="84" spans="1:29" s="369" customFormat="1" ht="14.25">
      <c r="A84" s="358"/>
      <c r="B84" s="373"/>
      <c r="C84" s="377"/>
      <c r="D84" s="385"/>
      <c r="E84" s="378"/>
      <c r="F84" s="412"/>
      <c r="G84" s="387"/>
      <c r="H84" s="378"/>
      <c r="I84" s="375"/>
      <c r="J84" s="412"/>
      <c r="K84" s="412"/>
      <c r="L84" s="413"/>
      <c r="M84" s="411"/>
      <c r="N84" s="413"/>
      <c r="O84" s="400"/>
      <c r="P84" s="379"/>
      <c r="Q84" s="393"/>
      <c r="R84" s="406"/>
      <c r="S84" s="408"/>
      <c r="T84" s="408"/>
      <c r="U84" s="408"/>
      <c r="V84" s="408"/>
      <c r="W84" s="408"/>
      <c r="X84" s="408"/>
      <c r="Y84" s="408"/>
      <c r="Z84" s="408"/>
    </row>
    <row r="85" spans="1:29" s="369" customFormat="1" ht="14.25">
      <c r="A85" s="358"/>
      <c r="B85" s="373"/>
      <c r="C85" s="377"/>
      <c r="D85" s="385"/>
      <c r="E85" s="378"/>
      <c r="F85" s="412"/>
      <c r="G85" s="387"/>
      <c r="H85" s="378"/>
      <c r="I85" s="375"/>
      <c r="J85" s="412"/>
      <c r="K85" s="412"/>
      <c r="L85" s="413"/>
      <c r="M85" s="411"/>
      <c r="N85" s="413"/>
      <c r="O85" s="400"/>
      <c r="P85" s="379"/>
      <c r="Q85" s="393"/>
      <c r="R85" s="406"/>
      <c r="S85" s="408"/>
      <c r="T85" s="408"/>
      <c r="U85" s="408"/>
      <c r="V85" s="408"/>
      <c r="W85" s="408"/>
      <c r="X85" s="408"/>
      <c r="Y85" s="408"/>
      <c r="Z85" s="408"/>
    </row>
    <row r="86" spans="1:29" s="369" customFormat="1" ht="14.25">
      <c r="A86" s="358"/>
      <c r="B86" s="373"/>
      <c r="C86" s="377"/>
      <c r="D86" s="385"/>
      <c r="E86" s="378"/>
      <c r="F86" s="401"/>
      <c r="G86" s="383"/>
      <c r="H86" s="378"/>
      <c r="I86" s="375"/>
      <c r="J86" s="412"/>
      <c r="K86" s="403"/>
      <c r="L86" s="413"/>
      <c r="M86" s="411"/>
      <c r="N86" s="413"/>
      <c r="O86" s="400"/>
      <c r="P86" s="405"/>
      <c r="Q86" s="393"/>
      <c r="R86" s="406"/>
      <c r="S86" s="408"/>
      <c r="T86" s="408"/>
      <c r="U86" s="408"/>
      <c r="V86" s="408"/>
      <c r="W86" s="408"/>
      <c r="X86" s="408"/>
      <c r="Y86" s="408"/>
      <c r="Z86" s="408"/>
    </row>
    <row r="87" spans="1:29" s="369" customFormat="1" ht="14.25">
      <c r="A87" s="358"/>
      <c r="B87" s="373"/>
      <c r="C87" s="377"/>
      <c r="D87" s="385"/>
      <c r="E87" s="378"/>
      <c r="F87" s="401"/>
      <c r="G87" s="383"/>
      <c r="H87" s="378"/>
      <c r="I87" s="375"/>
      <c r="J87" s="403"/>
      <c r="K87" s="403"/>
      <c r="L87" s="403"/>
      <c r="M87" s="403"/>
      <c r="N87" s="404"/>
      <c r="O87" s="415"/>
      <c r="P87" s="405"/>
      <c r="Q87" s="393"/>
      <c r="R87" s="406"/>
      <c r="S87" s="408"/>
      <c r="T87" s="408"/>
      <c r="U87" s="408"/>
      <c r="V87" s="408"/>
      <c r="W87" s="408"/>
      <c r="X87" s="408"/>
      <c r="Y87" s="408"/>
      <c r="Z87" s="408"/>
    </row>
    <row r="88" spans="1:29" s="369" customFormat="1" ht="14.25">
      <c r="A88" s="358"/>
      <c r="B88" s="373"/>
      <c r="C88" s="377"/>
      <c r="D88" s="385"/>
      <c r="E88" s="378"/>
      <c r="F88" s="412"/>
      <c r="G88" s="387"/>
      <c r="H88" s="378"/>
      <c r="I88" s="375"/>
      <c r="J88" s="412"/>
      <c r="K88" s="412"/>
      <c r="L88" s="413"/>
      <c r="M88" s="411"/>
      <c r="N88" s="413"/>
      <c r="O88" s="400"/>
      <c r="P88" s="379"/>
      <c r="Q88" s="393"/>
      <c r="R88" s="409"/>
      <c r="S88" s="399"/>
      <c r="T88" s="408"/>
      <c r="U88" s="408"/>
      <c r="V88" s="408"/>
      <c r="W88" s="408"/>
      <c r="X88" s="408"/>
      <c r="Y88" s="408"/>
      <c r="Z88" s="408"/>
    </row>
    <row r="89" spans="1:29" s="369" customFormat="1" ht="14.25">
      <c r="A89" s="358"/>
      <c r="B89" s="373"/>
      <c r="C89" s="377"/>
      <c r="D89" s="385"/>
      <c r="E89" s="378"/>
      <c r="F89" s="401"/>
      <c r="G89" s="383"/>
      <c r="H89" s="378"/>
      <c r="I89" s="375"/>
      <c r="J89" s="352"/>
      <c r="K89" s="352"/>
      <c r="L89" s="352"/>
      <c r="M89" s="352"/>
      <c r="N89" s="402"/>
      <c r="O89" s="400"/>
      <c r="P89" s="380"/>
      <c r="Q89" s="393"/>
      <c r="R89" s="409"/>
      <c r="S89" s="399"/>
      <c r="T89" s="408"/>
      <c r="U89" s="408"/>
      <c r="V89" s="408"/>
      <c r="W89" s="408"/>
      <c r="X89" s="408"/>
      <c r="Y89" s="408"/>
      <c r="Z89" s="408"/>
    </row>
    <row r="90" spans="1:29">
      <c r="A90" s="26"/>
      <c r="B90" s="20"/>
      <c r="C90" s="20"/>
      <c r="D90" s="20"/>
      <c r="E90" s="29"/>
      <c r="F90" s="27"/>
      <c r="G90" s="9"/>
      <c r="H90" s="9"/>
      <c r="I90" s="9"/>
      <c r="J90" s="50"/>
      <c r="K90" s="9"/>
      <c r="L90" s="9"/>
      <c r="M90" s="9"/>
      <c r="N90" s="8"/>
      <c r="O90" s="50"/>
      <c r="P90" s="4"/>
      <c r="Q90" s="8"/>
      <c r="R90" s="138"/>
      <c r="S90" s="13"/>
      <c r="T90" s="13"/>
      <c r="U90" s="13"/>
      <c r="V90" s="13"/>
      <c r="W90" s="13"/>
      <c r="X90" s="13"/>
      <c r="Y90" s="13"/>
      <c r="Z90" s="13"/>
    </row>
    <row r="91" spans="1:29">
      <c r="A91" s="26"/>
      <c r="B91" s="20"/>
      <c r="C91" s="20"/>
      <c r="D91" s="20"/>
      <c r="E91" s="29"/>
      <c r="F91" s="27"/>
      <c r="G91" s="38"/>
      <c r="H91" s="39"/>
      <c r="I91" s="79"/>
      <c r="J91" s="14"/>
      <c r="K91" s="80"/>
      <c r="L91" s="81"/>
      <c r="M91" s="82"/>
      <c r="N91" s="83"/>
      <c r="O91" s="84"/>
      <c r="P91" s="8"/>
      <c r="Q91" s="13"/>
      <c r="R91" s="138"/>
      <c r="S91" s="13"/>
      <c r="T91" s="13"/>
      <c r="U91" s="13"/>
      <c r="V91" s="13"/>
      <c r="W91" s="13"/>
      <c r="X91" s="13"/>
      <c r="Y91" s="13"/>
      <c r="Z91" s="13"/>
    </row>
    <row r="92" spans="1:29">
      <c r="A92" s="34"/>
      <c r="B92" s="42"/>
      <c r="C92" s="99"/>
      <c r="D92" s="3"/>
      <c r="E92" s="35"/>
      <c r="F92" s="79"/>
      <c r="G92" s="38"/>
      <c r="H92" s="39"/>
      <c r="I92" s="79"/>
      <c r="J92" s="14"/>
      <c r="K92" s="80"/>
      <c r="L92" s="81"/>
      <c r="M92" s="82"/>
      <c r="N92" s="83"/>
      <c r="O92" s="84"/>
      <c r="P92" s="8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9" ht="15">
      <c r="A93" s="2"/>
      <c r="B93" s="100" t="s">
        <v>576</v>
      </c>
      <c r="C93" s="100"/>
      <c r="D93" s="100"/>
      <c r="E93" s="100"/>
      <c r="F93" s="14"/>
      <c r="G93" s="14"/>
      <c r="H93" s="101"/>
      <c r="I93" s="14"/>
      <c r="J93" s="71"/>
      <c r="K93" s="72"/>
      <c r="L93" s="14"/>
      <c r="M93" s="14"/>
      <c r="N93" s="13"/>
      <c r="O93" s="95"/>
      <c r="P93" s="8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9" ht="38.25">
      <c r="A94" s="17" t="s">
        <v>16</v>
      </c>
      <c r="B94" s="18" t="s">
        <v>534</v>
      </c>
      <c r="C94" s="18"/>
      <c r="D94" s="19" t="s">
        <v>545</v>
      </c>
      <c r="E94" s="18" t="s">
        <v>546</v>
      </c>
      <c r="F94" s="18" t="s">
        <v>547</v>
      </c>
      <c r="G94" s="18" t="s">
        <v>577</v>
      </c>
      <c r="H94" s="18" t="s">
        <v>578</v>
      </c>
      <c r="I94" s="18" t="s">
        <v>550</v>
      </c>
      <c r="J94" s="58" t="s">
        <v>551</v>
      </c>
      <c r="K94" s="18" t="s">
        <v>552</v>
      </c>
      <c r="L94" s="18" t="s">
        <v>553</v>
      </c>
      <c r="M94" s="18" t="s">
        <v>554</v>
      </c>
      <c r="N94" s="19" t="s">
        <v>555</v>
      </c>
      <c r="O94" s="95"/>
      <c r="P94" s="8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9">
      <c r="A95" s="194">
        <v>1</v>
      </c>
      <c r="B95" s="102">
        <v>41579</v>
      </c>
      <c r="C95" s="102"/>
      <c r="D95" s="103" t="s">
        <v>579</v>
      </c>
      <c r="E95" s="104" t="s">
        <v>580</v>
      </c>
      <c r="F95" s="105">
        <v>82</v>
      </c>
      <c r="G95" s="104" t="s">
        <v>581</v>
      </c>
      <c r="H95" s="104">
        <v>100</v>
      </c>
      <c r="I95" s="122">
        <v>100</v>
      </c>
      <c r="J95" s="123" t="s">
        <v>582</v>
      </c>
      <c r="K95" s="124">
        <f t="shared" ref="K95:K126" si="27">H95-F95</f>
        <v>18</v>
      </c>
      <c r="L95" s="125">
        <f t="shared" ref="L95:L126" si="28">K95/F95</f>
        <v>0.21951219512195122</v>
      </c>
      <c r="M95" s="126" t="s">
        <v>556</v>
      </c>
      <c r="N95" s="127">
        <v>42657</v>
      </c>
      <c r="O95" s="50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9">
      <c r="A96" s="194">
        <v>2</v>
      </c>
      <c r="B96" s="102">
        <v>41794</v>
      </c>
      <c r="C96" s="102"/>
      <c r="D96" s="103" t="s">
        <v>583</v>
      </c>
      <c r="E96" s="104" t="s">
        <v>557</v>
      </c>
      <c r="F96" s="105">
        <v>257</v>
      </c>
      <c r="G96" s="104" t="s">
        <v>581</v>
      </c>
      <c r="H96" s="104">
        <v>300</v>
      </c>
      <c r="I96" s="122">
        <v>300</v>
      </c>
      <c r="J96" s="123" t="s">
        <v>582</v>
      </c>
      <c r="K96" s="124">
        <f t="shared" si="27"/>
        <v>43</v>
      </c>
      <c r="L96" s="125">
        <f t="shared" si="28"/>
        <v>0.16731517509727625</v>
      </c>
      <c r="M96" s="126" t="s">
        <v>556</v>
      </c>
      <c r="N96" s="127">
        <v>41822</v>
      </c>
      <c r="O96" s="50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3</v>
      </c>
      <c r="B97" s="102">
        <v>41828</v>
      </c>
      <c r="C97" s="102"/>
      <c r="D97" s="103" t="s">
        <v>584</v>
      </c>
      <c r="E97" s="104" t="s">
        <v>557</v>
      </c>
      <c r="F97" s="105">
        <v>393</v>
      </c>
      <c r="G97" s="104" t="s">
        <v>581</v>
      </c>
      <c r="H97" s="104">
        <v>468</v>
      </c>
      <c r="I97" s="122">
        <v>468</v>
      </c>
      <c r="J97" s="123" t="s">
        <v>582</v>
      </c>
      <c r="K97" s="124">
        <f t="shared" si="27"/>
        <v>75</v>
      </c>
      <c r="L97" s="125">
        <f t="shared" si="28"/>
        <v>0.19083969465648856</v>
      </c>
      <c r="M97" s="126" t="s">
        <v>556</v>
      </c>
      <c r="N97" s="127">
        <v>41863</v>
      </c>
      <c r="O97" s="50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4</v>
      </c>
      <c r="B98" s="102">
        <v>41857</v>
      </c>
      <c r="C98" s="102"/>
      <c r="D98" s="103" t="s">
        <v>585</v>
      </c>
      <c r="E98" s="104" t="s">
        <v>557</v>
      </c>
      <c r="F98" s="105">
        <v>205</v>
      </c>
      <c r="G98" s="104" t="s">
        <v>581</v>
      </c>
      <c r="H98" s="104">
        <v>275</v>
      </c>
      <c r="I98" s="122">
        <v>250</v>
      </c>
      <c r="J98" s="123" t="s">
        <v>582</v>
      </c>
      <c r="K98" s="124">
        <f t="shared" si="27"/>
        <v>70</v>
      </c>
      <c r="L98" s="125">
        <f t="shared" si="28"/>
        <v>0.34146341463414637</v>
      </c>
      <c r="M98" s="126" t="s">
        <v>556</v>
      </c>
      <c r="N98" s="127">
        <v>41962</v>
      </c>
      <c r="O98" s="50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5</v>
      </c>
      <c r="B99" s="102">
        <v>41886</v>
      </c>
      <c r="C99" s="102"/>
      <c r="D99" s="103" t="s">
        <v>586</v>
      </c>
      <c r="E99" s="104" t="s">
        <v>557</v>
      </c>
      <c r="F99" s="105">
        <v>162</v>
      </c>
      <c r="G99" s="104" t="s">
        <v>581</v>
      </c>
      <c r="H99" s="104">
        <v>190</v>
      </c>
      <c r="I99" s="122">
        <v>190</v>
      </c>
      <c r="J99" s="123" t="s">
        <v>582</v>
      </c>
      <c r="K99" s="124">
        <f t="shared" si="27"/>
        <v>28</v>
      </c>
      <c r="L99" s="125">
        <f t="shared" si="28"/>
        <v>0.1728395061728395</v>
      </c>
      <c r="M99" s="126" t="s">
        <v>556</v>
      </c>
      <c r="N99" s="127">
        <v>42006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6</v>
      </c>
      <c r="B100" s="102">
        <v>41886</v>
      </c>
      <c r="C100" s="102"/>
      <c r="D100" s="103" t="s">
        <v>587</v>
      </c>
      <c r="E100" s="104" t="s">
        <v>557</v>
      </c>
      <c r="F100" s="105">
        <v>75</v>
      </c>
      <c r="G100" s="104" t="s">
        <v>581</v>
      </c>
      <c r="H100" s="104">
        <v>91.5</v>
      </c>
      <c r="I100" s="122" t="s">
        <v>588</v>
      </c>
      <c r="J100" s="123" t="s">
        <v>589</v>
      </c>
      <c r="K100" s="124">
        <f t="shared" si="27"/>
        <v>16.5</v>
      </c>
      <c r="L100" s="125">
        <f t="shared" si="28"/>
        <v>0.22</v>
      </c>
      <c r="M100" s="126" t="s">
        <v>556</v>
      </c>
      <c r="N100" s="127">
        <v>41954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7</v>
      </c>
      <c r="B101" s="102">
        <v>41913</v>
      </c>
      <c r="C101" s="102"/>
      <c r="D101" s="103" t="s">
        <v>590</v>
      </c>
      <c r="E101" s="104" t="s">
        <v>557</v>
      </c>
      <c r="F101" s="105">
        <v>850</v>
      </c>
      <c r="G101" s="104" t="s">
        <v>581</v>
      </c>
      <c r="H101" s="104">
        <v>982.5</v>
      </c>
      <c r="I101" s="122">
        <v>1050</v>
      </c>
      <c r="J101" s="123" t="s">
        <v>591</v>
      </c>
      <c r="K101" s="124">
        <f t="shared" si="27"/>
        <v>132.5</v>
      </c>
      <c r="L101" s="125">
        <f t="shared" si="28"/>
        <v>0.15588235294117647</v>
      </c>
      <c r="M101" s="126" t="s">
        <v>556</v>
      </c>
      <c r="N101" s="127">
        <v>42039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8</v>
      </c>
      <c r="B102" s="102">
        <v>41913</v>
      </c>
      <c r="C102" s="102"/>
      <c r="D102" s="103" t="s">
        <v>592</v>
      </c>
      <c r="E102" s="104" t="s">
        <v>557</v>
      </c>
      <c r="F102" s="105">
        <v>475</v>
      </c>
      <c r="G102" s="104" t="s">
        <v>581</v>
      </c>
      <c r="H102" s="104">
        <v>515</v>
      </c>
      <c r="I102" s="122">
        <v>600</v>
      </c>
      <c r="J102" s="123" t="s">
        <v>593</v>
      </c>
      <c r="K102" s="124">
        <f t="shared" si="27"/>
        <v>40</v>
      </c>
      <c r="L102" s="125">
        <f t="shared" si="28"/>
        <v>8.4210526315789472E-2</v>
      </c>
      <c r="M102" s="126" t="s">
        <v>556</v>
      </c>
      <c r="N102" s="127">
        <v>41939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9</v>
      </c>
      <c r="B103" s="102">
        <v>41913</v>
      </c>
      <c r="C103" s="102"/>
      <c r="D103" s="103" t="s">
        <v>594</v>
      </c>
      <c r="E103" s="104" t="s">
        <v>557</v>
      </c>
      <c r="F103" s="105">
        <v>86</v>
      </c>
      <c r="G103" s="104" t="s">
        <v>581</v>
      </c>
      <c r="H103" s="104">
        <v>99</v>
      </c>
      <c r="I103" s="122">
        <v>140</v>
      </c>
      <c r="J103" s="123" t="s">
        <v>595</v>
      </c>
      <c r="K103" s="124">
        <f t="shared" si="27"/>
        <v>13</v>
      </c>
      <c r="L103" s="125">
        <f t="shared" si="28"/>
        <v>0.15116279069767441</v>
      </c>
      <c r="M103" s="126" t="s">
        <v>556</v>
      </c>
      <c r="N103" s="127">
        <v>41939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10</v>
      </c>
      <c r="B104" s="102">
        <v>41926</v>
      </c>
      <c r="C104" s="102"/>
      <c r="D104" s="103" t="s">
        <v>596</v>
      </c>
      <c r="E104" s="104" t="s">
        <v>557</v>
      </c>
      <c r="F104" s="105">
        <v>496.6</v>
      </c>
      <c r="G104" s="104" t="s">
        <v>581</v>
      </c>
      <c r="H104" s="104">
        <v>621</v>
      </c>
      <c r="I104" s="122">
        <v>580</v>
      </c>
      <c r="J104" s="123" t="s">
        <v>582</v>
      </c>
      <c r="K104" s="124">
        <f t="shared" si="27"/>
        <v>124.39999999999998</v>
      </c>
      <c r="L104" s="125">
        <f t="shared" si="28"/>
        <v>0.25050342327829234</v>
      </c>
      <c r="M104" s="126" t="s">
        <v>556</v>
      </c>
      <c r="N104" s="127">
        <v>42605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11</v>
      </c>
      <c r="B105" s="102">
        <v>41926</v>
      </c>
      <c r="C105" s="102"/>
      <c r="D105" s="103" t="s">
        <v>597</v>
      </c>
      <c r="E105" s="104" t="s">
        <v>557</v>
      </c>
      <c r="F105" s="105">
        <v>2481.9</v>
      </c>
      <c r="G105" s="104" t="s">
        <v>581</v>
      </c>
      <c r="H105" s="104">
        <v>2840</v>
      </c>
      <c r="I105" s="122">
        <v>2870</v>
      </c>
      <c r="J105" s="123" t="s">
        <v>598</v>
      </c>
      <c r="K105" s="124">
        <f t="shared" si="27"/>
        <v>358.09999999999991</v>
      </c>
      <c r="L105" s="125">
        <f t="shared" si="28"/>
        <v>0.14428462065353154</v>
      </c>
      <c r="M105" s="126" t="s">
        <v>556</v>
      </c>
      <c r="N105" s="127">
        <v>42017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12</v>
      </c>
      <c r="B106" s="102">
        <v>41928</v>
      </c>
      <c r="C106" s="102"/>
      <c r="D106" s="103" t="s">
        <v>599</v>
      </c>
      <c r="E106" s="104" t="s">
        <v>557</v>
      </c>
      <c r="F106" s="105">
        <v>84.5</v>
      </c>
      <c r="G106" s="104" t="s">
        <v>581</v>
      </c>
      <c r="H106" s="104">
        <v>93</v>
      </c>
      <c r="I106" s="122">
        <v>110</v>
      </c>
      <c r="J106" s="123" t="s">
        <v>600</v>
      </c>
      <c r="K106" s="124">
        <f t="shared" si="27"/>
        <v>8.5</v>
      </c>
      <c r="L106" s="125">
        <f t="shared" si="28"/>
        <v>0.10059171597633136</v>
      </c>
      <c r="M106" s="126" t="s">
        <v>556</v>
      </c>
      <c r="N106" s="127">
        <v>41939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13</v>
      </c>
      <c r="B107" s="102">
        <v>41928</v>
      </c>
      <c r="C107" s="102"/>
      <c r="D107" s="103" t="s">
        <v>601</v>
      </c>
      <c r="E107" s="104" t="s">
        <v>557</v>
      </c>
      <c r="F107" s="105">
        <v>401</v>
      </c>
      <c r="G107" s="104" t="s">
        <v>581</v>
      </c>
      <c r="H107" s="104">
        <v>428</v>
      </c>
      <c r="I107" s="122">
        <v>450</v>
      </c>
      <c r="J107" s="123" t="s">
        <v>602</v>
      </c>
      <c r="K107" s="124">
        <f t="shared" si="27"/>
        <v>27</v>
      </c>
      <c r="L107" s="125">
        <f t="shared" si="28"/>
        <v>6.7331670822942641E-2</v>
      </c>
      <c r="M107" s="126" t="s">
        <v>556</v>
      </c>
      <c r="N107" s="127">
        <v>42020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14</v>
      </c>
      <c r="B108" s="102">
        <v>41928</v>
      </c>
      <c r="C108" s="102"/>
      <c r="D108" s="103" t="s">
        <v>603</v>
      </c>
      <c r="E108" s="104" t="s">
        <v>557</v>
      </c>
      <c r="F108" s="105">
        <v>101</v>
      </c>
      <c r="G108" s="104" t="s">
        <v>581</v>
      </c>
      <c r="H108" s="104">
        <v>112</v>
      </c>
      <c r="I108" s="122">
        <v>120</v>
      </c>
      <c r="J108" s="123" t="s">
        <v>604</v>
      </c>
      <c r="K108" s="124">
        <f t="shared" si="27"/>
        <v>11</v>
      </c>
      <c r="L108" s="125">
        <f t="shared" si="28"/>
        <v>0.10891089108910891</v>
      </c>
      <c r="M108" s="126" t="s">
        <v>556</v>
      </c>
      <c r="N108" s="127">
        <v>41939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15</v>
      </c>
      <c r="B109" s="102">
        <v>41954</v>
      </c>
      <c r="C109" s="102"/>
      <c r="D109" s="103" t="s">
        <v>605</v>
      </c>
      <c r="E109" s="104" t="s">
        <v>557</v>
      </c>
      <c r="F109" s="105">
        <v>59</v>
      </c>
      <c r="G109" s="104" t="s">
        <v>581</v>
      </c>
      <c r="H109" s="104">
        <v>76</v>
      </c>
      <c r="I109" s="122">
        <v>76</v>
      </c>
      <c r="J109" s="123" t="s">
        <v>582</v>
      </c>
      <c r="K109" s="124">
        <f t="shared" si="27"/>
        <v>17</v>
      </c>
      <c r="L109" s="125">
        <f t="shared" si="28"/>
        <v>0.28813559322033899</v>
      </c>
      <c r="M109" s="126" t="s">
        <v>556</v>
      </c>
      <c r="N109" s="127">
        <v>43032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16</v>
      </c>
      <c r="B110" s="102">
        <v>41954</v>
      </c>
      <c r="C110" s="102"/>
      <c r="D110" s="103" t="s">
        <v>594</v>
      </c>
      <c r="E110" s="104" t="s">
        <v>557</v>
      </c>
      <c r="F110" s="105">
        <v>99</v>
      </c>
      <c r="G110" s="104" t="s">
        <v>581</v>
      </c>
      <c r="H110" s="104">
        <v>120</v>
      </c>
      <c r="I110" s="122">
        <v>120</v>
      </c>
      <c r="J110" s="123" t="s">
        <v>606</v>
      </c>
      <c r="K110" s="124">
        <f t="shared" si="27"/>
        <v>21</v>
      </c>
      <c r="L110" s="125">
        <f t="shared" si="28"/>
        <v>0.21212121212121213</v>
      </c>
      <c r="M110" s="126" t="s">
        <v>556</v>
      </c>
      <c r="N110" s="127">
        <v>41960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17</v>
      </c>
      <c r="B111" s="102">
        <v>41956</v>
      </c>
      <c r="C111" s="102"/>
      <c r="D111" s="103" t="s">
        <v>607</v>
      </c>
      <c r="E111" s="104" t="s">
        <v>557</v>
      </c>
      <c r="F111" s="105">
        <v>22</v>
      </c>
      <c r="G111" s="104" t="s">
        <v>581</v>
      </c>
      <c r="H111" s="104">
        <v>33.549999999999997</v>
      </c>
      <c r="I111" s="122">
        <v>32</v>
      </c>
      <c r="J111" s="123" t="s">
        <v>608</v>
      </c>
      <c r="K111" s="124">
        <f t="shared" si="27"/>
        <v>11.549999999999997</v>
      </c>
      <c r="L111" s="125">
        <f t="shared" si="28"/>
        <v>0.52499999999999991</v>
      </c>
      <c r="M111" s="126" t="s">
        <v>556</v>
      </c>
      <c r="N111" s="127">
        <v>42188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18</v>
      </c>
      <c r="B112" s="102">
        <v>41976</v>
      </c>
      <c r="C112" s="102"/>
      <c r="D112" s="103" t="s">
        <v>609</v>
      </c>
      <c r="E112" s="104" t="s">
        <v>557</v>
      </c>
      <c r="F112" s="105">
        <v>440</v>
      </c>
      <c r="G112" s="104" t="s">
        <v>581</v>
      </c>
      <c r="H112" s="104">
        <v>520</v>
      </c>
      <c r="I112" s="122">
        <v>520</v>
      </c>
      <c r="J112" s="123" t="s">
        <v>610</v>
      </c>
      <c r="K112" s="124">
        <f t="shared" si="27"/>
        <v>80</v>
      </c>
      <c r="L112" s="125">
        <f t="shared" si="28"/>
        <v>0.18181818181818182</v>
      </c>
      <c r="M112" s="126" t="s">
        <v>556</v>
      </c>
      <c r="N112" s="127">
        <v>42208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19</v>
      </c>
      <c r="B113" s="102">
        <v>41976</v>
      </c>
      <c r="C113" s="102"/>
      <c r="D113" s="103" t="s">
        <v>611</v>
      </c>
      <c r="E113" s="104" t="s">
        <v>557</v>
      </c>
      <c r="F113" s="105">
        <v>360</v>
      </c>
      <c r="G113" s="104" t="s">
        <v>581</v>
      </c>
      <c r="H113" s="104">
        <v>427</v>
      </c>
      <c r="I113" s="122">
        <v>425</v>
      </c>
      <c r="J113" s="123" t="s">
        <v>612</v>
      </c>
      <c r="K113" s="124">
        <f t="shared" si="27"/>
        <v>67</v>
      </c>
      <c r="L113" s="125">
        <f t="shared" si="28"/>
        <v>0.18611111111111112</v>
      </c>
      <c r="M113" s="126" t="s">
        <v>556</v>
      </c>
      <c r="N113" s="127">
        <v>42058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20</v>
      </c>
      <c r="B114" s="102">
        <v>42012</v>
      </c>
      <c r="C114" s="102"/>
      <c r="D114" s="103" t="s">
        <v>613</v>
      </c>
      <c r="E114" s="104" t="s">
        <v>557</v>
      </c>
      <c r="F114" s="105">
        <v>360</v>
      </c>
      <c r="G114" s="104" t="s">
        <v>581</v>
      </c>
      <c r="H114" s="104">
        <v>455</v>
      </c>
      <c r="I114" s="122">
        <v>420</v>
      </c>
      <c r="J114" s="123" t="s">
        <v>614</v>
      </c>
      <c r="K114" s="124">
        <f t="shared" si="27"/>
        <v>95</v>
      </c>
      <c r="L114" s="125">
        <f t="shared" si="28"/>
        <v>0.2638888888888889</v>
      </c>
      <c r="M114" s="126" t="s">
        <v>556</v>
      </c>
      <c r="N114" s="127">
        <v>42024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21</v>
      </c>
      <c r="B115" s="102">
        <v>42012</v>
      </c>
      <c r="C115" s="102"/>
      <c r="D115" s="103" t="s">
        <v>615</v>
      </c>
      <c r="E115" s="104" t="s">
        <v>557</v>
      </c>
      <c r="F115" s="105">
        <v>130</v>
      </c>
      <c r="G115" s="104"/>
      <c r="H115" s="104">
        <v>175.5</v>
      </c>
      <c r="I115" s="122">
        <v>165</v>
      </c>
      <c r="J115" s="123" t="s">
        <v>616</v>
      </c>
      <c r="K115" s="124">
        <f t="shared" si="27"/>
        <v>45.5</v>
      </c>
      <c r="L115" s="125">
        <f t="shared" si="28"/>
        <v>0.35</v>
      </c>
      <c r="M115" s="126" t="s">
        <v>556</v>
      </c>
      <c r="N115" s="127">
        <v>43088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22</v>
      </c>
      <c r="B116" s="102">
        <v>42040</v>
      </c>
      <c r="C116" s="102"/>
      <c r="D116" s="103" t="s">
        <v>376</v>
      </c>
      <c r="E116" s="104" t="s">
        <v>580</v>
      </c>
      <c r="F116" s="105">
        <v>98</v>
      </c>
      <c r="G116" s="104"/>
      <c r="H116" s="104">
        <v>120</v>
      </c>
      <c r="I116" s="122">
        <v>120</v>
      </c>
      <c r="J116" s="123" t="s">
        <v>582</v>
      </c>
      <c r="K116" s="124">
        <f t="shared" si="27"/>
        <v>22</v>
      </c>
      <c r="L116" s="125">
        <f t="shared" si="28"/>
        <v>0.22448979591836735</v>
      </c>
      <c r="M116" s="126" t="s">
        <v>556</v>
      </c>
      <c r="N116" s="127">
        <v>42753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23</v>
      </c>
      <c r="B117" s="102">
        <v>42040</v>
      </c>
      <c r="C117" s="102"/>
      <c r="D117" s="103" t="s">
        <v>617</v>
      </c>
      <c r="E117" s="104" t="s">
        <v>580</v>
      </c>
      <c r="F117" s="105">
        <v>196</v>
      </c>
      <c r="G117" s="104"/>
      <c r="H117" s="104">
        <v>262</v>
      </c>
      <c r="I117" s="122">
        <v>255</v>
      </c>
      <c r="J117" s="123" t="s">
        <v>582</v>
      </c>
      <c r="K117" s="124">
        <f t="shared" si="27"/>
        <v>66</v>
      </c>
      <c r="L117" s="125">
        <f t="shared" si="28"/>
        <v>0.33673469387755101</v>
      </c>
      <c r="M117" s="126" t="s">
        <v>556</v>
      </c>
      <c r="N117" s="127">
        <v>42599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5">
        <v>24</v>
      </c>
      <c r="B118" s="106">
        <v>42067</v>
      </c>
      <c r="C118" s="106"/>
      <c r="D118" s="107" t="s">
        <v>375</v>
      </c>
      <c r="E118" s="108" t="s">
        <v>580</v>
      </c>
      <c r="F118" s="109">
        <v>235</v>
      </c>
      <c r="G118" s="109"/>
      <c r="H118" s="110">
        <v>77</v>
      </c>
      <c r="I118" s="128" t="s">
        <v>618</v>
      </c>
      <c r="J118" s="129" t="s">
        <v>619</v>
      </c>
      <c r="K118" s="130">
        <f t="shared" si="27"/>
        <v>-158</v>
      </c>
      <c r="L118" s="131">
        <f t="shared" si="28"/>
        <v>-0.67234042553191486</v>
      </c>
      <c r="M118" s="132" t="s">
        <v>620</v>
      </c>
      <c r="N118" s="133">
        <v>43522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25</v>
      </c>
      <c r="B119" s="102">
        <v>42067</v>
      </c>
      <c r="C119" s="102"/>
      <c r="D119" s="103" t="s">
        <v>453</v>
      </c>
      <c r="E119" s="104" t="s">
        <v>580</v>
      </c>
      <c r="F119" s="105">
        <v>185</v>
      </c>
      <c r="G119" s="104"/>
      <c r="H119" s="104">
        <v>224</v>
      </c>
      <c r="I119" s="122" t="s">
        <v>621</v>
      </c>
      <c r="J119" s="123" t="s">
        <v>582</v>
      </c>
      <c r="K119" s="124">
        <f t="shared" si="27"/>
        <v>39</v>
      </c>
      <c r="L119" s="125">
        <f t="shared" si="28"/>
        <v>0.21081081081081082</v>
      </c>
      <c r="M119" s="126" t="s">
        <v>556</v>
      </c>
      <c r="N119" s="127">
        <v>42647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339">
        <v>26</v>
      </c>
      <c r="B120" s="111">
        <v>42090</v>
      </c>
      <c r="C120" s="111"/>
      <c r="D120" s="112" t="s">
        <v>622</v>
      </c>
      <c r="E120" s="113" t="s">
        <v>580</v>
      </c>
      <c r="F120" s="114">
        <v>49.5</v>
      </c>
      <c r="G120" s="115"/>
      <c r="H120" s="115">
        <v>15.85</v>
      </c>
      <c r="I120" s="115">
        <v>67</v>
      </c>
      <c r="J120" s="134" t="s">
        <v>623</v>
      </c>
      <c r="K120" s="115">
        <f t="shared" si="27"/>
        <v>-33.65</v>
      </c>
      <c r="L120" s="135">
        <f t="shared" si="28"/>
        <v>-0.67979797979797973</v>
      </c>
      <c r="M120" s="132" t="s">
        <v>620</v>
      </c>
      <c r="N120" s="136">
        <v>43627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27</v>
      </c>
      <c r="B121" s="102">
        <v>42093</v>
      </c>
      <c r="C121" s="102"/>
      <c r="D121" s="103" t="s">
        <v>624</v>
      </c>
      <c r="E121" s="104" t="s">
        <v>580</v>
      </c>
      <c r="F121" s="105">
        <v>183.5</v>
      </c>
      <c r="G121" s="104"/>
      <c r="H121" s="104">
        <v>219</v>
      </c>
      <c r="I121" s="122">
        <v>218</v>
      </c>
      <c r="J121" s="123" t="s">
        <v>625</v>
      </c>
      <c r="K121" s="124">
        <f t="shared" si="27"/>
        <v>35.5</v>
      </c>
      <c r="L121" s="125">
        <f t="shared" si="28"/>
        <v>0.19346049046321526</v>
      </c>
      <c r="M121" s="126" t="s">
        <v>556</v>
      </c>
      <c r="N121" s="127">
        <v>42103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28</v>
      </c>
      <c r="B122" s="102">
        <v>42114</v>
      </c>
      <c r="C122" s="102"/>
      <c r="D122" s="103" t="s">
        <v>626</v>
      </c>
      <c r="E122" s="104" t="s">
        <v>580</v>
      </c>
      <c r="F122" s="105">
        <f>(227+237)/2</f>
        <v>232</v>
      </c>
      <c r="G122" s="104"/>
      <c r="H122" s="104">
        <v>298</v>
      </c>
      <c r="I122" s="122">
        <v>298</v>
      </c>
      <c r="J122" s="123" t="s">
        <v>582</v>
      </c>
      <c r="K122" s="124">
        <f t="shared" si="27"/>
        <v>66</v>
      </c>
      <c r="L122" s="125">
        <f t="shared" si="28"/>
        <v>0.28448275862068967</v>
      </c>
      <c r="M122" s="126" t="s">
        <v>556</v>
      </c>
      <c r="N122" s="127">
        <v>42823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29</v>
      </c>
      <c r="B123" s="102">
        <v>42128</v>
      </c>
      <c r="C123" s="102"/>
      <c r="D123" s="103" t="s">
        <v>627</v>
      </c>
      <c r="E123" s="104" t="s">
        <v>557</v>
      </c>
      <c r="F123" s="105">
        <v>385</v>
      </c>
      <c r="G123" s="104"/>
      <c r="H123" s="104">
        <f>212.5+331</f>
        <v>543.5</v>
      </c>
      <c r="I123" s="122">
        <v>510</v>
      </c>
      <c r="J123" s="123" t="s">
        <v>628</v>
      </c>
      <c r="K123" s="124">
        <f t="shared" si="27"/>
        <v>158.5</v>
      </c>
      <c r="L123" s="125">
        <f t="shared" si="28"/>
        <v>0.41168831168831171</v>
      </c>
      <c r="M123" s="126" t="s">
        <v>556</v>
      </c>
      <c r="N123" s="127">
        <v>42235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30</v>
      </c>
      <c r="B124" s="102">
        <v>42128</v>
      </c>
      <c r="C124" s="102"/>
      <c r="D124" s="103" t="s">
        <v>629</v>
      </c>
      <c r="E124" s="104" t="s">
        <v>557</v>
      </c>
      <c r="F124" s="105">
        <v>115.5</v>
      </c>
      <c r="G124" s="104"/>
      <c r="H124" s="104">
        <v>146</v>
      </c>
      <c r="I124" s="122">
        <v>142</v>
      </c>
      <c r="J124" s="123" t="s">
        <v>630</v>
      </c>
      <c r="K124" s="124">
        <f t="shared" si="27"/>
        <v>30.5</v>
      </c>
      <c r="L124" s="125">
        <f t="shared" si="28"/>
        <v>0.26406926406926406</v>
      </c>
      <c r="M124" s="126" t="s">
        <v>556</v>
      </c>
      <c r="N124" s="127">
        <v>42202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31</v>
      </c>
      <c r="B125" s="102">
        <v>42151</v>
      </c>
      <c r="C125" s="102"/>
      <c r="D125" s="103" t="s">
        <v>631</v>
      </c>
      <c r="E125" s="104" t="s">
        <v>557</v>
      </c>
      <c r="F125" s="105">
        <v>237.5</v>
      </c>
      <c r="G125" s="104"/>
      <c r="H125" s="104">
        <v>279.5</v>
      </c>
      <c r="I125" s="122">
        <v>278</v>
      </c>
      <c r="J125" s="123" t="s">
        <v>582</v>
      </c>
      <c r="K125" s="124">
        <f t="shared" si="27"/>
        <v>42</v>
      </c>
      <c r="L125" s="125">
        <f t="shared" si="28"/>
        <v>0.17684210526315788</v>
      </c>
      <c r="M125" s="126" t="s">
        <v>556</v>
      </c>
      <c r="N125" s="127">
        <v>42222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32</v>
      </c>
      <c r="B126" s="102">
        <v>42174</v>
      </c>
      <c r="C126" s="102"/>
      <c r="D126" s="103" t="s">
        <v>601</v>
      </c>
      <c r="E126" s="104" t="s">
        <v>580</v>
      </c>
      <c r="F126" s="105">
        <v>340</v>
      </c>
      <c r="G126" s="104"/>
      <c r="H126" s="104">
        <v>448</v>
      </c>
      <c r="I126" s="122">
        <v>448</v>
      </c>
      <c r="J126" s="123" t="s">
        <v>582</v>
      </c>
      <c r="K126" s="124">
        <f t="shared" si="27"/>
        <v>108</v>
      </c>
      <c r="L126" s="125">
        <f t="shared" si="28"/>
        <v>0.31764705882352939</v>
      </c>
      <c r="M126" s="126" t="s">
        <v>556</v>
      </c>
      <c r="N126" s="127">
        <v>43018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33</v>
      </c>
      <c r="B127" s="102">
        <v>42191</v>
      </c>
      <c r="C127" s="102"/>
      <c r="D127" s="103" t="s">
        <v>632</v>
      </c>
      <c r="E127" s="104" t="s">
        <v>580</v>
      </c>
      <c r="F127" s="105">
        <v>390</v>
      </c>
      <c r="G127" s="104"/>
      <c r="H127" s="104">
        <v>460</v>
      </c>
      <c r="I127" s="122">
        <v>460</v>
      </c>
      <c r="J127" s="123" t="s">
        <v>582</v>
      </c>
      <c r="K127" s="124">
        <f t="shared" ref="K127:K147" si="29">H127-F127</f>
        <v>70</v>
      </c>
      <c r="L127" s="125">
        <f t="shared" ref="L127:L147" si="30">K127/F127</f>
        <v>0.17948717948717949</v>
      </c>
      <c r="M127" s="126" t="s">
        <v>556</v>
      </c>
      <c r="N127" s="127">
        <v>42478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5">
        <v>34</v>
      </c>
      <c r="B128" s="106">
        <v>42195</v>
      </c>
      <c r="C128" s="106"/>
      <c r="D128" s="107" t="s">
        <v>633</v>
      </c>
      <c r="E128" s="108" t="s">
        <v>580</v>
      </c>
      <c r="F128" s="109">
        <v>122.5</v>
      </c>
      <c r="G128" s="109"/>
      <c r="H128" s="110">
        <v>61</v>
      </c>
      <c r="I128" s="128">
        <v>172</v>
      </c>
      <c r="J128" s="129" t="s">
        <v>634</v>
      </c>
      <c r="K128" s="130">
        <f t="shared" si="29"/>
        <v>-61.5</v>
      </c>
      <c r="L128" s="131">
        <f t="shared" si="30"/>
        <v>-0.50204081632653064</v>
      </c>
      <c r="M128" s="132" t="s">
        <v>620</v>
      </c>
      <c r="N128" s="133">
        <v>43333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35</v>
      </c>
      <c r="B129" s="102">
        <v>42219</v>
      </c>
      <c r="C129" s="102"/>
      <c r="D129" s="103" t="s">
        <v>635</v>
      </c>
      <c r="E129" s="104" t="s">
        <v>580</v>
      </c>
      <c r="F129" s="105">
        <v>297.5</v>
      </c>
      <c r="G129" s="104"/>
      <c r="H129" s="104">
        <v>350</v>
      </c>
      <c r="I129" s="122">
        <v>360</v>
      </c>
      <c r="J129" s="123" t="s">
        <v>636</v>
      </c>
      <c r="K129" s="124">
        <f t="shared" si="29"/>
        <v>52.5</v>
      </c>
      <c r="L129" s="125">
        <f t="shared" si="30"/>
        <v>0.17647058823529413</v>
      </c>
      <c r="M129" s="126" t="s">
        <v>556</v>
      </c>
      <c r="N129" s="127">
        <v>42232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36</v>
      </c>
      <c r="B130" s="102">
        <v>42219</v>
      </c>
      <c r="C130" s="102"/>
      <c r="D130" s="103" t="s">
        <v>637</v>
      </c>
      <c r="E130" s="104" t="s">
        <v>580</v>
      </c>
      <c r="F130" s="105">
        <v>115.5</v>
      </c>
      <c r="G130" s="104"/>
      <c r="H130" s="104">
        <v>149</v>
      </c>
      <c r="I130" s="122">
        <v>140</v>
      </c>
      <c r="J130" s="137" t="s">
        <v>638</v>
      </c>
      <c r="K130" s="124">
        <f t="shared" si="29"/>
        <v>33.5</v>
      </c>
      <c r="L130" s="125">
        <f t="shared" si="30"/>
        <v>0.29004329004329005</v>
      </c>
      <c r="M130" s="126" t="s">
        <v>556</v>
      </c>
      <c r="N130" s="127">
        <v>42740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37</v>
      </c>
      <c r="B131" s="102">
        <v>42251</v>
      </c>
      <c r="C131" s="102"/>
      <c r="D131" s="103" t="s">
        <v>631</v>
      </c>
      <c r="E131" s="104" t="s">
        <v>580</v>
      </c>
      <c r="F131" s="105">
        <v>226</v>
      </c>
      <c r="G131" s="104"/>
      <c r="H131" s="104">
        <v>292</v>
      </c>
      <c r="I131" s="122">
        <v>292</v>
      </c>
      <c r="J131" s="123" t="s">
        <v>639</v>
      </c>
      <c r="K131" s="124">
        <f t="shared" si="29"/>
        <v>66</v>
      </c>
      <c r="L131" s="125">
        <f t="shared" si="30"/>
        <v>0.29203539823008851</v>
      </c>
      <c r="M131" s="126" t="s">
        <v>556</v>
      </c>
      <c r="N131" s="127">
        <v>42286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38</v>
      </c>
      <c r="B132" s="102">
        <v>42254</v>
      </c>
      <c r="C132" s="102"/>
      <c r="D132" s="103" t="s">
        <v>626</v>
      </c>
      <c r="E132" s="104" t="s">
        <v>580</v>
      </c>
      <c r="F132" s="105">
        <v>232.5</v>
      </c>
      <c r="G132" s="104"/>
      <c r="H132" s="104">
        <v>312.5</v>
      </c>
      <c r="I132" s="122">
        <v>310</v>
      </c>
      <c r="J132" s="123" t="s">
        <v>582</v>
      </c>
      <c r="K132" s="124">
        <f t="shared" si="29"/>
        <v>80</v>
      </c>
      <c r="L132" s="125">
        <f t="shared" si="30"/>
        <v>0.34408602150537637</v>
      </c>
      <c r="M132" s="126" t="s">
        <v>556</v>
      </c>
      <c r="N132" s="127">
        <v>42823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39</v>
      </c>
      <c r="B133" s="102">
        <v>42268</v>
      </c>
      <c r="C133" s="102"/>
      <c r="D133" s="103" t="s">
        <v>640</v>
      </c>
      <c r="E133" s="104" t="s">
        <v>580</v>
      </c>
      <c r="F133" s="105">
        <v>196.5</v>
      </c>
      <c r="G133" s="104"/>
      <c r="H133" s="104">
        <v>238</v>
      </c>
      <c r="I133" s="122">
        <v>238</v>
      </c>
      <c r="J133" s="123" t="s">
        <v>639</v>
      </c>
      <c r="K133" s="124">
        <f t="shared" si="29"/>
        <v>41.5</v>
      </c>
      <c r="L133" s="125">
        <f t="shared" si="30"/>
        <v>0.21119592875318066</v>
      </c>
      <c r="M133" s="126" t="s">
        <v>556</v>
      </c>
      <c r="N133" s="127">
        <v>42291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40</v>
      </c>
      <c r="B134" s="102">
        <v>42271</v>
      </c>
      <c r="C134" s="102"/>
      <c r="D134" s="103" t="s">
        <v>579</v>
      </c>
      <c r="E134" s="104" t="s">
        <v>580</v>
      </c>
      <c r="F134" s="105">
        <v>65</v>
      </c>
      <c r="G134" s="104"/>
      <c r="H134" s="104">
        <v>82</v>
      </c>
      <c r="I134" s="122">
        <v>82</v>
      </c>
      <c r="J134" s="123" t="s">
        <v>639</v>
      </c>
      <c r="K134" s="124">
        <f t="shared" si="29"/>
        <v>17</v>
      </c>
      <c r="L134" s="125">
        <f t="shared" si="30"/>
        <v>0.26153846153846155</v>
      </c>
      <c r="M134" s="126" t="s">
        <v>556</v>
      </c>
      <c r="N134" s="127">
        <v>42578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41</v>
      </c>
      <c r="B135" s="102">
        <v>42291</v>
      </c>
      <c r="C135" s="102"/>
      <c r="D135" s="103" t="s">
        <v>641</v>
      </c>
      <c r="E135" s="104" t="s">
        <v>580</v>
      </c>
      <c r="F135" s="105">
        <v>144</v>
      </c>
      <c r="G135" s="104"/>
      <c r="H135" s="104">
        <v>182.5</v>
      </c>
      <c r="I135" s="122">
        <v>181</v>
      </c>
      <c r="J135" s="123" t="s">
        <v>639</v>
      </c>
      <c r="K135" s="124">
        <f t="shared" si="29"/>
        <v>38.5</v>
      </c>
      <c r="L135" s="125">
        <f t="shared" si="30"/>
        <v>0.2673611111111111</v>
      </c>
      <c r="M135" s="126" t="s">
        <v>556</v>
      </c>
      <c r="N135" s="127">
        <v>42817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42</v>
      </c>
      <c r="B136" s="102">
        <v>42291</v>
      </c>
      <c r="C136" s="102"/>
      <c r="D136" s="103" t="s">
        <v>642</v>
      </c>
      <c r="E136" s="104" t="s">
        <v>580</v>
      </c>
      <c r="F136" s="105">
        <v>264</v>
      </c>
      <c r="G136" s="104"/>
      <c r="H136" s="104">
        <v>311</v>
      </c>
      <c r="I136" s="122">
        <v>311</v>
      </c>
      <c r="J136" s="123" t="s">
        <v>639</v>
      </c>
      <c r="K136" s="124">
        <f t="shared" si="29"/>
        <v>47</v>
      </c>
      <c r="L136" s="125">
        <f t="shared" si="30"/>
        <v>0.17803030303030304</v>
      </c>
      <c r="M136" s="126" t="s">
        <v>556</v>
      </c>
      <c r="N136" s="127">
        <v>42604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43</v>
      </c>
      <c r="B137" s="102">
        <v>42318</v>
      </c>
      <c r="C137" s="102"/>
      <c r="D137" s="103" t="s">
        <v>643</v>
      </c>
      <c r="E137" s="104" t="s">
        <v>557</v>
      </c>
      <c r="F137" s="105">
        <v>549.5</v>
      </c>
      <c r="G137" s="104"/>
      <c r="H137" s="104">
        <v>630</v>
      </c>
      <c r="I137" s="122">
        <v>630</v>
      </c>
      <c r="J137" s="123" t="s">
        <v>639</v>
      </c>
      <c r="K137" s="124">
        <f t="shared" si="29"/>
        <v>80.5</v>
      </c>
      <c r="L137" s="125">
        <f t="shared" si="30"/>
        <v>0.1464968152866242</v>
      </c>
      <c r="M137" s="126" t="s">
        <v>556</v>
      </c>
      <c r="N137" s="127">
        <v>42419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44</v>
      </c>
      <c r="B138" s="102">
        <v>42342</v>
      </c>
      <c r="C138" s="102"/>
      <c r="D138" s="103" t="s">
        <v>644</v>
      </c>
      <c r="E138" s="104" t="s">
        <v>580</v>
      </c>
      <c r="F138" s="105">
        <v>1027.5</v>
      </c>
      <c r="G138" s="104"/>
      <c r="H138" s="104">
        <v>1315</v>
      </c>
      <c r="I138" s="122">
        <v>1250</v>
      </c>
      <c r="J138" s="123" t="s">
        <v>639</v>
      </c>
      <c r="K138" s="124">
        <f t="shared" si="29"/>
        <v>287.5</v>
      </c>
      <c r="L138" s="125">
        <f t="shared" si="30"/>
        <v>0.27980535279805352</v>
      </c>
      <c r="M138" s="126" t="s">
        <v>556</v>
      </c>
      <c r="N138" s="127">
        <v>43244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45</v>
      </c>
      <c r="B139" s="102">
        <v>42367</v>
      </c>
      <c r="C139" s="102"/>
      <c r="D139" s="103" t="s">
        <v>645</v>
      </c>
      <c r="E139" s="104" t="s">
        <v>580</v>
      </c>
      <c r="F139" s="105">
        <v>465</v>
      </c>
      <c r="G139" s="104"/>
      <c r="H139" s="104">
        <v>540</v>
      </c>
      <c r="I139" s="122">
        <v>540</v>
      </c>
      <c r="J139" s="123" t="s">
        <v>639</v>
      </c>
      <c r="K139" s="124">
        <f t="shared" si="29"/>
        <v>75</v>
      </c>
      <c r="L139" s="125">
        <f t="shared" si="30"/>
        <v>0.16129032258064516</v>
      </c>
      <c r="M139" s="126" t="s">
        <v>556</v>
      </c>
      <c r="N139" s="127">
        <v>42530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46</v>
      </c>
      <c r="B140" s="102">
        <v>42380</v>
      </c>
      <c r="C140" s="102"/>
      <c r="D140" s="103" t="s">
        <v>376</v>
      </c>
      <c r="E140" s="104" t="s">
        <v>557</v>
      </c>
      <c r="F140" s="105">
        <v>81</v>
      </c>
      <c r="G140" s="104"/>
      <c r="H140" s="104">
        <v>110</v>
      </c>
      <c r="I140" s="122">
        <v>110</v>
      </c>
      <c r="J140" s="123" t="s">
        <v>639</v>
      </c>
      <c r="K140" s="124">
        <f t="shared" si="29"/>
        <v>29</v>
      </c>
      <c r="L140" s="125">
        <f t="shared" si="30"/>
        <v>0.35802469135802467</v>
      </c>
      <c r="M140" s="126" t="s">
        <v>556</v>
      </c>
      <c r="N140" s="127">
        <v>42745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47</v>
      </c>
      <c r="B141" s="102">
        <v>42382</v>
      </c>
      <c r="C141" s="102"/>
      <c r="D141" s="103" t="s">
        <v>646</v>
      </c>
      <c r="E141" s="104" t="s">
        <v>557</v>
      </c>
      <c r="F141" s="105">
        <v>417.5</v>
      </c>
      <c r="G141" s="104"/>
      <c r="H141" s="104">
        <v>547</v>
      </c>
      <c r="I141" s="122">
        <v>535</v>
      </c>
      <c r="J141" s="123" t="s">
        <v>639</v>
      </c>
      <c r="K141" s="124">
        <f t="shared" si="29"/>
        <v>129.5</v>
      </c>
      <c r="L141" s="125">
        <f t="shared" si="30"/>
        <v>0.31017964071856285</v>
      </c>
      <c r="M141" s="126" t="s">
        <v>556</v>
      </c>
      <c r="N141" s="127">
        <v>42578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48</v>
      </c>
      <c r="B142" s="102">
        <v>42408</v>
      </c>
      <c r="C142" s="102"/>
      <c r="D142" s="103" t="s">
        <v>647</v>
      </c>
      <c r="E142" s="104" t="s">
        <v>580</v>
      </c>
      <c r="F142" s="105">
        <v>650</v>
      </c>
      <c r="G142" s="104"/>
      <c r="H142" s="104">
        <v>800</v>
      </c>
      <c r="I142" s="122">
        <v>800</v>
      </c>
      <c r="J142" s="123" t="s">
        <v>639</v>
      </c>
      <c r="K142" s="124">
        <f t="shared" si="29"/>
        <v>150</v>
      </c>
      <c r="L142" s="125">
        <f t="shared" si="30"/>
        <v>0.23076923076923078</v>
      </c>
      <c r="M142" s="126" t="s">
        <v>556</v>
      </c>
      <c r="N142" s="127">
        <v>43154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49</v>
      </c>
      <c r="B143" s="102">
        <v>42433</v>
      </c>
      <c r="C143" s="102"/>
      <c r="D143" s="103" t="s">
        <v>193</v>
      </c>
      <c r="E143" s="104" t="s">
        <v>580</v>
      </c>
      <c r="F143" s="105">
        <v>437.5</v>
      </c>
      <c r="G143" s="104"/>
      <c r="H143" s="104">
        <v>504.5</v>
      </c>
      <c r="I143" s="122">
        <v>522</v>
      </c>
      <c r="J143" s="123" t="s">
        <v>648</v>
      </c>
      <c r="K143" s="124">
        <f t="shared" si="29"/>
        <v>67</v>
      </c>
      <c r="L143" s="125">
        <f t="shared" si="30"/>
        <v>0.15314285714285714</v>
      </c>
      <c r="M143" s="126" t="s">
        <v>556</v>
      </c>
      <c r="N143" s="127">
        <v>42480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50</v>
      </c>
      <c r="B144" s="102">
        <v>42438</v>
      </c>
      <c r="C144" s="102"/>
      <c r="D144" s="103" t="s">
        <v>649</v>
      </c>
      <c r="E144" s="104" t="s">
        <v>580</v>
      </c>
      <c r="F144" s="105">
        <v>189.5</v>
      </c>
      <c r="G144" s="104"/>
      <c r="H144" s="104">
        <v>218</v>
      </c>
      <c r="I144" s="122">
        <v>218</v>
      </c>
      <c r="J144" s="123" t="s">
        <v>639</v>
      </c>
      <c r="K144" s="124">
        <f t="shared" si="29"/>
        <v>28.5</v>
      </c>
      <c r="L144" s="125">
        <f t="shared" si="30"/>
        <v>0.15039577836411611</v>
      </c>
      <c r="M144" s="126" t="s">
        <v>556</v>
      </c>
      <c r="N144" s="127">
        <v>43034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339">
        <v>51</v>
      </c>
      <c r="B145" s="111">
        <v>42471</v>
      </c>
      <c r="C145" s="111"/>
      <c r="D145" s="112" t="s">
        <v>650</v>
      </c>
      <c r="E145" s="113" t="s">
        <v>580</v>
      </c>
      <c r="F145" s="114">
        <v>36.5</v>
      </c>
      <c r="G145" s="115"/>
      <c r="H145" s="115">
        <v>15.85</v>
      </c>
      <c r="I145" s="115">
        <v>60</v>
      </c>
      <c r="J145" s="134" t="s">
        <v>651</v>
      </c>
      <c r="K145" s="130">
        <f t="shared" si="29"/>
        <v>-20.65</v>
      </c>
      <c r="L145" s="164">
        <f t="shared" si="30"/>
        <v>-0.5657534246575342</v>
      </c>
      <c r="M145" s="132" t="s">
        <v>620</v>
      </c>
      <c r="N145" s="165">
        <v>43627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52</v>
      </c>
      <c r="B146" s="102">
        <v>42472</v>
      </c>
      <c r="C146" s="102"/>
      <c r="D146" s="103" t="s">
        <v>652</v>
      </c>
      <c r="E146" s="104" t="s">
        <v>580</v>
      </c>
      <c r="F146" s="105">
        <v>93</v>
      </c>
      <c r="G146" s="104"/>
      <c r="H146" s="104">
        <v>149</v>
      </c>
      <c r="I146" s="122">
        <v>140</v>
      </c>
      <c r="J146" s="137" t="s">
        <v>653</v>
      </c>
      <c r="K146" s="124">
        <f t="shared" si="29"/>
        <v>56</v>
      </c>
      <c r="L146" s="125">
        <f t="shared" si="30"/>
        <v>0.60215053763440862</v>
      </c>
      <c r="M146" s="126" t="s">
        <v>556</v>
      </c>
      <c r="N146" s="127">
        <v>42740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53</v>
      </c>
      <c r="B147" s="102">
        <v>42472</v>
      </c>
      <c r="C147" s="102"/>
      <c r="D147" s="103" t="s">
        <v>654</v>
      </c>
      <c r="E147" s="104" t="s">
        <v>580</v>
      </c>
      <c r="F147" s="105">
        <v>130</v>
      </c>
      <c r="G147" s="104"/>
      <c r="H147" s="104">
        <v>150</v>
      </c>
      <c r="I147" s="122" t="s">
        <v>655</v>
      </c>
      <c r="J147" s="123" t="s">
        <v>639</v>
      </c>
      <c r="K147" s="124">
        <f t="shared" si="29"/>
        <v>20</v>
      </c>
      <c r="L147" s="125">
        <f t="shared" si="30"/>
        <v>0.15384615384615385</v>
      </c>
      <c r="M147" s="126" t="s">
        <v>556</v>
      </c>
      <c r="N147" s="127">
        <v>42564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54</v>
      </c>
      <c r="B148" s="102">
        <v>42473</v>
      </c>
      <c r="C148" s="102"/>
      <c r="D148" s="103" t="s">
        <v>344</v>
      </c>
      <c r="E148" s="104" t="s">
        <v>580</v>
      </c>
      <c r="F148" s="105">
        <v>196</v>
      </c>
      <c r="G148" s="104"/>
      <c r="H148" s="104">
        <v>299</v>
      </c>
      <c r="I148" s="122">
        <v>299</v>
      </c>
      <c r="J148" s="123" t="s">
        <v>639</v>
      </c>
      <c r="K148" s="124">
        <v>103</v>
      </c>
      <c r="L148" s="125">
        <v>0.52551020408163296</v>
      </c>
      <c r="M148" s="126" t="s">
        <v>556</v>
      </c>
      <c r="N148" s="127">
        <v>42620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55</v>
      </c>
      <c r="B149" s="102">
        <v>42473</v>
      </c>
      <c r="C149" s="102"/>
      <c r="D149" s="103" t="s">
        <v>713</v>
      </c>
      <c r="E149" s="104" t="s">
        <v>580</v>
      </c>
      <c r="F149" s="105">
        <v>88</v>
      </c>
      <c r="G149" s="104"/>
      <c r="H149" s="104">
        <v>103</v>
      </c>
      <c r="I149" s="122">
        <v>103</v>
      </c>
      <c r="J149" s="123" t="s">
        <v>639</v>
      </c>
      <c r="K149" s="124">
        <v>15</v>
      </c>
      <c r="L149" s="125">
        <v>0.170454545454545</v>
      </c>
      <c r="M149" s="126" t="s">
        <v>556</v>
      </c>
      <c r="N149" s="127">
        <v>42530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56</v>
      </c>
      <c r="B150" s="102">
        <v>42492</v>
      </c>
      <c r="C150" s="102"/>
      <c r="D150" s="103" t="s">
        <v>656</v>
      </c>
      <c r="E150" s="104" t="s">
        <v>580</v>
      </c>
      <c r="F150" s="105">
        <v>127.5</v>
      </c>
      <c r="G150" s="104"/>
      <c r="H150" s="104">
        <v>148</v>
      </c>
      <c r="I150" s="122" t="s">
        <v>657</v>
      </c>
      <c r="J150" s="123" t="s">
        <v>639</v>
      </c>
      <c r="K150" s="124">
        <f>H150-F150</f>
        <v>20.5</v>
      </c>
      <c r="L150" s="125">
        <f>K150/F150</f>
        <v>0.16078431372549021</v>
      </c>
      <c r="M150" s="126" t="s">
        <v>556</v>
      </c>
      <c r="N150" s="127">
        <v>42564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57</v>
      </c>
      <c r="B151" s="102">
        <v>42493</v>
      </c>
      <c r="C151" s="102"/>
      <c r="D151" s="103" t="s">
        <v>658</v>
      </c>
      <c r="E151" s="104" t="s">
        <v>580</v>
      </c>
      <c r="F151" s="105">
        <v>675</v>
      </c>
      <c r="G151" s="104"/>
      <c r="H151" s="104">
        <v>815</v>
      </c>
      <c r="I151" s="122" t="s">
        <v>659</v>
      </c>
      <c r="J151" s="123" t="s">
        <v>639</v>
      </c>
      <c r="K151" s="124">
        <f>H151-F151</f>
        <v>140</v>
      </c>
      <c r="L151" s="125">
        <f>K151/F151</f>
        <v>0.2074074074074074</v>
      </c>
      <c r="M151" s="126" t="s">
        <v>556</v>
      </c>
      <c r="N151" s="127">
        <v>43154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5">
        <v>58</v>
      </c>
      <c r="B152" s="106">
        <v>42522</v>
      </c>
      <c r="C152" s="106"/>
      <c r="D152" s="107" t="s">
        <v>714</v>
      </c>
      <c r="E152" s="108" t="s">
        <v>580</v>
      </c>
      <c r="F152" s="109">
        <v>500</v>
      </c>
      <c r="G152" s="109"/>
      <c r="H152" s="110">
        <v>232.5</v>
      </c>
      <c r="I152" s="128" t="s">
        <v>715</v>
      </c>
      <c r="J152" s="129" t="s">
        <v>716</v>
      </c>
      <c r="K152" s="130">
        <f>H152-F152</f>
        <v>-267.5</v>
      </c>
      <c r="L152" s="131">
        <f>K152/F152</f>
        <v>-0.53500000000000003</v>
      </c>
      <c r="M152" s="132" t="s">
        <v>620</v>
      </c>
      <c r="N152" s="133">
        <v>43735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59</v>
      </c>
      <c r="B153" s="102">
        <v>42527</v>
      </c>
      <c r="C153" s="102"/>
      <c r="D153" s="103" t="s">
        <v>660</v>
      </c>
      <c r="E153" s="104" t="s">
        <v>580</v>
      </c>
      <c r="F153" s="105">
        <v>110</v>
      </c>
      <c r="G153" s="104"/>
      <c r="H153" s="104">
        <v>126.5</v>
      </c>
      <c r="I153" s="122">
        <v>125</v>
      </c>
      <c r="J153" s="123" t="s">
        <v>589</v>
      </c>
      <c r="K153" s="124">
        <f>H153-F153</f>
        <v>16.5</v>
      </c>
      <c r="L153" s="125">
        <f>K153/F153</f>
        <v>0.15</v>
      </c>
      <c r="M153" s="126" t="s">
        <v>556</v>
      </c>
      <c r="N153" s="127">
        <v>42552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60</v>
      </c>
      <c r="B154" s="102">
        <v>42538</v>
      </c>
      <c r="C154" s="102"/>
      <c r="D154" s="103" t="s">
        <v>661</v>
      </c>
      <c r="E154" s="104" t="s">
        <v>580</v>
      </c>
      <c r="F154" s="105">
        <v>44</v>
      </c>
      <c r="G154" s="104"/>
      <c r="H154" s="104">
        <v>69.5</v>
      </c>
      <c r="I154" s="122">
        <v>69.5</v>
      </c>
      <c r="J154" s="123" t="s">
        <v>662</v>
      </c>
      <c r="K154" s="124">
        <f>H154-F154</f>
        <v>25.5</v>
      </c>
      <c r="L154" s="125">
        <f>K154/F154</f>
        <v>0.57954545454545459</v>
      </c>
      <c r="M154" s="126" t="s">
        <v>556</v>
      </c>
      <c r="N154" s="127">
        <v>42977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61</v>
      </c>
      <c r="B155" s="102">
        <v>42549</v>
      </c>
      <c r="C155" s="102"/>
      <c r="D155" s="144" t="s">
        <v>717</v>
      </c>
      <c r="E155" s="104" t="s">
        <v>580</v>
      </c>
      <c r="F155" s="105">
        <v>262.5</v>
      </c>
      <c r="G155" s="104"/>
      <c r="H155" s="104">
        <v>340</v>
      </c>
      <c r="I155" s="122">
        <v>333</v>
      </c>
      <c r="J155" s="123" t="s">
        <v>718</v>
      </c>
      <c r="K155" s="124">
        <v>77.5</v>
      </c>
      <c r="L155" s="125">
        <v>0.29523809523809502</v>
      </c>
      <c r="M155" s="126" t="s">
        <v>556</v>
      </c>
      <c r="N155" s="127">
        <v>43017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62</v>
      </c>
      <c r="B156" s="102">
        <v>42549</v>
      </c>
      <c r="C156" s="102"/>
      <c r="D156" s="144" t="s">
        <v>719</v>
      </c>
      <c r="E156" s="104" t="s">
        <v>580</v>
      </c>
      <c r="F156" s="105">
        <v>840</v>
      </c>
      <c r="G156" s="104"/>
      <c r="H156" s="104">
        <v>1230</v>
      </c>
      <c r="I156" s="122">
        <v>1230</v>
      </c>
      <c r="J156" s="123" t="s">
        <v>639</v>
      </c>
      <c r="K156" s="124">
        <v>390</v>
      </c>
      <c r="L156" s="125">
        <v>0.46428571428571402</v>
      </c>
      <c r="M156" s="126" t="s">
        <v>556</v>
      </c>
      <c r="N156" s="127">
        <v>42649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340">
        <v>63</v>
      </c>
      <c r="B157" s="139">
        <v>42556</v>
      </c>
      <c r="C157" s="139"/>
      <c r="D157" s="140" t="s">
        <v>663</v>
      </c>
      <c r="E157" s="141" t="s">
        <v>580</v>
      </c>
      <c r="F157" s="142">
        <v>395</v>
      </c>
      <c r="G157" s="143"/>
      <c r="H157" s="143">
        <f>(468.5+342.5)/2</f>
        <v>405.5</v>
      </c>
      <c r="I157" s="143">
        <v>510</v>
      </c>
      <c r="J157" s="166" t="s">
        <v>664</v>
      </c>
      <c r="K157" s="167">
        <f t="shared" ref="K157:K163" si="31">H157-F157</f>
        <v>10.5</v>
      </c>
      <c r="L157" s="168">
        <f t="shared" ref="L157:L163" si="32">K157/F157</f>
        <v>2.6582278481012658E-2</v>
      </c>
      <c r="M157" s="169" t="s">
        <v>665</v>
      </c>
      <c r="N157" s="170">
        <v>43606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5">
        <v>64</v>
      </c>
      <c r="B158" s="106">
        <v>42584</v>
      </c>
      <c r="C158" s="106"/>
      <c r="D158" s="107" t="s">
        <v>666</v>
      </c>
      <c r="E158" s="108" t="s">
        <v>557</v>
      </c>
      <c r="F158" s="109">
        <f>169.5-12.8</f>
        <v>156.69999999999999</v>
      </c>
      <c r="G158" s="109"/>
      <c r="H158" s="110">
        <v>77</v>
      </c>
      <c r="I158" s="128" t="s">
        <v>667</v>
      </c>
      <c r="J158" s="359" t="s">
        <v>795</v>
      </c>
      <c r="K158" s="130">
        <f t="shared" si="31"/>
        <v>-79.699999999999989</v>
      </c>
      <c r="L158" s="131">
        <f t="shared" si="32"/>
        <v>-0.50861518825781749</v>
      </c>
      <c r="M158" s="132" t="s">
        <v>620</v>
      </c>
      <c r="N158" s="133">
        <v>43522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5">
        <v>65</v>
      </c>
      <c r="B159" s="106">
        <v>42586</v>
      </c>
      <c r="C159" s="106"/>
      <c r="D159" s="107" t="s">
        <v>668</v>
      </c>
      <c r="E159" s="108" t="s">
        <v>580</v>
      </c>
      <c r="F159" s="109">
        <v>400</v>
      </c>
      <c r="G159" s="109"/>
      <c r="H159" s="110">
        <v>305</v>
      </c>
      <c r="I159" s="128">
        <v>475</v>
      </c>
      <c r="J159" s="129" t="s">
        <v>669</v>
      </c>
      <c r="K159" s="130">
        <f t="shared" si="31"/>
        <v>-95</v>
      </c>
      <c r="L159" s="131">
        <f t="shared" si="32"/>
        <v>-0.23749999999999999</v>
      </c>
      <c r="M159" s="132" t="s">
        <v>620</v>
      </c>
      <c r="N159" s="133">
        <v>43606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66</v>
      </c>
      <c r="B160" s="102">
        <v>42593</v>
      </c>
      <c r="C160" s="102"/>
      <c r="D160" s="103" t="s">
        <v>670</v>
      </c>
      <c r="E160" s="104" t="s">
        <v>580</v>
      </c>
      <c r="F160" s="105">
        <v>86.5</v>
      </c>
      <c r="G160" s="104"/>
      <c r="H160" s="104">
        <v>130</v>
      </c>
      <c r="I160" s="122">
        <v>130</v>
      </c>
      <c r="J160" s="137" t="s">
        <v>671</v>
      </c>
      <c r="K160" s="124">
        <f t="shared" si="31"/>
        <v>43.5</v>
      </c>
      <c r="L160" s="125">
        <f t="shared" si="32"/>
        <v>0.50289017341040465</v>
      </c>
      <c r="M160" s="126" t="s">
        <v>556</v>
      </c>
      <c r="N160" s="127">
        <v>43091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5">
        <v>67</v>
      </c>
      <c r="B161" s="106">
        <v>42600</v>
      </c>
      <c r="C161" s="106"/>
      <c r="D161" s="107" t="s">
        <v>367</v>
      </c>
      <c r="E161" s="108" t="s">
        <v>580</v>
      </c>
      <c r="F161" s="109">
        <v>133.5</v>
      </c>
      <c r="G161" s="109"/>
      <c r="H161" s="110">
        <v>126.5</v>
      </c>
      <c r="I161" s="128">
        <v>178</v>
      </c>
      <c r="J161" s="129" t="s">
        <v>672</v>
      </c>
      <c r="K161" s="130">
        <f t="shared" si="31"/>
        <v>-7</v>
      </c>
      <c r="L161" s="131">
        <f t="shared" si="32"/>
        <v>-5.2434456928838954E-2</v>
      </c>
      <c r="M161" s="132" t="s">
        <v>620</v>
      </c>
      <c r="N161" s="133">
        <v>42615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68</v>
      </c>
      <c r="B162" s="102">
        <v>42613</v>
      </c>
      <c r="C162" s="102"/>
      <c r="D162" s="103" t="s">
        <v>673</v>
      </c>
      <c r="E162" s="104" t="s">
        <v>580</v>
      </c>
      <c r="F162" s="105">
        <v>560</v>
      </c>
      <c r="G162" s="104"/>
      <c r="H162" s="104">
        <v>725</v>
      </c>
      <c r="I162" s="122">
        <v>725</v>
      </c>
      <c r="J162" s="123" t="s">
        <v>582</v>
      </c>
      <c r="K162" s="124">
        <f t="shared" si="31"/>
        <v>165</v>
      </c>
      <c r="L162" s="125">
        <f t="shared" si="32"/>
        <v>0.29464285714285715</v>
      </c>
      <c r="M162" s="126" t="s">
        <v>556</v>
      </c>
      <c r="N162" s="127">
        <v>42456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69</v>
      </c>
      <c r="B163" s="102">
        <v>42614</v>
      </c>
      <c r="C163" s="102"/>
      <c r="D163" s="103" t="s">
        <v>674</v>
      </c>
      <c r="E163" s="104" t="s">
        <v>580</v>
      </c>
      <c r="F163" s="105">
        <v>160.5</v>
      </c>
      <c r="G163" s="104"/>
      <c r="H163" s="104">
        <v>210</v>
      </c>
      <c r="I163" s="122">
        <v>210</v>
      </c>
      <c r="J163" s="123" t="s">
        <v>582</v>
      </c>
      <c r="K163" s="124">
        <f t="shared" si="31"/>
        <v>49.5</v>
      </c>
      <c r="L163" s="125">
        <f t="shared" si="32"/>
        <v>0.30841121495327101</v>
      </c>
      <c r="M163" s="126" t="s">
        <v>556</v>
      </c>
      <c r="N163" s="127">
        <v>42871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70</v>
      </c>
      <c r="B164" s="102">
        <v>42646</v>
      </c>
      <c r="C164" s="102"/>
      <c r="D164" s="144" t="s">
        <v>390</v>
      </c>
      <c r="E164" s="104" t="s">
        <v>580</v>
      </c>
      <c r="F164" s="105">
        <v>430</v>
      </c>
      <c r="G164" s="104"/>
      <c r="H164" s="104">
        <v>596</v>
      </c>
      <c r="I164" s="122">
        <v>575</v>
      </c>
      <c r="J164" s="123" t="s">
        <v>720</v>
      </c>
      <c r="K164" s="124">
        <v>166</v>
      </c>
      <c r="L164" s="125">
        <v>0.38604651162790699</v>
      </c>
      <c r="M164" s="126" t="s">
        <v>556</v>
      </c>
      <c r="N164" s="127">
        <v>42769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71</v>
      </c>
      <c r="B165" s="102">
        <v>42657</v>
      </c>
      <c r="C165" s="102"/>
      <c r="D165" s="103" t="s">
        <v>675</v>
      </c>
      <c r="E165" s="104" t="s">
        <v>580</v>
      </c>
      <c r="F165" s="105">
        <v>280</v>
      </c>
      <c r="G165" s="104"/>
      <c r="H165" s="104">
        <v>345</v>
      </c>
      <c r="I165" s="122">
        <v>345</v>
      </c>
      <c r="J165" s="123" t="s">
        <v>582</v>
      </c>
      <c r="K165" s="124">
        <f t="shared" ref="K165:K170" si="33">H165-F165</f>
        <v>65</v>
      </c>
      <c r="L165" s="125">
        <f>K165/F165</f>
        <v>0.23214285714285715</v>
      </c>
      <c r="M165" s="126" t="s">
        <v>556</v>
      </c>
      <c r="N165" s="127">
        <v>42814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72</v>
      </c>
      <c r="B166" s="102">
        <v>42657</v>
      </c>
      <c r="C166" s="102"/>
      <c r="D166" s="103" t="s">
        <v>676</v>
      </c>
      <c r="E166" s="104" t="s">
        <v>580</v>
      </c>
      <c r="F166" s="105">
        <v>245</v>
      </c>
      <c r="G166" s="104"/>
      <c r="H166" s="104">
        <v>325.5</v>
      </c>
      <c r="I166" s="122">
        <v>330</v>
      </c>
      <c r="J166" s="123" t="s">
        <v>677</v>
      </c>
      <c r="K166" s="124">
        <f t="shared" si="33"/>
        <v>80.5</v>
      </c>
      <c r="L166" s="125">
        <f>K166/F166</f>
        <v>0.32857142857142857</v>
      </c>
      <c r="M166" s="126" t="s">
        <v>556</v>
      </c>
      <c r="N166" s="127">
        <v>42769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73</v>
      </c>
      <c r="B167" s="102">
        <v>42660</v>
      </c>
      <c r="C167" s="102"/>
      <c r="D167" s="103" t="s">
        <v>340</v>
      </c>
      <c r="E167" s="104" t="s">
        <v>580</v>
      </c>
      <c r="F167" s="105">
        <v>125</v>
      </c>
      <c r="G167" s="104"/>
      <c r="H167" s="104">
        <v>160</v>
      </c>
      <c r="I167" s="122">
        <v>160</v>
      </c>
      <c r="J167" s="123" t="s">
        <v>639</v>
      </c>
      <c r="K167" s="124">
        <f t="shared" si="33"/>
        <v>35</v>
      </c>
      <c r="L167" s="125">
        <v>0.28000000000000003</v>
      </c>
      <c r="M167" s="126" t="s">
        <v>556</v>
      </c>
      <c r="N167" s="127">
        <v>42803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74</v>
      </c>
      <c r="B168" s="102">
        <v>42660</v>
      </c>
      <c r="C168" s="102"/>
      <c r="D168" s="103" t="s">
        <v>455</v>
      </c>
      <c r="E168" s="104" t="s">
        <v>580</v>
      </c>
      <c r="F168" s="105">
        <v>114</v>
      </c>
      <c r="G168" s="104"/>
      <c r="H168" s="104">
        <v>145</v>
      </c>
      <c r="I168" s="122">
        <v>145</v>
      </c>
      <c r="J168" s="123" t="s">
        <v>639</v>
      </c>
      <c r="K168" s="124">
        <f t="shared" si="33"/>
        <v>31</v>
      </c>
      <c r="L168" s="125">
        <f>K168/F168</f>
        <v>0.27192982456140352</v>
      </c>
      <c r="M168" s="126" t="s">
        <v>556</v>
      </c>
      <c r="N168" s="127">
        <v>42859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75</v>
      </c>
      <c r="B169" s="102">
        <v>42660</v>
      </c>
      <c r="C169" s="102"/>
      <c r="D169" s="103" t="s">
        <v>678</v>
      </c>
      <c r="E169" s="104" t="s">
        <v>580</v>
      </c>
      <c r="F169" s="105">
        <v>212</v>
      </c>
      <c r="G169" s="104"/>
      <c r="H169" s="104">
        <v>280</v>
      </c>
      <c r="I169" s="122">
        <v>276</v>
      </c>
      <c r="J169" s="123" t="s">
        <v>679</v>
      </c>
      <c r="K169" s="124">
        <f t="shared" si="33"/>
        <v>68</v>
      </c>
      <c r="L169" s="125">
        <f>K169/F169</f>
        <v>0.32075471698113206</v>
      </c>
      <c r="M169" s="126" t="s">
        <v>556</v>
      </c>
      <c r="N169" s="127">
        <v>42858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76</v>
      </c>
      <c r="B170" s="102">
        <v>42678</v>
      </c>
      <c r="C170" s="102"/>
      <c r="D170" s="103" t="s">
        <v>149</v>
      </c>
      <c r="E170" s="104" t="s">
        <v>580</v>
      </c>
      <c r="F170" s="105">
        <v>155</v>
      </c>
      <c r="G170" s="104"/>
      <c r="H170" s="104">
        <v>210</v>
      </c>
      <c r="I170" s="122">
        <v>210</v>
      </c>
      <c r="J170" s="123" t="s">
        <v>680</v>
      </c>
      <c r="K170" s="124">
        <f t="shared" si="33"/>
        <v>55</v>
      </c>
      <c r="L170" s="125">
        <f>K170/F170</f>
        <v>0.35483870967741937</v>
      </c>
      <c r="M170" s="126" t="s">
        <v>556</v>
      </c>
      <c r="N170" s="127">
        <v>42944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5">
        <v>77</v>
      </c>
      <c r="B171" s="106">
        <v>42710</v>
      </c>
      <c r="C171" s="106"/>
      <c r="D171" s="107" t="s">
        <v>721</v>
      </c>
      <c r="E171" s="108" t="s">
        <v>580</v>
      </c>
      <c r="F171" s="109">
        <v>150.5</v>
      </c>
      <c r="G171" s="109"/>
      <c r="H171" s="110">
        <v>72.5</v>
      </c>
      <c r="I171" s="128">
        <v>174</v>
      </c>
      <c r="J171" s="129" t="s">
        <v>722</v>
      </c>
      <c r="K171" s="130">
        <v>-78</v>
      </c>
      <c r="L171" s="131">
        <v>-0.51827242524916906</v>
      </c>
      <c r="M171" s="132" t="s">
        <v>620</v>
      </c>
      <c r="N171" s="133">
        <v>43333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78</v>
      </c>
      <c r="B172" s="102">
        <v>42712</v>
      </c>
      <c r="C172" s="102"/>
      <c r="D172" s="103" t="s">
        <v>123</v>
      </c>
      <c r="E172" s="104" t="s">
        <v>580</v>
      </c>
      <c r="F172" s="105">
        <v>380</v>
      </c>
      <c r="G172" s="104"/>
      <c r="H172" s="104">
        <v>478</v>
      </c>
      <c r="I172" s="122">
        <v>468</v>
      </c>
      <c r="J172" s="123" t="s">
        <v>639</v>
      </c>
      <c r="K172" s="124">
        <f>H172-F172</f>
        <v>98</v>
      </c>
      <c r="L172" s="125">
        <f>K172/F172</f>
        <v>0.25789473684210529</v>
      </c>
      <c r="M172" s="126" t="s">
        <v>556</v>
      </c>
      <c r="N172" s="127">
        <v>43025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79</v>
      </c>
      <c r="B173" s="102">
        <v>42734</v>
      </c>
      <c r="C173" s="102"/>
      <c r="D173" s="103" t="s">
        <v>244</v>
      </c>
      <c r="E173" s="104" t="s">
        <v>580</v>
      </c>
      <c r="F173" s="105">
        <v>305</v>
      </c>
      <c r="G173" s="104"/>
      <c r="H173" s="104">
        <v>375</v>
      </c>
      <c r="I173" s="122">
        <v>375</v>
      </c>
      <c r="J173" s="123" t="s">
        <v>639</v>
      </c>
      <c r="K173" s="124">
        <f>H173-F173</f>
        <v>70</v>
      </c>
      <c r="L173" s="125">
        <f>K173/F173</f>
        <v>0.22950819672131148</v>
      </c>
      <c r="M173" s="126" t="s">
        <v>556</v>
      </c>
      <c r="N173" s="127">
        <v>42768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80</v>
      </c>
      <c r="B174" s="102">
        <v>42739</v>
      </c>
      <c r="C174" s="102"/>
      <c r="D174" s="103" t="s">
        <v>342</v>
      </c>
      <c r="E174" s="104" t="s">
        <v>580</v>
      </c>
      <c r="F174" s="105">
        <v>99.5</v>
      </c>
      <c r="G174" s="104"/>
      <c r="H174" s="104">
        <v>158</v>
      </c>
      <c r="I174" s="122">
        <v>158</v>
      </c>
      <c r="J174" s="123" t="s">
        <v>639</v>
      </c>
      <c r="K174" s="124">
        <f>H174-F174</f>
        <v>58.5</v>
      </c>
      <c r="L174" s="125">
        <f>K174/F174</f>
        <v>0.5879396984924623</v>
      </c>
      <c r="M174" s="126" t="s">
        <v>556</v>
      </c>
      <c r="N174" s="127">
        <v>42898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81</v>
      </c>
      <c r="B175" s="102">
        <v>42739</v>
      </c>
      <c r="C175" s="102"/>
      <c r="D175" s="103" t="s">
        <v>342</v>
      </c>
      <c r="E175" s="104" t="s">
        <v>580</v>
      </c>
      <c r="F175" s="105">
        <v>99.5</v>
      </c>
      <c r="G175" s="104"/>
      <c r="H175" s="104">
        <v>158</v>
      </c>
      <c r="I175" s="122">
        <v>158</v>
      </c>
      <c r="J175" s="123" t="s">
        <v>639</v>
      </c>
      <c r="K175" s="124">
        <v>58.5</v>
      </c>
      <c r="L175" s="125">
        <v>0.58793969849246197</v>
      </c>
      <c r="M175" s="126" t="s">
        <v>556</v>
      </c>
      <c r="N175" s="127">
        <v>42898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82</v>
      </c>
      <c r="B176" s="102">
        <v>42786</v>
      </c>
      <c r="C176" s="102"/>
      <c r="D176" s="103" t="s">
        <v>166</v>
      </c>
      <c r="E176" s="104" t="s">
        <v>580</v>
      </c>
      <c r="F176" s="105">
        <v>140.5</v>
      </c>
      <c r="G176" s="104"/>
      <c r="H176" s="104">
        <v>220</v>
      </c>
      <c r="I176" s="122">
        <v>220</v>
      </c>
      <c r="J176" s="123" t="s">
        <v>639</v>
      </c>
      <c r="K176" s="124">
        <f>H176-F176</f>
        <v>79.5</v>
      </c>
      <c r="L176" s="125">
        <f>K176/F176</f>
        <v>0.5658362989323843</v>
      </c>
      <c r="M176" s="126" t="s">
        <v>556</v>
      </c>
      <c r="N176" s="127">
        <v>42864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83</v>
      </c>
      <c r="B177" s="102">
        <v>42786</v>
      </c>
      <c r="C177" s="102"/>
      <c r="D177" s="103" t="s">
        <v>723</v>
      </c>
      <c r="E177" s="104" t="s">
        <v>580</v>
      </c>
      <c r="F177" s="105">
        <v>202.5</v>
      </c>
      <c r="G177" s="104"/>
      <c r="H177" s="104">
        <v>234</v>
      </c>
      <c r="I177" s="122">
        <v>234</v>
      </c>
      <c r="J177" s="123" t="s">
        <v>639</v>
      </c>
      <c r="K177" s="124">
        <v>31.5</v>
      </c>
      <c r="L177" s="125">
        <v>0.155555555555556</v>
      </c>
      <c r="M177" s="126" t="s">
        <v>556</v>
      </c>
      <c r="N177" s="127">
        <v>42836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84</v>
      </c>
      <c r="B178" s="102">
        <v>42818</v>
      </c>
      <c r="C178" s="102"/>
      <c r="D178" s="103" t="s">
        <v>517</v>
      </c>
      <c r="E178" s="104" t="s">
        <v>580</v>
      </c>
      <c r="F178" s="105">
        <v>300.5</v>
      </c>
      <c r="G178" s="104"/>
      <c r="H178" s="104">
        <v>417.5</v>
      </c>
      <c r="I178" s="122">
        <v>420</v>
      </c>
      <c r="J178" s="123" t="s">
        <v>681</v>
      </c>
      <c r="K178" s="124">
        <f>H178-F178</f>
        <v>117</v>
      </c>
      <c r="L178" s="125">
        <f>K178/F178</f>
        <v>0.38935108153078202</v>
      </c>
      <c r="M178" s="126" t="s">
        <v>556</v>
      </c>
      <c r="N178" s="127">
        <v>43070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85</v>
      </c>
      <c r="B179" s="102">
        <v>42818</v>
      </c>
      <c r="C179" s="102"/>
      <c r="D179" s="103" t="s">
        <v>719</v>
      </c>
      <c r="E179" s="104" t="s">
        <v>580</v>
      </c>
      <c r="F179" s="105">
        <v>850</v>
      </c>
      <c r="G179" s="104"/>
      <c r="H179" s="104">
        <v>1042.5</v>
      </c>
      <c r="I179" s="122">
        <v>1023</v>
      </c>
      <c r="J179" s="123" t="s">
        <v>724</v>
      </c>
      <c r="K179" s="124">
        <v>192.5</v>
      </c>
      <c r="L179" s="125">
        <v>0.22647058823529401</v>
      </c>
      <c r="M179" s="126" t="s">
        <v>556</v>
      </c>
      <c r="N179" s="127">
        <v>42830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86</v>
      </c>
      <c r="B180" s="102">
        <v>42830</v>
      </c>
      <c r="C180" s="102"/>
      <c r="D180" s="103" t="s">
        <v>471</v>
      </c>
      <c r="E180" s="104" t="s">
        <v>580</v>
      </c>
      <c r="F180" s="105">
        <v>785</v>
      </c>
      <c r="G180" s="104"/>
      <c r="H180" s="104">
        <v>930</v>
      </c>
      <c r="I180" s="122">
        <v>920</v>
      </c>
      <c r="J180" s="123" t="s">
        <v>682</v>
      </c>
      <c r="K180" s="124">
        <f>H180-F180</f>
        <v>145</v>
      </c>
      <c r="L180" s="125">
        <f>K180/F180</f>
        <v>0.18471337579617833</v>
      </c>
      <c r="M180" s="126" t="s">
        <v>556</v>
      </c>
      <c r="N180" s="127">
        <v>42976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5">
        <v>87</v>
      </c>
      <c r="B181" s="106">
        <v>42831</v>
      </c>
      <c r="C181" s="106"/>
      <c r="D181" s="107" t="s">
        <v>725</v>
      </c>
      <c r="E181" s="108" t="s">
        <v>580</v>
      </c>
      <c r="F181" s="109">
        <v>40</v>
      </c>
      <c r="G181" s="109"/>
      <c r="H181" s="110">
        <v>13.1</v>
      </c>
      <c r="I181" s="128">
        <v>60</v>
      </c>
      <c r="J181" s="134" t="s">
        <v>726</v>
      </c>
      <c r="K181" s="130">
        <v>-26.9</v>
      </c>
      <c r="L181" s="131">
        <v>-0.67249999999999999</v>
      </c>
      <c r="M181" s="132" t="s">
        <v>620</v>
      </c>
      <c r="N181" s="133">
        <v>43138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88</v>
      </c>
      <c r="B182" s="102">
        <v>42837</v>
      </c>
      <c r="C182" s="102"/>
      <c r="D182" s="103" t="s">
        <v>87</v>
      </c>
      <c r="E182" s="104" t="s">
        <v>580</v>
      </c>
      <c r="F182" s="105">
        <v>289.5</v>
      </c>
      <c r="G182" s="104"/>
      <c r="H182" s="104">
        <v>354</v>
      </c>
      <c r="I182" s="122">
        <v>360</v>
      </c>
      <c r="J182" s="123" t="s">
        <v>683</v>
      </c>
      <c r="K182" s="124">
        <f t="shared" ref="K182:K190" si="34">H182-F182</f>
        <v>64.5</v>
      </c>
      <c r="L182" s="125">
        <f t="shared" ref="L182:L190" si="35">K182/F182</f>
        <v>0.22279792746113988</v>
      </c>
      <c r="M182" s="126" t="s">
        <v>556</v>
      </c>
      <c r="N182" s="127">
        <v>43040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89</v>
      </c>
      <c r="B183" s="102">
        <v>42845</v>
      </c>
      <c r="C183" s="102"/>
      <c r="D183" s="103" t="s">
        <v>416</v>
      </c>
      <c r="E183" s="104" t="s">
        <v>580</v>
      </c>
      <c r="F183" s="105">
        <v>700</v>
      </c>
      <c r="G183" s="104"/>
      <c r="H183" s="104">
        <v>840</v>
      </c>
      <c r="I183" s="122">
        <v>840</v>
      </c>
      <c r="J183" s="123" t="s">
        <v>684</v>
      </c>
      <c r="K183" s="124">
        <f t="shared" si="34"/>
        <v>140</v>
      </c>
      <c r="L183" s="125">
        <f t="shared" si="35"/>
        <v>0.2</v>
      </c>
      <c r="M183" s="126" t="s">
        <v>556</v>
      </c>
      <c r="N183" s="127">
        <v>42893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90</v>
      </c>
      <c r="B184" s="102">
        <v>42887</v>
      </c>
      <c r="C184" s="102"/>
      <c r="D184" s="144" t="s">
        <v>353</v>
      </c>
      <c r="E184" s="104" t="s">
        <v>580</v>
      </c>
      <c r="F184" s="105">
        <v>130</v>
      </c>
      <c r="G184" s="104"/>
      <c r="H184" s="104">
        <v>144.25</v>
      </c>
      <c r="I184" s="122">
        <v>170</v>
      </c>
      <c r="J184" s="123" t="s">
        <v>685</v>
      </c>
      <c r="K184" s="124">
        <f t="shared" si="34"/>
        <v>14.25</v>
      </c>
      <c r="L184" s="125">
        <f t="shared" si="35"/>
        <v>0.10961538461538461</v>
      </c>
      <c r="M184" s="126" t="s">
        <v>556</v>
      </c>
      <c r="N184" s="127">
        <v>43675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91</v>
      </c>
      <c r="B185" s="102">
        <v>42901</v>
      </c>
      <c r="C185" s="102"/>
      <c r="D185" s="144" t="s">
        <v>686</v>
      </c>
      <c r="E185" s="104" t="s">
        <v>580</v>
      </c>
      <c r="F185" s="105">
        <v>214.5</v>
      </c>
      <c r="G185" s="104"/>
      <c r="H185" s="104">
        <v>262</v>
      </c>
      <c r="I185" s="122">
        <v>262</v>
      </c>
      <c r="J185" s="123" t="s">
        <v>687</v>
      </c>
      <c r="K185" s="124">
        <f t="shared" si="34"/>
        <v>47.5</v>
      </c>
      <c r="L185" s="125">
        <f t="shared" si="35"/>
        <v>0.22144522144522144</v>
      </c>
      <c r="M185" s="126" t="s">
        <v>556</v>
      </c>
      <c r="N185" s="127">
        <v>42977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6">
        <v>92</v>
      </c>
      <c r="B186" s="150">
        <v>42933</v>
      </c>
      <c r="C186" s="150"/>
      <c r="D186" s="151" t="s">
        <v>688</v>
      </c>
      <c r="E186" s="152" t="s">
        <v>580</v>
      </c>
      <c r="F186" s="153">
        <v>370</v>
      </c>
      <c r="G186" s="152"/>
      <c r="H186" s="152">
        <v>447.5</v>
      </c>
      <c r="I186" s="174">
        <v>450</v>
      </c>
      <c r="J186" s="218" t="s">
        <v>639</v>
      </c>
      <c r="K186" s="124">
        <f t="shared" si="34"/>
        <v>77.5</v>
      </c>
      <c r="L186" s="176">
        <f t="shared" si="35"/>
        <v>0.20945945945945946</v>
      </c>
      <c r="M186" s="177" t="s">
        <v>556</v>
      </c>
      <c r="N186" s="178">
        <v>43035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6">
        <v>93</v>
      </c>
      <c r="B187" s="150">
        <v>42943</v>
      </c>
      <c r="C187" s="150"/>
      <c r="D187" s="151" t="s">
        <v>164</v>
      </c>
      <c r="E187" s="152" t="s">
        <v>580</v>
      </c>
      <c r="F187" s="153">
        <v>657.5</v>
      </c>
      <c r="G187" s="152"/>
      <c r="H187" s="152">
        <v>825</v>
      </c>
      <c r="I187" s="174">
        <v>820</v>
      </c>
      <c r="J187" s="218" t="s">
        <v>639</v>
      </c>
      <c r="K187" s="124">
        <f t="shared" si="34"/>
        <v>167.5</v>
      </c>
      <c r="L187" s="176">
        <f t="shared" si="35"/>
        <v>0.25475285171102663</v>
      </c>
      <c r="M187" s="177" t="s">
        <v>556</v>
      </c>
      <c r="N187" s="178">
        <v>43090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94</v>
      </c>
      <c r="B188" s="102">
        <v>42964</v>
      </c>
      <c r="C188" s="102"/>
      <c r="D188" s="103" t="s">
        <v>357</v>
      </c>
      <c r="E188" s="104" t="s">
        <v>580</v>
      </c>
      <c r="F188" s="105">
        <v>605</v>
      </c>
      <c r="G188" s="104"/>
      <c r="H188" s="104">
        <v>750</v>
      </c>
      <c r="I188" s="122">
        <v>750</v>
      </c>
      <c r="J188" s="123" t="s">
        <v>682</v>
      </c>
      <c r="K188" s="124">
        <f t="shared" si="34"/>
        <v>145</v>
      </c>
      <c r="L188" s="125">
        <f t="shared" si="35"/>
        <v>0.23966942148760331</v>
      </c>
      <c r="M188" s="126" t="s">
        <v>556</v>
      </c>
      <c r="N188" s="127">
        <v>43027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341">
        <v>95</v>
      </c>
      <c r="B189" s="145">
        <v>42979</v>
      </c>
      <c r="C189" s="145"/>
      <c r="D189" s="146" t="s">
        <v>475</v>
      </c>
      <c r="E189" s="147" t="s">
        <v>580</v>
      </c>
      <c r="F189" s="148">
        <v>255</v>
      </c>
      <c r="G189" s="149"/>
      <c r="H189" s="149">
        <v>217.25</v>
      </c>
      <c r="I189" s="149">
        <v>320</v>
      </c>
      <c r="J189" s="171" t="s">
        <v>689</v>
      </c>
      <c r="K189" s="130">
        <f t="shared" si="34"/>
        <v>-37.75</v>
      </c>
      <c r="L189" s="172">
        <f t="shared" si="35"/>
        <v>-0.14803921568627451</v>
      </c>
      <c r="M189" s="132" t="s">
        <v>620</v>
      </c>
      <c r="N189" s="173">
        <v>43661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96</v>
      </c>
      <c r="B190" s="102">
        <v>42997</v>
      </c>
      <c r="C190" s="102"/>
      <c r="D190" s="103" t="s">
        <v>690</v>
      </c>
      <c r="E190" s="104" t="s">
        <v>580</v>
      </c>
      <c r="F190" s="105">
        <v>215</v>
      </c>
      <c r="G190" s="104"/>
      <c r="H190" s="104">
        <v>258</v>
      </c>
      <c r="I190" s="122">
        <v>258</v>
      </c>
      <c r="J190" s="123" t="s">
        <v>639</v>
      </c>
      <c r="K190" s="124">
        <f t="shared" si="34"/>
        <v>43</v>
      </c>
      <c r="L190" s="125">
        <f t="shared" si="35"/>
        <v>0.2</v>
      </c>
      <c r="M190" s="126" t="s">
        <v>556</v>
      </c>
      <c r="N190" s="127">
        <v>43040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97</v>
      </c>
      <c r="B191" s="102">
        <v>42997</v>
      </c>
      <c r="C191" s="102"/>
      <c r="D191" s="103" t="s">
        <v>690</v>
      </c>
      <c r="E191" s="104" t="s">
        <v>580</v>
      </c>
      <c r="F191" s="105">
        <v>215</v>
      </c>
      <c r="G191" s="104"/>
      <c r="H191" s="104">
        <v>258</v>
      </c>
      <c r="I191" s="122">
        <v>258</v>
      </c>
      <c r="J191" s="218" t="s">
        <v>639</v>
      </c>
      <c r="K191" s="124">
        <v>43</v>
      </c>
      <c r="L191" s="125">
        <v>0.2</v>
      </c>
      <c r="M191" s="126" t="s">
        <v>556</v>
      </c>
      <c r="N191" s="127">
        <v>43040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7">
        <v>98</v>
      </c>
      <c r="B192" s="198">
        <v>42998</v>
      </c>
      <c r="C192" s="198"/>
      <c r="D192" s="350" t="s">
        <v>780</v>
      </c>
      <c r="E192" s="199" t="s">
        <v>580</v>
      </c>
      <c r="F192" s="200">
        <v>75</v>
      </c>
      <c r="G192" s="199"/>
      <c r="H192" s="199">
        <v>90</v>
      </c>
      <c r="I192" s="219">
        <v>90</v>
      </c>
      <c r="J192" s="123" t="s">
        <v>691</v>
      </c>
      <c r="K192" s="124">
        <f t="shared" ref="K192:K197" si="36">H192-F192</f>
        <v>15</v>
      </c>
      <c r="L192" s="125">
        <f t="shared" ref="L192:L197" si="37">K192/F192</f>
        <v>0.2</v>
      </c>
      <c r="M192" s="126" t="s">
        <v>556</v>
      </c>
      <c r="N192" s="127">
        <v>43019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6">
        <v>99</v>
      </c>
      <c r="B193" s="150">
        <v>43011</v>
      </c>
      <c r="C193" s="150"/>
      <c r="D193" s="151" t="s">
        <v>692</v>
      </c>
      <c r="E193" s="152" t="s">
        <v>580</v>
      </c>
      <c r="F193" s="153">
        <v>315</v>
      </c>
      <c r="G193" s="152"/>
      <c r="H193" s="152">
        <v>392</v>
      </c>
      <c r="I193" s="174">
        <v>384</v>
      </c>
      <c r="J193" s="218" t="s">
        <v>693</v>
      </c>
      <c r="K193" s="124">
        <f t="shared" si="36"/>
        <v>77</v>
      </c>
      <c r="L193" s="176">
        <f t="shared" si="37"/>
        <v>0.24444444444444444</v>
      </c>
      <c r="M193" s="177" t="s">
        <v>556</v>
      </c>
      <c r="N193" s="178">
        <v>43017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6">
        <v>100</v>
      </c>
      <c r="B194" s="150">
        <v>43013</v>
      </c>
      <c r="C194" s="150"/>
      <c r="D194" s="151" t="s">
        <v>694</v>
      </c>
      <c r="E194" s="152" t="s">
        <v>580</v>
      </c>
      <c r="F194" s="153">
        <v>145</v>
      </c>
      <c r="G194" s="152"/>
      <c r="H194" s="152">
        <v>179</v>
      </c>
      <c r="I194" s="174">
        <v>180</v>
      </c>
      <c r="J194" s="218" t="s">
        <v>570</v>
      </c>
      <c r="K194" s="124">
        <f t="shared" si="36"/>
        <v>34</v>
      </c>
      <c r="L194" s="176">
        <f t="shared" si="37"/>
        <v>0.23448275862068965</v>
      </c>
      <c r="M194" s="177" t="s">
        <v>556</v>
      </c>
      <c r="N194" s="178">
        <v>43025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101</v>
      </c>
      <c r="B195" s="150">
        <v>43014</v>
      </c>
      <c r="C195" s="150"/>
      <c r="D195" s="151" t="s">
        <v>330</v>
      </c>
      <c r="E195" s="152" t="s">
        <v>580</v>
      </c>
      <c r="F195" s="153">
        <v>256</v>
      </c>
      <c r="G195" s="152"/>
      <c r="H195" s="152">
        <v>323</v>
      </c>
      <c r="I195" s="174">
        <v>320</v>
      </c>
      <c r="J195" s="218" t="s">
        <v>639</v>
      </c>
      <c r="K195" s="124">
        <f t="shared" si="36"/>
        <v>67</v>
      </c>
      <c r="L195" s="176">
        <f t="shared" si="37"/>
        <v>0.26171875</v>
      </c>
      <c r="M195" s="177" t="s">
        <v>556</v>
      </c>
      <c r="N195" s="178">
        <v>43067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102</v>
      </c>
      <c r="B196" s="150">
        <v>43017</v>
      </c>
      <c r="C196" s="150"/>
      <c r="D196" s="151" t="s">
        <v>350</v>
      </c>
      <c r="E196" s="152" t="s">
        <v>580</v>
      </c>
      <c r="F196" s="153">
        <v>137.5</v>
      </c>
      <c r="G196" s="152"/>
      <c r="H196" s="152">
        <v>184</v>
      </c>
      <c r="I196" s="174">
        <v>183</v>
      </c>
      <c r="J196" s="175" t="s">
        <v>695</v>
      </c>
      <c r="K196" s="124">
        <f t="shared" si="36"/>
        <v>46.5</v>
      </c>
      <c r="L196" s="176">
        <f t="shared" si="37"/>
        <v>0.33818181818181819</v>
      </c>
      <c r="M196" s="177" t="s">
        <v>556</v>
      </c>
      <c r="N196" s="178">
        <v>43108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6">
        <v>103</v>
      </c>
      <c r="B197" s="150">
        <v>43018</v>
      </c>
      <c r="C197" s="150"/>
      <c r="D197" s="151" t="s">
        <v>696</v>
      </c>
      <c r="E197" s="152" t="s">
        <v>580</v>
      </c>
      <c r="F197" s="153">
        <v>125.5</v>
      </c>
      <c r="G197" s="152"/>
      <c r="H197" s="152">
        <v>158</v>
      </c>
      <c r="I197" s="174">
        <v>155</v>
      </c>
      <c r="J197" s="175" t="s">
        <v>697</v>
      </c>
      <c r="K197" s="124">
        <f t="shared" si="36"/>
        <v>32.5</v>
      </c>
      <c r="L197" s="176">
        <f t="shared" si="37"/>
        <v>0.25896414342629481</v>
      </c>
      <c r="M197" s="177" t="s">
        <v>556</v>
      </c>
      <c r="N197" s="178">
        <v>43067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6">
        <v>104</v>
      </c>
      <c r="B198" s="150">
        <v>43018</v>
      </c>
      <c r="C198" s="150"/>
      <c r="D198" s="151" t="s">
        <v>727</v>
      </c>
      <c r="E198" s="152" t="s">
        <v>580</v>
      </c>
      <c r="F198" s="153">
        <v>895</v>
      </c>
      <c r="G198" s="152"/>
      <c r="H198" s="152">
        <v>1122.5</v>
      </c>
      <c r="I198" s="174">
        <v>1078</v>
      </c>
      <c r="J198" s="175" t="s">
        <v>728</v>
      </c>
      <c r="K198" s="124">
        <v>227.5</v>
      </c>
      <c r="L198" s="176">
        <v>0.25418994413407803</v>
      </c>
      <c r="M198" s="177" t="s">
        <v>556</v>
      </c>
      <c r="N198" s="178">
        <v>43117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105</v>
      </c>
      <c r="B199" s="150">
        <v>43020</v>
      </c>
      <c r="C199" s="150"/>
      <c r="D199" s="151" t="s">
        <v>338</v>
      </c>
      <c r="E199" s="152" t="s">
        <v>580</v>
      </c>
      <c r="F199" s="153">
        <v>525</v>
      </c>
      <c r="G199" s="152"/>
      <c r="H199" s="152">
        <v>629</v>
      </c>
      <c r="I199" s="174">
        <v>629</v>
      </c>
      <c r="J199" s="218" t="s">
        <v>639</v>
      </c>
      <c r="K199" s="124">
        <v>104</v>
      </c>
      <c r="L199" s="176">
        <v>0.19809523809523799</v>
      </c>
      <c r="M199" s="177" t="s">
        <v>556</v>
      </c>
      <c r="N199" s="178">
        <v>43119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106</v>
      </c>
      <c r="B200" s="150">
        <v>43046</v>
      </c>
      <c r="C200" s="150"/>
      <c r="D200" s="151" t="s">
        <v>379</v>
      </c>
      <c r="E200" s="152" t="s">
        <v>580</v>
      </c>
      <c r="F200" s="153">
        <v>740</v>
      </c>
      <c r="G200" s="152"/>
      <c r="H200" s="152">
        <v>892.5</v>
      </c>
      <c r="I200" s="174">
        <v>900</v>
      </c>
      <c r="J200" s="175" t="s">
        <v>698</v>
      </c>
      <c r="K200" s="124">
        <f>H200-F200</f>
        <v>152.5</v>
      </c>
      <c r="L200" s="176">
        <f>K200/F200</f>
        <v>0.20608108108108109</v>
      </c>
      <c r="M200" s="177" t="s">
        <v>556</v>
      </c>
      <c r="N200" s="178">
        <v>43052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107</v>
      </c>
      <c r="B201" s="102">
        <v>43073</v>
      </c>
      <c r="C201" s="102"/>
      <c r="D201" s="103" t="s">
        <v>699</v>
      </c>
      <c r="E201" s="104" t="s">
        <v>580</v>
      </c>
      <c r="F201" s="105">
        <v>118.5</v>
      </c>
      <c r="G201" s="104"/>
      <c r="H201" s="104">
        <v>143.5</v>
      </c>
      <c r="I201" s="122">
        <v>145</v>
      </c>
      <c r="J201" s="137" t="s">
        <v>700</v>
      </c>
      <c r="K201" s="124">
        <f>H201-F201</f>
        <v>25</v>
      </c>
      <c r="L201" s="125">
        <f>K201/F201</f>
        <v>0.2109704641350211</v>
      </c>
      <c r="M201" s="126" t="s">
        <v>556</v>
      </c>
      <c r="N201" s="127">
        <v>43097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108</v>
      </c>
      <c r="B202" s="106">
        <v>43090</v>
      </c>
      <c r="C202" s="106"/>
      <c r="D202" s="154" t="s">
        <v>420</v>
      </c>
      <c r="E202" s="108" t="s">
        <v>580</v>
      </c>
      <c r="F202" s="109">
        <v>715</v>
      </c>
      <c r="G202" s="109"/>
      <c r="H202" s="110">
        <v>500</v>
      </c>
      <c r="I202" s="128">
        <v>872</v>
      </c>
      <c r="J202" s="134" t="s">
        <v>701</v>
      </c>
      <c r="K202" s="130">
        <f>H202-F202</f>
        <v>-215</v>
      </c>
      <c r="L202" s="131">
        <f>K202/F202</f>
        <v>-0.30069930069930068</v>
      </c>
      <c r="M202" s="132" t="s">
        <v>620</v>
      </c>
      <c r="N202" s="133">
        <v>43670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109</v>
      </c>
      <c r="B203" s="102">
        <v>43098</v>
      </c>
      <c r="C203" s="102"/>
      <c r="D203" s="103" t="s">
        <v>692</v>
      </c>
      <c r="E203" s="104" t="s">
        <v>580</v>
      </c>
      <c r="F203" s="105">
        <v>435</v>
      </c>
      <c r="G203" s="104"/>
      <c r="H203" s="104">
        <v>542.5</v>
      </c>
      <c r="I203" s="122">
        <v>539</v>
      </c>
      <c r="J203" s="137" t="s">
        <v>639</v>
      </c>
      <c r="K203" s="124">
        <v>107.5</v>
      </c>
      <c r="L203" s="125">
        <v>0.247126436781609</v>
      </c>
      <c r="M203" s="126" t="s">
        <v>556</v>
      </c>
      <c r="N203" s="127">
        <v>43206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110</v>
      </c>
      <c r="B204" s="102">
        <v>43098</v>
      </c>
      <c r="C204" s="102"/>
      <c r="D204" s="103" t="s">
        <v>530</v>
      </c>
      <c r="E204" s="104" t="s">
        <v>580</v>
      </c>
      <c r="F204" s="105">
        <v>885</v>
      </c>
      <c r="G204" s="104"/>
      <c r="H204" s="104">
        <v>1090</v>
      </c>
      <c r="I204" s="122">
        <v>1084</v>
      </c>
      <c r="J204" s="137" t="s">
        <v>639</v>
      </c>
      <c r="K204" s="124">
        <v>205</v>
      </c>
      <c r="L204" s="125">
        <v>0.23163841807909599</v>
      </c>
      <c r="M204" s="126" t="s">
        <v>556</v>
      </c>
      <c r="N204" s="127">
        <v>43213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42">
        <v>111</v>
      </c>
      <c r="B205" s="328">
        <v>43192</v>
      </c>
      <c r="C205" s="328"/>
      <c r="D205" s="112" t="s">
        <v>709</v>
      </c>
      <c r="E205" s="330" t="s">
        <v>580</v>
      </c>
      <c r="F205" s="332">
        <v>478.5</v>
      </c>
      <c r="G205" s="330"/>
      <c r="H205" s="330">
        <v>442</v>
      </c>
      <c r="I205" s="334">
        <v>613</v>
      </c>
      <c r="J205" s="359" t="s">
        <v>797</v>
      </c>
      <c r="K205" s="130">
        <f>H205-F205</f>
        <v>-36.5</v>
      </c>
      <c r="L205" s="131">
        <f>K205/F205</f>
        <v>-7.6280041797283177E-2</v>
      </c>
      <c r="M205" s="132" t="s">
        <v>620</v>
      </c>
      <c r="N205" s="133">
        <v>43762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5">
        <v>112</v>
      </c>
      <c r="B206" s="106">
        <v>43194</v>
      </c>
      <c r="C206" s="106"/>
      <c r="D206" s="349" t="s">
        <v>779</v>
      </c>
      <c r="E206" s="108" t="s">
        <v>580</v>
      </c>
      <c r="F206" s="109">
        <f>141.5-7.3</f>
        <v>134.19999999999999</v>
      </c>
      <c r="G206" s="109"/>
      <c r="H206" s="110">
        <v>77</v>
      </c>
      <c r="I206" s="128">
        <v>180</v>
      </c>
      <c r="J206" s="359" t="s">
        <v>796</v>
      </c>
      <c r="K206" s="130">
        <f>H206-F206</f>
        <v>-57.199999999999989</v>
      </c>
      <c r="L206" s="131">
        <f>K206/F206</f>
        <v>-0.42622950819672129</v>
      </c>
      <c r="M206" s="132" t="s">
        <v>620</v>
      </c>
      <c r="N206" s="133">
        <v>43522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5">
        <v>113</v>
      </c>
      <c r="B207" s="106">
        <v>43209</v>
      </c>
      <c r="C207" s="106"/>
      <c r="D207" s="107" t="s">
        <v>702</v>
      </c>
      <c r="E207" s="108" t="s">
        <v>580</v>
      </c>
      <c r="F207" s="109">
        <v>430</v>
      </c>
      <c r="G207" s="109"/>
      <c r="H207" s="110">
        <v>220</v>
      </c>
      <c r="I207" s="128">
        <v>537</v>
      </c>
      <c r="J207" s="134" t="s">
        <v>703</v>
      </c>
      <c r="K207" s="130">
        <f>H207-F207</f>
        <v>-210</v>
      </c>
      <c r="L207" s="131">
        <f>K207/F207</f>
        <v>-0.48837209302325579</v>
      </c>
      <c r="M207" s="132" t="s">
        <v>620</v>
      </c>
      <c r="N207" s="133">
        <v>43252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43">
        <v>114</v>
      </c>
      <c r="B208" s="155">
        <v>43220</v>
      </c>
      <c r="C208" s="155"/>
      <c r="D208" s="156" t="s">
        <v>380</v>
      </c>
      <c r="E208" s="157" t="s">
        <v>580</v>
      </c>
      <c r="F208" s="159">
        <v>153.5</v>
      </c>
      <c r="G208" s="159"/>
      <c r="H208" s="159">
        <v>196</v>
      </c>
      <c r="I208" s="159">
        <v>196</v>
      </c>
      <c r="J208" s="336" t="s">
        <v>813</v>
      </c>
      <c r="K208" s="179">
        <f>H208-F208</f>
        <v>42.5</v>
      </c>
      <c r="L208" s="180">
        <f>K208/F208</f>
        <v>0.27687296416938112</v>
      </c>
      <c r="M208" s="158" t="s">
        <v>556</v>
      </c>
      <c r="N208" s="181">
        <v>43605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115</v>
      </c>
      <c r="B209" s="106">
        <v>43306</v>
      </c>
      <c r="C209" s="106"/>
      <c r="D209" s="107" t="s">
        <v>725</v>
      </c>
      <c r="E209" s="108" t="s">
        <v>580</v>
      </c>
      <c r="F209" s="109">
        <v>27.5</v>
      </c>
      <c r="G209" s="109"/>
      <c r="H209" s="110">
        <v>13.1</v>
      </c>
      <c r="I209" s="128">
        <v>60</v>
      </c>
      <c r="J209" s="134" t="s">
        <v>729</v>
      </c>
      <c r="K209" s="130">
        <v>-14.4</v>
      </c>
      <c r="L209" s="131">
        <v>-0.52363636363636401</v>
      </c>
      <c r="M209" s="132" t="s">
        <v>620</v>
      </c>
      <c r="N209" s="133">
        <v>43138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2">
        <v>116</v>
      </c>
      <c r="B210" s="328">
        <v>43318</v>
      </c>
      <c r="C210" s="328"/>
      <c r="D210" s="112" t="s">
        <v>704</v>
      </c>
      <c r="E210" s="330" t="s">
        <v>580</v>
      </c>
      <c r="F210" s="330">
        <v>148.5</v>
      </c>
      <c r="G210" s="330"/>
      <c r="H210" s="330">
        <v>102</v>
      </c>
      <c r="I210" s="334">
        <v>182</v>
      </c>
      <c r="J210" s="134" t="s">
        <v>812</v>
      </c>
      <c r="K210" s="130">
        <f>H210-F210</f>
        <v>-46.5</v>
      </c>
      <c r="L210" s="131">
        <f>K210/F210</f>
        <v>-0.31313131313131315</v>
      </c>
      <c r="M210" s="132" t="s">
        <v>620</v>
      </c>
      <c r="N210" s="133">
        <v>43661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117</v>
      </c>
      <c r="B211" s="102">
        <v>43335</v>
      </c>
      <c r="C211" s="102"/>
      <c r="D211" s="103" t="s">
        <v>730</v>
      </c>
      <c r="E211" s="104" t="s">
        <v>580</v>
      </c>
      <c r="F211" s="152">
        <v>285</v>
      </c>
      <c r="G211" s="104"/>
      <c r="H211" s="104">
        <v>355</v>
      </c>
      <c r="I211" s="122">
        <v>364</v>
      </c>
      <c r="J211" s="137" t="s">
        <v>731</v>
      </c>
      <c r="K211" s="124">
        <v>70</v>
      </c>
      <c r="L211" s="125">
        <v>0.24561403508771901</v>
      </c>
      <c r="M211" s="126" t="s">
        <v>556</v>
      </c>
      <c r="N211" s="127">
        <v>43455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118</v>
      </c>
      <c r="B212" s="102">
        <v>43341</v>
      </c>
      <c r="C212" s="102"/>
      <c r="D212" s="103" t="s">
        <v>370</v>
      </c>
      <c r="E212" s="104" t="s">
        <v>580</v>
      </c>
      <c r="F212" s="152">
        <v>525</v>
      </c>
      <c r="G212" s="104"/>
      <c r="H212" s="104">
        <v>585</v>
      </c>
      <c r="I212" s="122">
        <v>635</v>
      </c>
      <c r="J212" s="137" t="s">
        <v>705</v>
      </c>
      <c r="K212" s="124">
        <f t="shared" ref="K212:K224" si="38">H212-F212</f>
        <v>60</v>
      </c>
      <c r="L212" s="125">
        <f t="shared" ref="L212:L224" si="39">K212/F212</f>
        <v>0.11428571428571428</v>
      </c>
      <c r="M212" s="126" t="s">
        <v>556</v>
      </c>
      <c r="N212" s="127">
        <v>43662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119</v>
      </c>
      <c r="B213" s="102">
        <v>43395</v>
      </c>
      <c r="C213" s="102"/>
      <c r="D213" s="103" t="s">
        <v>357</v>
      </c>
      <c r="E213" s="104" t="s">
        <v>580</v>
      </c>
      <c r="F213" s="152">
        <v>475</v>
      </c>
      <c r="G213" s="104"/>
      <c r="H213" s="104">
        <v>574</v>
      </c>
      <c r="I213" s="122">
        <v>570</v>
      </c>
      <c r="J213" s="137" t="s">
        <v>639</v>
      </c>
      <c r="K213" s="124">
        <f t="shared" si="38"/>
        <v>99</v>
      </c>
      <c r="L213" s="125">
        <f t="shared" si="39"/>
        <v>0.20842105263157895</v>
      </c>
      <c r="M213" s="126" t="s">
        <v>556</v>
      </c>
      <c r="N213" s="127">
        <v>43403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120</v>
      </c>
      <c r="B214" s="150">
        <v>43397</v>
      </c>
      <c r="C214" s="150"/>
      <c r="D214" s="376" t="s">
        <v>377</v>
      </c>
      <c r="E214" s="152" t="s">
        <v>580</v>
      </c>
      <c r="F214" s="152">
        <v>707.5</v>
      </c>
      <c r="G214" s="152"/>
      <c r="H214" s="152">
        <v>872</v>
      </c>
      <c r="I214" s="174">
        <v>872</v>
      </c>
      <c r="J214" s="175" t="s">
        <v>639</v>
      </c>
      <c r="K214" s="124">
        <f t="shared" si="38"/>
        <v>164.5</v>
      </c>
      <c r="L214" s="176">
        <f t="shared" si="39"/>
        <v>0.23250883392226149</v>
      </c>
      <c r="M214" s="177" t="s">
        <v>556</v>
      </c>
      <c r="N214" s="178">
        <v>43482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121</v>
      </c>
      <c r="B215" s="150">
        <v>43398</v>
      </c>
      <c r="C215" s="150"/>
      <c r="D215" s="376" t="s">
        <v>339</v>
      </c>
      <c r="E215" s="152" t="s">
        <v>580</v>
      </c>
      <c r="F215" s="152">
        <v>162</v>
      </c>
      <c r="G215" s="152"/>
      <c r="H215" s="152">
        <v>204</v>
      </c>
      <c r="I215" s="174">
        <v>209</v>
      </c>
      <c r="J215" s="175" t="s">
        <v>811</v>
      </c>
      <c r="K215" s="124">
        <f t="shared" si="38"/>
        <v>42</v>
      </c>
      <c r="L215" s="176">
        <f t="shared" si="39"/>
        <v>0.25925925925925924</v>
      </c>
      <c r="M215" s="177" t="s">
        <v>556</v>
      </c>
      <c r="N215" s="178">
        <v>43539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7">
        <v>122</v>
      </c>
      <c r="B216" s="198">
        <v>43399</v>
      </c>
      <c r="C216" s="198"/>
      <c r="D216" s="151" t="s">
        <v>465</v>
      </c>
      <c r="E216" s="199" t="s">
        <v>580</v>
      </c>
      <c r="F216" s="199">
        <v>240</v>
      </c>
      <c r="G216" s="199"/>
      <c r="H216" s="199">
        <v>297</v>
      </c>
      <c r="I216" s="219">
        <v>297</v>
      </c>
      <c r="J216" s="175" t="s">
        <v>639</v>
      </c>
      <c r="K216" s="220">
        <f t="shared" si="38"/>
        <v>57</v>
      </c>
      <c r="L216" s="221">
        <f t="shared" si="39"/>
        <v>0.23749999999999999</v>
      </c>
      <c r="M216" s="222" t="s">
        <v>556</v>
      </c>
      <c r="N216" s="223">
        <v>43417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123</v>
      </c>
      <c r="B217" s="102">
        <v>43439</v>
      </c>
      <c r="C217" s="102"/>
      <c r="D217" s="144" t="s">
        <v>706</v>
      </c>
      <c r="E217" s="104" t="s">
        <v>580</v>
      </c>
      <c r="F217" s="104">
        <v>202.5</v>
      </c>
      <c r="G217" s="104"/>
      <c r="H217" s="104">
        <v>255</v>
      </c>
      <c r="I217" s="122">
        <v>252</v>
      </c>
      <c r="J217" s="137" t="s">
        <v>639</v>
      </c>
      <c r="K217" s="124">
        <f t="shared" si="38"/>
        <v>52.5</v>
      </c>
      <c r="L217" s="125">
        <f t="shared" si="39"/>
        <v>0.25925925925925924</v>
      </c>
      <c r="M217" s="126" t="s">
        <v>556</v>
      </c>
      <c r="N217" s="127">
        <v>43542</v>
      </c>
      <c r="O217" s="54"/>
      <c r="P217" s="13"/>
      <c r="Q217" s="13"/>
      <c r="R217" s="90" t="s">
        <v>708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7">
        <v>124</v>
      </c>
      <c r="B218" s="198">
        <v>43465</v>
      </c>
      <c r="C218" s="102"/>
      <c r="D218" s="376" t="s">
        <v>402</v>
      </c>
      <c r="E218" s="199" t="s">
        <v>580</v>
      </c>
      <c r="F218" s="199">
        <v>710</v>
      </c>
      <c r="G218" s="199"/>
      <c r="H218" s="199">
        <v>866</v>
      </c>
      <c r="I218" s="219">
        <v>866</v>
      </c>
      <c r="J218" s="175" t="s">
        <v>639</v>
      </c>
      <c r="K218" s="124">
        <f t="shared" si="38"/>
        <v>156</v>
      </c>
      <c r="L218" s="125">
        <f t="shared" si="39"/>
        <v>0.21971830985915494</v>
      </c>
      <c r="M218" s="126" t="s">
        <v>556</v>
      </c>
      <c r="N218" s="338">
        <v>43553</v>
      </c>
      <c r="O218" s="54"/>
      <c r="P218" s="13"/>
      <c r="Q218" s="13"/>
      <c r="R218" s="1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125</v>
      </c>
      <c r="B219" s="198">
        <v>43522</v>
      </c>
      <c r="C219" s="198"/>
      <c r="D219" s="376" t="s">
        <v>139</v>
      </c>
      <c r="E219" s="199" t="s">
        <v>580</v>
      </c>
      <c r="F219" s="199">
        <v>337.25</v>
      </c>
      <c r="G219" s="199"/>
      <c r="H219" s="199">
        <v>398.5</v>
      </c>
      <c r="I219" s="219">
        <v>411</v>
      </c>
      <c r="J219" s="137" t="s">
        <v>810</v>
      </c>
      <c r="K219" s="124">
        <f t="shared" si="38"/>
        <v>61.25</v>
      </c>
      <c r="L219" s="125">
        <f t="shared" si="39"/>
        <v>0.1816160118606375</v>
      </c>
      <c r="M219" s="126" t="s">
        <v>556</v>
      </c>
      <c r="N219" s="338">
        <v>43760</v>
      </c>
      <c r="O219" s="54"/>
      <c r="P219" s="13"/>
      <c r="Q219" s="13"/>
      <c r="R219" s="90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44">
        <v>126</v>
      </c>
      <c r="B220" s="160">
        <v>43559</v>
      </c>
      <c r="C220" s="160"/>
      <c r="D220" s="161" t="s">
        <v>394</v>
      </c>
      <c r="E220" s="162" t="s">
        <v>580</v>
      </c>
      <c r="F220" s="162">
        <v>130</v>
      </c>
      <c r="G220" s="162"/>
      <c r="H220" s="162">
        <v>65</v>
      </c>
      <c r="I220" s="182">
        <v>158</v>
      </c>
      <c r="J220" s="134" t="s">
        <v>707</v>
      </c>
      <c r="K220" s="130">
        <f t="shared" si="38"/>
        <v>-65</v>
      </c>
      <c r="L220" s="131">
        <f t="shared" si="39"/>
        <v>-0.5</v>
      </c>
      <c r="M220" s="132" t="s">
        <v>620</v>
      </c>
      <c r="N220" s="133">
        <v>43726</v>
      </c>
      <c r="O220" s="54"/>
      <c r="P220" s="13"/>
      <c r="Q220" s="13"/>
      <c r="R220" s="14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5">
        <v>127</v>
      </c>
      <c r="B221" s="183">
        <v>43017</v>
      </c>
      <c r="C221" s="183"/>
      <c r="D221" s="184" t="s">
        <v>166</v>
      </c>
      <c r="E221" s="185" t="s">
        <v>580</v>
      </c>
      <c r="F221" s="186">
        <v>141.5</v>
      </c>
      <c r="G221" s="187"/>
      <c r="H221" s="187">
        <v>183.5</v>
      </c>
      <c r="I221" s="187">
        <v>210</v>
      </c>
      <c r="J221" s="208" t="s">
        <v>801</v>
      </c>
      <c r="K221" s="209">
        <f t="shared" si="38"/>
        <v>42</v>
      </c>
      <c r="L221" s="210">
        <f t="shared" si="39"/>
        <v>0.29681978798586572</v>
      </c>
      <c r="M221" s="186" t="s">
        <v>556</v>
      </c>
      <c r="N221" s="211">
        <v>43042</v>
      </c>
      <c r="O221" s="54"/>
      <c r="P221" s="13"/>
      <c r="Q221" s="13"/>
      <c r="R221" s="90" t="s">
        <v>710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4">
        <v>128</v>
      </c>
      <c r="B222" s="160">
        <v>43074</v>
      </c>
      <c r="C222" s="160"/>
      <c r="D222" s="161" t="s">
        <v>295</v>
      </c>
      <c r="E222" s="162" t="s">
        <v>580</v>
      </c>
      <c r="F222" s="163">
        <v>172</v>
      </c>
      <c r="G222" s="162"/>
      <c r="H222" s="162">
        <v>155.25</v>
      </c>
      <c r="I222" s="182">
        <v>230</v>
      </c>
      <c r="J222" s="359" t="s">
        <v>794</v>
      </c>
      <c r="K222" s="130">
        <f t="shared" ref="K222" si="40">H222-F222</f>
        <v>-16.75</v>
      </c>
      <c r="L222" s="131">
        <f t="shared" ref="L222" si="41">K222/F222</f>
        <v>-9.7383720930232565E-2</v>
      </c>
      <c r="M222" s="132" t="s">
        <v>620</v>
      </c>
      <c r="N222" s="133">
        <v>43787</v>
      </c>
      <c r="O222" s="54"/>
      <c r="P222" s="13"/>
      <c r="Q222" s="13"/>
      <c r="R222" s="14" t="s">
        <v>710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5">
        <v>129</v>
      </c>
      <c r="B223" s="183">
        <v>43398</v>
      </c>
      <c r="C223" s="183"/>
      <c r="D223" s="184" t="s">
        <v>103</v>
      </c>
      <c r="E223" s="185" t="s">
        <v>580</v>
      </c>
      <c r="F223" s="187">
        <v>698.5</v>
      </c>
      <c r="G223" s="187"/>
      <c r="H223" s="187">
        <v>850</v>
      </c>
      <c r="I223" s="187">
        <v>890</v>
      </c>
      <c r="J223" s="212" t="s">
        <v>807</v>
      </c>
      <c r="K223" s="209">
        <f t="shared" si="38"/>
        <v>151.5</v>
      </c>
      <c r="L223" s="210">
        <f t="shared" si="39"/>
        <v>0.21689334287759485</v>
      </c>
      <c r="M223" s="186" t="s">
        <v>556</v>
      </c>
      <c r="N223" s="211">
        <v>43453</v>
      </c>
      <c r="O223" s="54"/>
      <c r="P223" s="13"/>
      <c r="Q223" s="13"/>
      <c r="R223" s="1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7">
        <v>130</v>
      </c>
      <c r="B224" s="155">
        <v>42877</v>
      </c>
      <c r="C224" s="155"/>
      <c r="D224" s="156" t="s">
        <v>369</v>
      </c>
      <c r="E224" s="157" t="s">
        <v>580</v>
      </c>
      <c r="F224" s="158">
        <v>127.6</v>
      </c>
      <c r="G224" s="159"/>
      <c r="H224" s="159">
        <v>138</v>
      </c>
      <c r="I224" s="159">
        <v>190</v>
      </c>
      <c r="J224" s="360" t="s">
        <v>798</v>
      </c>
      <c r="K224" s="179">
        <f t="shared" si="38"/>
        <v>10.400000000000006</v>
      </c>
      <c r="L224" s="180">
        <f t="shared" si="39"/>
        <v>8.1504702194357417E-2</v>
      </c>
      <c r="M224" s="158" t="s">
        <v>556</v>
      </c>
      <c r="N224" s="181">
        <v>43774</v>
      </c>
      <c r="O224" s="54"/>
      <c r="P224" s="13"/>
      <c r="Q224" s="13"/>
      <c r="R224" s="90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131</v>
      </c>
      <c r="B225" s="155">
        <v>43158</v>
      </c>
      <c r="C225" s="155"/>
      <c r="D225" s="156" t="s">
        <v>711</v>
      </c>
      <c r="E225" s="157" t="s">
        <v>580</v>
      </c>
      <c r="F225" s="158">
        <v>317</v>
      </c>
      <c r="G225" s="159"/>
      <c r="H225" s="159">
        <v>382.5</v>
      </c>
      <c r="I225" s="159">
        <v>398</v>
      </c>
      <c r="J225" s="360" t="s">
        <v>837</v>
      </c>
      <c r="K225" s="179">
        <f t="shared" ref="K225" si="42">H225-F225</f>
        <v>65.5</v>
      </c>
      <c r="L225" s="180">
        <f t="shared" ref="L225" si="43">K225/F225</f>
        <v>0.20662460567823343</v>
      </c>
      <c r="M225" s="158" t="s">
        <v>556</v>
      </c>
      <c r="N225" s="181">
        <v>44238</v>
      </c>
      <c r="O225" s="54"/>
      <c r="P225" s="13"/>
      <c r="Q225" s="13"/>
      <c r="R225" s="322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4">
        <v>132</v>
      </c>
      <c r="B226" s="160">
        <v>43164</v>
      </c>
      <c r="C226" s="160"/>
      <c r="D226" s="161" t="s">
        <v>133</v>
      </c>
      <c r="E226" s="162" t="s">
        <v>580</v>
      </c>
      <c r="F226" s="163">
        <f>510-14.4</f>
        <v>495.6</v>
      </c>
      <c r="G226" s="162"/>
      <c r="H226" s="162">
        <v>350</v>
      </c>
      <c r="I226" s="182">
        <v>672</v>
      </c>
      <c r="J226" s="359" t="s">
        <v>803</v>
      </c>
      <c r="K226" s="130">
        <f t="shared" ref="K226" si="44">H226-F226</f>
        <v>-145.60000000000002</v>
      </c>
      <c r="L226" s="131">
        <f t="shared" ref="L226" si="45">K226/F226</f>
        <v>-0.29378531073446329</v>
      </c>
      <c r="M226" s="132" t="s">
        <v>620</v>
      </c>
      <c r="N226" s="133">
        <v>43887</v>
      </c>
      <c r="O226" s="54"/>
      <c r="P226" s="13"/>
      <c r="Q226" s="13"/>
      <c r="R226" s="1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4">
        <v>133</v>
      </c>
      <c r="B227" s="160">
        <v>43237</v>
      </c>
      <c r="C227" s="160"/>
      <c r="D227" s="161" t="s">
        <v>459</v>
      </c>
      <c r="E227" s="162" t="s">
        <v>580</v>
      </c>
      <c r="F227" s="163">
        <v>230.3</v>
      </c>
      <c r="G227" s="162"/>
      <c r="H227" s="162">
        <v>102.5</v>
      </c>
      <c r="I227" s="182">
        <v>348</v>
      </c>
      <c r="J227" s="359" t="s">
        <v>805</v>
      </c>
      <c r="K227" s="130">
        <f t="shared" ref="K227:K228" si="46">H227-F227</f>
        <v>-127.80000000000001</v>
      </c>
      <c r="L227" s="131">
        <f t="shared" ref="L227:L228" si="47">K227/F227</f>
        <v>-0.55492835432045162</v>
      </c>
      <c r="M227" s="132" t="s">
        <v>620</v>
      </c>
      <c r="N227" s="133">
        <v>43896</v>
      </c>
      <c r="O227" s="54"/>
      <c r="P227" s="13"/>
      <c r="Q227" s="13"/>
      <c r="R227" s="32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134</v>
      </c>
      <c r="B228" s="155">
        <v>43258</v>
      </c>
      <c r="C228" s="155"/>
      <c r="D228" s="156" t="s">
        <v>426</v>
      </c>
      <c r="E228" s="157" t="s">
        <v>580</v>
      </c>
      <c r="F228" s="158">
        <f>342.5-5.1</f>
        <v>337.4</v>
      </c>
      <c r="G228" s="159"/>
      <c r="H228" s="159">
        <v>412.5</v>
      </c>
      <c r="I228" s="159">
        <v>439</v>
      </c>
      <c r="J228" s="360" t="s">
        <v>835</v>
      </c>
      <c r="K228" s="179">
        <f t="shared" si="46"/>
        <v>75.100000000000023</v>
      </c>
      <c r="L228" s="180">
        <f t="shared" si="47"/>
        <v>0.22258446947243635</v>
      </c>
      <c r="M228" s="158" t="s">
        <v>556</v>
      </c>
      <c r="N228" s="181">
        <v>44230</v>
      </c>
      <c r="O228" s="54"/>
      <c r="P228" s="13"/>
      <c r="Q228" s="13"/>
      <c r="R228" s="90" t="s">
        <v>710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205">
        <v>135</v>
      </c>
      <c r="B229" s="190">
        <v>43285</v>
      </c>
      <c r="C229" s="190"/>
      <c r="D229" s="193" t="s">
        <v>48</v>
      </c>
      <c r="E229" s="191" t="s">
        <v>580</v>
      </c>
      <c r="F229" s="189">
        <f>127.5-5.53</f>
        <v>121.97</v>
      </c>
      <c r="G229" s="191"/>
      <c r="H229" s="191"/>
      <c r="I229" s="213">
        <v>170</v>
      </c>
      <c r="J229" s="225" t="s">
        <v>558</v>
      </c>
      <c r="K229" s="215"/>
      <c r="L229" s="216"/>
      <c r="M229" s="214" t="s">
        <v>558</v>
      </c>
      <c r="N229" s="217"/>
      <c r="O229" s="54"/>
      <c r="P229" s="13"/>
      <c r="Q229" s="13"/>
      <c r="R229" s="14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4">
        <v>136</v>
      </c>
      <c r="B230" s="160">
        <v>43294</v>
      </c>
      <c r="C230" s="160"/>
      <c r="D230" s="161" t="s">
        <v>239</v>
      </c>
      <c r="E230" s="162" t="s">
        <v>580</v>
      </c>
      <c r="F230" s="163">
        <v>46.5</v>
      </c>
      <c r="G230" s="162"/>
      <c r="H230" s="162">
        <v>17</v>
      </c>
      <c r="I230" s="182">
        <v>59</v>
      </c>
      <c r="J230" s="359" t="s">
        <v>802</v>
      </c>
      <c r="K230" s="130">
        <f t="shared" ref="K230" si="48">H230-F230</f>
        <v>-29.5</v>
      </c>
      <c r="L230" s="131">
        <f t="shared" ref="L230" si="49">K230/F230</f>
        <v>-0.63440860215053763</v>
      </c>
      <c r="M230" s="132" t="s">
        <v>620</v>
      </c>
      <c r="N230" s="133">
        <v>43887</v>
      </c>
      <c r="O230" s="54"/>
      <c r="P230" s="13"/>
      <c r="Q230" s="13"/>
      <c r="R230" s="1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6">
        <v>137</v>
      </c>
      <c r="B231" s="188">
        <v>43396</v>
      </c>
      <c r="C231" s="188"/>
      <c r="D231" s="193" t="s">
        <v>404</v>
      </c>
      <c r="E231" s="191" t="s">
        <v>580</v>
      </c>
      <c r="F231" s="192">
        <v>156.5</v>
      </c>
      <c r="G231" s="191"/>
      <c r="H231" s="191"/>
      <c r="I231" s="213">
        <v>191</v>
      </c>
      <c r="J231" s="225" t="s">
        <v>558</v>
      </c>
      <c r="K231" s="215"/>
      <c r="L231" s="216"/>
      <c r="M231" s="214" t="s">
        <v>558</v>
      </c>
      <c r="N231" s="217"/>
      <c r="O231" s="54"/>
      <c r="P231" s="13"/>
      <c r="Q231" s="13"/>
      <c r="R231" s="1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515">
        <v>138</v>
      </c>
      <c r="B232" s="516">
        <v>43439</v>
      </c>
      <c r="C232" s="516"/>
      <c r="D232" s="517" t="s">
        <v>321</v>
      </c>
      <c r="E232" s="518" t="s">
        <v>580</v>
      </c>
      <c r="F232" s="519">
        <v>259.5</v>
      </c>
      <c r="G232" s="518"/>
      <c r="H232" s="518">
        <v>320</v>
      </c>
      <c r="I232" s="520">
        <v>320</v>
      </c>
      <c r="J232" s="137" t="s">
        <v>639</v>
      </c>
      <c r="K232" s="124">
        <f t="shared" ref="K232" si="50">H232-F232</f>
        <v>60.5</v>
      </c>
      <c r="L232" s="125">
        <f t="shared" ref="L232" si="51">K232/F232</f>
        <v>0.23314065510597304</v>
      </c>
      <c r="M232" s="126" t="s">
        <v>556</v>
      </c>
      <c r="N232" s="338">
        <v>44323</v>
      </c>
      <c r="O232" s="13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4">
        <v>139</v>
      </c>
      <c r="B233" s="160">
        <v>43439</v>
      </c>
      <c r="C233" s="160"/>
      <c r="D233" s="161" t="s">
        <v>732</v>
      </c>
      <c r="E233" s="162" t="s">
        <v>580</v>
      </c>
      <c r="F233" s="162">
        <v>715</v>
      </c>
      <c r="G233" s="162"/>
      <c r="H233" s="162">
        <v>445</v>
      </c>
      <c r="I233" s="182">
        <v>840</v>
      </c>
      <c r="J233" s="134" t="s">
        <v>782</v>
      </c>
      <c r="K233" s="130">
        <f t="shared" ref="K233:K236" si="52">H233-F233</f>
        <v>-270</v>
      </c>
      <c r="L233" s="131">
        <f t="shared" ref="L233:L236" si="53">K233/F233</f>
        <v>-0.3776223776223776</v>
      </c>
      <c r="M233" s="132" t="s">
        <v>620</v>
      </c>
      <c r="N233" s="133">
        <v>43800</v>
      </c>
      <c r="O233" s="54"/>
      <c r="P233" s="13"/>
      <c r="Q233" s="13"/>
      <c r="R233" s="14" t="s">
        <v>708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140</v>
      </c>
      <c r="B234" s="198">
        <v>43469</v>
      </c>
      <c r="C234" s="198"/>
      <c r="D234" s="151" t="s">
        <v>143</v>
      </c>
      <c r="E234" s="199" t="s">
        <v>580</v>
      </c>
      <c r="F234" s="199">
        <v>875</v>
      </c>
      <c r="G234" s="199"/>
      <c r="H234" s="199">
        <v>1165</v>
      </c>
      <c r="I234" s="219">
        <v>1185</v>
      </c>
      <c r="J234" s="137" t="s">
        <v>808</v>
      </c>
      <c r="K234" s="124">
        <f t="shared" si="52"/>
        <v>290</v>
      </c>
      <c r="L234" s="125">
        <f t="shared" si="53"/>
        <v>0.33142857142857141</v>
      </c>
      <c r="M234" s="126" t="s">
        <v>556</v>
      </c>
      <c r="N234" s="338">
        <v>43847</v>
      </c>
      <c r="O234" s="54"/>
      <c r="P234" s="13"/>
      <c r="Q234" s="13"/>
      <c r="R234" s="324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141</v>
      </c>
      <c r="B235" s="198">
        <v>43559</v>
      </c>
      <c r="C235" s="198"/>
      <c r="D235" s="376" t="s">
        <v>336</v>
      </c>
      <c r="E235" s="199" t="s">
        <v>580</v>
      </c>
      <c r="F235" s="199">
        <f>387-14.63</f>
        <v>372.37</v>
      </c>
      <c r="G235" s="199"/>
      <c r="H235" s="199">
        <v>490</v>
      </c>
      <c r="I235" s="219">
        <v>490</v>
      </c>
      <c r="J235" s="137" t="s">
        <v>639</v>
      </c>
      <c r="K235" s="124">
        <f t="shared" si="52"/>
        <v>117.63</v>
      </c>
      <c r="L235" s="125">
        <f t="shared" si="53"/>
        <v>0.31589548030185027</v>
      </c>
      <c r="M235" s="126" t="s">
        <v>556</v>
      </c>
      <c r="N235" s="338">
        <v>43850</v>
      </c>
      <c r="O235" s="54"/>
      <c r="P235" s="13"/>
      <c r="Q235" s="13"/>
      <c r="R235" s="32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4">
        <v>142</v>
      </c>
      <c r="B236" s="160">
        <v>43578</v>
      </c>
      <c r="C236" s="160"/>
      <c r="D236" s="161" t="s">
        <v>733</v>
      </c>
      <c r="E236" s="162" t="s">
        <v>557</v>
      </c>
      <c r="F236" s="162">
        <v>220</v>
      </c>
      <c r="G236" s="162"/>
      <c r="H236" s="162">
        <v>127.5</v>
      </c>
      <c r="I236" s="182">
        <v>284</v>
      </c>
      <c r="J236" s="359" t="s">
        <v>806</v>
      </c>
      <c r="K236" s="130">
        <f t="shared" si="52"/>
        <v>-92.5</v>
      </c>
      <c r="L236" s="131">
        <f t="shared" si="53"/>
        <v>-0.42045454545454547</v>
      </c>
      <c r="M236" s="132" t="s">
        <v>620</v>
      </c>
      <c r="N236" s="133">
        <v>43896</v>
      </c>
      <c r="O236" s="54"/>
      <c r="P236" s="13"/>
      <c r="Q236" s="13"/>
      <c r="R236" s="1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143</v>
      </c>
      <c r="B237" s="198">
        <v>43622</v>
      </c>
      <c r="C237" s="198"/>
      <c r="D237" s="376" t="s">
        <v>466</v>
      </c>
      <c r="E237" s="199" t="s">
        <v>557</v>
      </c>
      <c r="F237" s="199">
        <v>332.8</v>
      </c>
      <c r="G237" s="199"/>
      <c r="H237" s="199">
        <v>405</v>
      </c>
      <c r="I237" s="219">
        <v>419</v>
      </c>
      <c r="J237" s="137" t="s">
        <v>809</v>
      </c>
      <c r="K237" s="124">
        <f t="shared" ref="K237" si="54">H237-F237</f>
        <v>72.199999999999989</v>
      </c>
      <c r="L237" s="125">
        <f t="shared" ref="L237" si="55">K237/F237</f>
        <v>0.21694711538461534</v>
      </c>
      <c r="M237" s="126" t="s">
        <v>556</v>
      </c>
      <c r="N237" s="338">
        <v>43860</v>
      </c>
      <c r="O237" s="54"/>
      <c r="P237" s="13"/>
      <c r="Q237" s="13"/>
      <c r="R237" s="1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40">
        <v>144</v>
      </c>
      <c r="B238" s="139">
        <v>43641</v>
      </c>
      <c r="C238" s="139"/>
      <c r="D238" s="140" t="s">
        <v>137</v>
      </c>
      <c r="E238" s="141" t="s">
        <v>580</v>
      </c>
      <c r="F238" s="142">
        <v>386</v>
      </c>
      <c r="G238" s="143"/>
      <c r="H238" s="143">
        <v>395</v>
      </c>
      <c r="I238" s="143">
        <v>452</v>
      </c>
      <c r="J238" s="166" t="s">
        <v>799</v>
      </c>
      <c r="K238" s="167">
        <f t="shared" ref="K238" si="56">H238-F238</f>
        <v>9</v>
      </c>
      <c r="L238" s="168">
        <f t="shared" ref="L238" si="57">K238/F238</f>
        <v>2.3316062176165803E-2</v>
      </c>
      <c r="M238" s="169" t="s">
        <v>665</v>
      </c>
      <c r="N238" s="170">
        <v>43868</v>
      </c>
      <c r="O238" s="13"/>
      <c r="P238" s="13"/>
      <c r="Q238" s="13"/>
      <c r="R238" s="1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7">
        <v>145</v>
      </c>
      <c r="B239" s="188">
        <v>43707</v>
      </c>
      <c r="C239" s="188"/>
      <c r="D239" s="193" t="s">
        <v>255</v>
      </c>
      <c r="E239" s="191" t="s">
        <v>580</v>
      </c>
      <c r="F239" s="191" t="s">
        <v>712</v>
      </c>
      <c r="G239" s="191"/>
      <c r="H239" s="191"/>
      <c r="I239" s="213">
        <v>190</v>
      </c>
      <c r="J239" s="225" t="s">
        <v>558</v>
      </c>
      <c r="K239" s="215"/>
      <c r="L239" s="216"/>
      <c r="M239" s="335" t="s">
        <v>558</v>
      </c>
      <c r="N239" s="217"/>
      <c r="O239" s="13"/>
      <c r="P239" s="13"/>
      <c r="Q239" s="13"/>
      <c r="R239" s="32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146</v>
      </c>
      <c r="B240" s="198">
        <v>43731</v>
      </c>
      <c r="C240" s="198"/>
      <c r="D240" s="151" t="s">
        <v>418</v>
      </c>
      <c r="E240" s="199" t="s">
        <v>580</v>
      </c>
      <c r="F240" s="199">
        <v>235</v>
      </c>
      <c r="G240" s="199"/>
      <c r="H240" s="199">
        <v>295</v>
      </c>
      <c r="I240" s="219">
        <v>296</v>
      </c>
      <c r="J240" s="137" t="s">
        <v>787</v>
      </c>
      <c r="K240" s="124">
        <f t="shared" ref="K240" si="58">H240-F240</f>
        <v>60</v>
      </c>
      <c r="L240" s="125">
        <f t="shared" ref="L240" si="59">K240/F240</f>
        <v>0.25531914893617019</v>
      </c>
      <c r="M240" s="126" t="s">
        <v>556</v>
      </c>
      <c r="N240" s="338">
        <v>43844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147</v>
      </c>
      <c r="B241" s="198">
        <v>43752</v>
      </c>
      <c r="C241" s="198"/>
      <c r="D241" s="151" t="s">
        <v>778</v>
      </c>
      <c r="E241" s="199" t="s">
        <v>580</v>
      </c>
      <c r="F241" s="199">
        <v>277.5</v>
      </c>
      <c r="G241" s="199"/>
      <c r="H241" s="199">
        <v>333</v>
      </c>
      <c r="I241" s="219">
        <v>333</v>
      </c>
      <c r="J241" s="137" t="s">
        <v>788</v>
      </c>
      <c r="K241" s="124">
        <f t="shared" ref="K241" si="60">H241-F241</f>
        <v>55.5</v>
      </c>
      <c r="L241" s="125">
        <f t="shared" ref="L241" si="61">K241/F241</f>
        <v>0.2</v>
      </c>
      <c r="M241" s="126" t="s">
        <v>556</v>
      </c>
      <c r="N241" s="338">
        <v>43846</v>
      </c>
      <c r="O241" s="54"/>
      <c r="P241" s="13"/>
      <c r="Q241" s="13"/>
      <c r="R241" s="32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148</v>
      </c>
      <c r="B242" s="198">
        <v>43752</v>
      </c>
      <c r="C242" s="198"/>
      <c r="D242" s="151" t="s">
        <v>777</v>
      </c>
      <c r="E242" s="199" t="s">
        <v>580</v>
      </c>
      <c r="F242" s="199">
        <v>930</v>
      </c>
      <c r="G242" s="199"/>
      <c r="H242" s="199">
        <v>1165</v>
      </c>
      <c r="I242" s="219">
        <v>1200</v>
      </c>
      <c r="J242" s="137" t="s">
        <v>789</v>
      </c>
      <c r="K242" s="124">
        <f t="shared" ref="K242" si="62">H242-F242</f>
        <v>235</v>
      </c>
      <c r="L242" s="125">
        <f t="shared" ref="L242" si="63">K242/F242</f>
        <v>0.25268817204301075</v>
      </c>
      <c r="M242" s="126" t="s">
        <v>556</v>
      </c>
      <c r="N242" s="338">
        <v>43847</v>
      </c>
      <c r="O242" s="54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6">
        <v>149</v>
      </c>
      <c r="B243" s="327">
        <v>43753</v>
      </c>
      <c r="C243" s="202"/>
      <c r="D243" s="348" t="s">
        <v>776</v>
      </c>
      <c r="E243" s="329" t="s">
        <v>580</v>
      </c>
      <c r="F243" s="331">
        <v>111</v>
      </c>
      <c r="G243" s="329"/>
      <c r="H243" s="329"/>
      <c r="I243" s="333">
        <v>141</v>
      </c>
      <c r="J243" s="225" t="s">
        <v>558</v>
      </c>
      <c r="K243" s="225"/>
      <c r="L243" s="119"/>
      <c r="M243" s="337" t="s">
        <v>558</v>
      </c>
      <c r="N243" s="227"/>
      <c r="O243" s="13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150</v>
      </c>
      <c r="B244" s="198">
        <v>43753</v>
      </c>
      <c r="C244" s="198"/>
      <c r="D244" s="151" t="s">
        <v>775</v>
      </c>
      <c r="E244" s="199" t="s">
        <v>580</v>
      </c>
      <c r="F244" s="200">
        <v>296</v>
      </c>
      <c r="G244" s="199"/>
      <c r="H244" s="199">
        <v>370</v>
      </c>
      <c r="I244" s="219">
        <v>370</v>
      </c>
      <c r="J244" s="137" t="s">
        <v>639</v>
      </c>
      <c r="K244" s="124">
        <f t="shared" ref="K244:K245" si="64">H244-F244</f>
        <v>74</v>
      </c>
      <c r="L244" s="125">
        <f t="shared" ref="L244:L245" si="65">K244/F244</f>
        <v>0.25</v>
      </c>
      <c r="M244" s="126" t="s">
        <v>556</v>
      </c>
      <c r="N244" s="338">
        <v>43853</v>
      </c>
      <c r="O244" s="54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151</v>
      </c>
      <c r="B245" s="198">
        <v>43754</v>
      </c>
      <c r="C245" s="198"/>
      <c r="D245" s="151" t="s">
        <v>774</v>
      </c>
      <c r="E245" s="199" t="s">
        <v>580</v>
      </c>
      <c r="F245" s="200">
        <v>300</v>
      </c>
      <c r="G245" s="199"/>
      <c r="H245" s="199">
        <v>382.5</v>
      </c>
      <c r="I245" s="219">
        <v>344</v>
      </c>
      <c r="J245" s="456" t="s">
        <v>838</v>
      </c>
      <c r="K245" s="124">
        <f t="shared" si="64"/>
        <v>82.5</v>
      </c>
      <c r="L245" s="125">
        <f t="shared" si="65"/>
        <v>0.27500000000000002</v>
      </c>
      <c r="M245" s="126" t="s">
        <v>556</v>
      </c>
      <c r="N245" s="338">
        <v>44238</v>
      </c>
      <c r="O245" s="13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6">
        <v>152</v>
      </c>
      <c r="B246" s="202">
        <v>43832</v>
      </c>
      <c r="C246" s="202"/>
      <c r="D246" s="206" t="s">
        <v>758</v>
      </c>
      <c r="E246" s="203" t="s">
        <v>580</v>
      </c>
      <c r="F246" s="204" t="s">
        <v>786</v>
      </c>
      <c r="G246" s="203"/>
      <c r="H246" s="203"/>
      <c r="I246" s="224">
        <v>590</v>
      </c>
      <c r="J246" s="225" t="s">
        <v>558</v>
      </c>
      <c r="K246" s="225"/>
      <c r="L246" s="119"/>
      <c r="M246" s="323" t="s">
        <v>558</v>
      </c>
      <c r="N246" s="227"/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153</v>
      </c>
      <c r="B247" s="198">
        <v>43966</v>
      </c>
      <c r="C247" s="198"/>
      <c r="D247" s="151" t="s">
        <v>64</v>
      </c>
      <c r="E247" s="199" t="s">
        <v>580</v>
      </c>
      <c r="F247" s="200">
        <v>67.5</v>
      </c>
      <c r="G247" s="199"/>
      <c r="H247" s="199">
        <v>86</v>
      </c>
      <c r="I247" s="219">
        <v>86</v>
      </c>
      <c r="J247" s="137" t="s">
        <v>817</v>
      </c>
      <c r="K247" s="124">
        <f t="shared" ref="K247" si="66">H247-F247</f>
        <v>18.5</v>
      </c>
      <c r="L247" s="125">
        <f t="shared" ref="L247" si="67">K247/F247</f>
        <v>0.27407407407407408</v>
      </c>
      <c r="M247" s="126" t="s">
        <v>556</v>
      </c>
      <c r="N247" s="338">
        <v>44008</v>
      </c>
      <c r="O247" s="54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154</v>
      </c>
      <c r="B248" s="202">
        <v>44035</v>
      </c>
      <c r="C248" s="202"/>
      <c r="D248" s="206" t="s">
        <v>465</v>
      </c>
      <c r="E248" s="203" t="s">
        <v>580</v>
      </c>
      <c r="F248" s="204" t="s">
        <v>820</v>
      </c>
      <c r="G248" s="203"/>
      <c r="H248" s="203"/>
      <c r="I248" s="224">
        <v>296</v>
      </c>
      <c r="J248" s="225" t="s">
        <v>558</v>
      </c>
      <c r="K248" s="225"/>
      <c r="L248" s="119"/>
      <c r="M248" s="226"/>
      <c r="N248" s="227"/>
      <c r="O248" s="13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155</v>
      </c>
      <c r="B249" s="198">
        <v>44092</v>
      </c>
      <c r="C249" s="198"/>
      <c r="D249" s="151" t="s">
        <v>398</v>
      </c>
      <c r="E249" s="199" t="s">
        <v>580</v>
      </c>
      <c r="F249" s="199">
        <v>206</v>
      </c>
      <c r="G249" s="199"/>
      <c r="H249" s="199">
        <v>248</v>
      </c>
      <c r="I249" s="219">
        <v>248</v>
      </c>
      <c r="J249" s="137" t="s">
        <v>639</v>
      </c>
      <c r="K249" s="124">
        <f t="shared" ref="K249:K250" si="68">H249-F249</f>
        <v>42</v>
      </c>
      <c r="L249" s="125">
        <f t="shared" ref="L249:L250" si="69">K249/F249</f>
        <v>0.20388349514563106</v>
      </c>
      <c r="M249" s="126" t="s">
        <v>556</v>
      </c>
      <c r="N249" s="338">
        <v>44214</v>
      </c>
      <c r="O249" s="54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156</v>
      </c>
      <c r="B250" s="198">
        <v>44140</v>
      </c>
      <c r="C250" s="198"/>
      <c r="D250" s="151" t="s">
        <v>398</v>
      </c>
      <c r="E250" s="199" t="s">
        <v>580</v>
      </c>
      <c r="F250" s="199">
        <v>182.5</v>
      </c>
      <c r="G250" s="199"/>
      <c r="H250" s="199">
        <v>248</v>
      </c>
      <c r="I250" s="219">
        <v>248</v>
      </c>
      <c r="J250" s="137" t="s">
        <v>639</v>
      </c>
      <c r="K250" s="124">
        <f t="shared" si="68"/>
        <v>65.5</v>
      </c>
      <c r="L250" s="125">
        <f t="shared" si="69"/>
        <v>0.35890410958904112</v>
      </c>
      <c r="M250" s="126" t="s">
        <v>556</v>
      </c>
      <c r="N250" s="338">
        <v>44214</v>
      </c>
      <c r="O250" s="54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157</v>
      </c>
      <c r="B251" s="198">
        <v>44140</v>
      </c>
      <c r="C251" s="198"/>
      <c r="D251" s="151" t="s">
        <v>321</v>
      </c>
      <c r="E251" s="199" t="s">
        <v>580</v>
      </c>
      <c r="F251" s="199">
        <v>247.5</v>
      </c>
      <c r="G251" s="199"/>
      <c r="H251" s="199">
        <v>320</v>
      </c>
      <c r="I251" s="219">
        <v>320</v>
      </c>
      <c r="J251" s="137" t="s">
        <v>639</v>
      </c>
      <c r="K251" s="124">
        <f t="shared" ref="K251" si="70">H251-F251</f>
        <v>72.5</v>
      </c>
      <c r="L251" s="125">
        <f t="shared" ref="L251" si="71">K251/F251</f>
        <v>0.29292929292929293</v>
      </c>
      <c r="M251" s="126" t="s">
        <v>556</v>
      </c>
      <c r="N251" s="338">
        <v>44323</v>
      </c>
      <c r="O251" s="13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158</v>
      </c>
      <c r="B252" s="198">
        <v>44140</v>
      </c>
      <c r="C252" s="198"/>
      <c r="D252" s="151" t="s">
        <v>461</v>
      </c>
      <c r="E252" s="199" t="s">
        <v>580</v>
      </c>
      <c r="F252" s="200">
        <v>925</v>
      </c>
      <c r="G252" s="199"/>
      <c r="H252" s="199">
        <v>1095</v>
      </c>
      <c r="I252" s="219">
        <v>1093</v>
      </c>
      <c r="J252" s="456" t="s">
        <v>827</v>
      </c>
      <c r="K252" s="124">
        <f t="shared" ref="K252" si="72">H252-F252</f>
        <v>170</v>
      </c>
      <c r="L252" s="125">
        <f t="shared" ref="L252" si="73">K252/F252</f>
        <v>0.18378378378378379</v>
      </c>
      <c r="M252" s="126" t="s">
        <v>556</v>
      </c>
      <c r="N252" s="338">
        <v>44201</v>
      </c>
      <c r="O252" s="13"/>
      <c r="P252" s="13"/>
      <c r="Q252" s="13"/>
      <c r="R252" s="32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159</v>
      </c>
      <c r="B253" s="198">
        <v>44140</v>
      </c>
      <c r="C253" s="198"/>
      <c r="D253" s="151" t="s">
        <v>336</v>
      </c>
      <c r="E253" s="199" t="s">
        <v>580</v>
      </c>
      <c r="F253" s="200">
        <v>332.5</v>
      </c>
      <c r="G253" s="199"/>
      <c r="H253" s="199">
        <v>393</v>
      </c>
      <c r="I253" s="219">
        <v>406</v>
      </c>
      <c r="J253" s="456" t="s">
        <v>841</v>
      </c>
      <c r="K253" s="124">
        <f t="shared" ref="K253" si="74">H253-F253</f>
        <v>60.5</v>
      </c>
      <c r="L253" s="125">
        <f t="shared" ref="L253" si="75">K253/F253</f>
        <v>0.18195488721804512</v>
      </c>
      <c r="M253" s="126" t="s">
        <v>556</v>
      </c>
      <c r="N253" s="338">
        <v>44256</v>
      </c>
      <c r="O253" s="13"/>
      <c r="P253" s="13"/>
      <c r="Q253" s="13"/>
      <c r="R253" s="32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160</v>
      </c>
      <c r="B254" s="202">
        <v>44141</v>
      </c>
      <c r="C254" s="202"/>
      <c r="D254" s="206" t="s">
        <v>465</v>
      </c>
      <c r="E254" s="203" t="s">
        <v>580</v>
      </c>
      <c r="F254" s="204" t="s">
        <v>824</v>
      </c>
      <c r="G254" s="203"/>
      <c r="H254" s="203"/>
      <c r="I254" s="224">
        <v>290</v>
      </c>
      <c r="J254" s="225" t="s">
        <v>558</v>
      </c>
      <c r="K254" s="225"/>
      <c r="L254" s="119"/>
      <c r="M254" s="226"/>
      <c r="N254" s="227"/>
      <c r="O254" s="13"/>
      <c r="P254" s="13"/>
      <c r="Q254" s="13"/>
      <c r="R254" s="32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1">
        <v>161</v>
      </c>
      <c r="B255" s="202">
        <v>44187</v>
      </c>
      <c r="C255" s="202"/>
      <c r="D255" s="206" t="s">
        <v>754</v>
      </c>
      <c r="E255" s="203" t="s">
        <v>580</v>
      </c>
      <c r="F255" s="453" t="s">
        <v>826</v>
      </c>
      <c r="G255" s="203"/>
      <c r="H255" s="203"/>
      <c r="I255" s="224">
        <v>239</v>
      </c>
      <c r="J255" s="454" t="s">
        <v>558</v>
      </c>
      <c r="K255" s="225"/>
      <c r="L255" s="119"/>
      <c r="M255" s="226"/>
      <c r="N255" s="227"/>
      <c r="O255" s="13"/>
      <c r="P255" s="13"/>
      <c r="Q255" s="13"/>
      <c r="R255" s="32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162</v>
      </c>
      <c r="B256" s="202">
        <v>44258</v>
      </c>
      <c r="C256" s="202"/>
      <c r="D256" s="206" t="s">
        <v>758</v>
      </c>
      <c r="E256" s="203" t="s">
        <v>580</v>
      </c>
      <c r="F256" s="204" t="s">
        <v>786</v>
      </c>
      <c r="G256" s="203"/>
      <c r="H256" s="203"/>
      <c r="I256" s="224">
        <v>590</v>
      </c>
      <c r="J256" s="225" t="s">
        <v>558</v>
      </c>
      <c r="K256" s="225"/>
      <c r="L256" s="119"/>
      <c r="M256" s="323"/>
      <c r="N256" s="227"/>
      <c r="O256" s="13"/>
      <c r="P256" s="13"/>
      <c r="R256" s="324" t="s">
        <v>710</v>
      </c>
    </row>
    <row r="257" spans="1:26">
      <c r="A257" s="201">
        <v>163</v>
      </c>
      <c r="B257" s="202">
        <v>44274</v>
      </c>
      <c r="C257" s="202"/>
      <c r="D257" s="206" t="s">
        <v>336</v>
      </c>
      <c r="E257" s="486" t="s">
        <v>580</v>
      </c>
      <c r="F257" s="453" t="s">
        <v>843</v>
      </c>
      <c r="G257" s="203"/>
      <c r="H257" s="203"/>
      <c r="I257" s="224">
        <v>420</v>
      </c>
      <c r="J257" s="454" t="s">
        <v>558</v>
      </c>
      <c r="K257" s="225"/>
      <c r="L257" s="119"/>
      <c r="M257" s="226"/>
      <c r="N257" s="227"/>
      <c r="O257" s="13"/>
      <c r="R257" s="487" t="s">
        <v>710</v>
      </c>
    </row>
    <row r="258" spans="1:26">
      <c r="A258" s="197">
        <v>164</v>
      </c>
      <c r="B258" s="198">
        <v>44295</v>
      </c>
      <c r="C258" s="198"/>
      <c r="D258" s="350" t="s">
        <v>846</v>
      </c>
      <c r="E258" s="199" t="s">
        <v>580</v>
      </c>
      <c r="F258" s="200">
        <v>555</v>
      </c>
      <c r="G258" s="199"/>
      <c r="H258" s="199">
        <v>663</v>
      </c>
      <c r="I258" s="219">
        <v>663</v>
      </c>
      <c r="J258" s="456" t="s">
        <v>891</v>
      </c>
      <c r="K258" s="124">
        <f t="shared" ref="K258" si="76">H258-F258</f>
        <v>108</v>
      </c>
      <c r="L258" s="125">
        <f t="shared" ref="L258" si="77">K258/F258</f>
        <v>0.19459459459459461</v>
      </c>
      <c r="M258" s="126" t="s">
        <v>556</v>
      </c>
      <c r="N258" s="338">
        <v>44321</v>
      </c>
      <c r="O258" s="13"/>
      <c r="P258" s="13"/>
      <c r="Q258" s="13"/>
      <c r="R258" s="32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1">
        <v>165</v>
      </c>
      <c r="B259" s="202">
        <v>44308</v>
      </c>
      <c r="C259" s="202"/>
      <c r="D259" s="206" t="s">
        <v>369</v>
      </c>
      <c r="E259" s="486" t="s">
        <v>580</v>
      </c>
      <c r="F259" s="453" t="s">
        <v>853</v>
      </c>
      <c r="G259" s="203"/>
      <c r="H259" s="203"/>
      <c r="I259" s="224">
        <v>155</v>
      </c>
      <c r="J259" s="454" t="s">
        <v>558</v>
      </c>
      <c r="K259" s="225"/>
      <c r="L259" s="119"/>
      <c r="M259" s="226"/>
      <c r="N259" s="227"/>
      <c r="O259" s="13"/>
      <c r="R259" s="228"/>
    </row>
    <row r="260" spans="1:26">
      <c r="O260" s="13"/>
      <c r="R260" s="228"/>
    </row>
    <row r="261" spans="1:26">
      <c r="R261" s="228"/>
    </row>
    <row r="262" spans="1:26">
      <c r="R262" s="228"/>
    </row>
    <row r="263" spans="1:26">
      <c r="R263" s="228"/>
    </row>
    <row r="264" spans="1:26">
      <c r="R264" s="228"/>
    </row>
    <row r="265" spans="1:26">
      <c r="R265" s="228"/>
    </row>
    <row r="266" spans="1:26">
      <c r="R266" s="228"/>
    </row>
    <row r="267" spans="1:26">
      <c r="A267" s="201"/>
      <c r="B267" s="192" t="s">
        <v>781</v>
      </c>
      <c r="R267" s="228"/>
    </row>
    <row r="277" spans="1:6">
      <c r="A277" s="207"/>
    </row>
    <row r="278" spans="1:6">
      <c r="A278" s="207"/>
      <c r="F278" s="455"/>
    </row>
    <row r="279" spans="1:6">
      <c r="A279" s="203"/>
    </row>
  </sheetData>
  <autoFilter ref="R1:R275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2021-05-10T02:52:05Z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