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F&amp;O)'!$R$1:$R$313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6"/>
  <c r="P22"/>
  <c r="K97"/>
  <c r="M97" s="1"/>
  <c r="L82"/>
  <c r="M82" s="1"/>
  <c r="K82"/>
  <c r="L81"/>
  <c r="K81"/>
  <c r="L17"/>
  <c r="M17" s="1"/>
  <c r="K17"/>
  <c r="L19"/>
  <c r="K19"/>
  <c r="L48"/>
  <c r="M48" s="1"/>
  <c r="K48"/>
  <c r="L47"/>
  <c r="K47"/>
  <c r="M47" s="1"/>
  <c r="L46"/>
  <c r="K46"/>
  <c r="M45"/>
  <c r="L45"/>
  <c r="K45"/>
  <c r="L80"/>
  <c r="K80"/>
  <c r="L79"/>
  <c r="K79"/>
  <c r="L78"/>
  <c r="K78"/>
  <c r="L74"/>
  <c r="K74"/>
  <c r="M74" s="1"/>
  <c r="L76"/>
  <c r="K76"/>
  <c r="L77"/>
  <c r="K77"/>
  <c r="M77" s="1"/>
  <c r="L73"/>
  <c r="K73"/>
  <c r="K75"/>
  <c r="L75"/>
  <c r="K96"/>
  <c r="M96" s="1"/>
  <c r="L72"/>
  <c r="K72"/>
  <c r="L32"/>
  <c r="M32" s="1"/>
  <c r="K32"/>
  <c r="L15"/>
  <c r="H15"/>
  <c r="M46" l="1"/>
  <c r="M76"/>
  <c r="M19"/>
  <c r="M79"/>
  <c r="M81"/>
  <c r="M80"/>
  <c r="M78"/>
  <c r="M75"/>
  <c r="M73"/>
  <c r="M72"/>
  <c r="P21"/>
  <c r="L40"/>
  <c r="K40"/>
  <c r="L39"/>
  <c r="K39"/>
  <c r="L35"/>
  <c r="K35"/>
  <c r="L41"/>
  <c r="K41"/>
  <c r="K95"/>
  <c r="M95" s="1"/>
  <c r="K93"/>
  <c r="M93" s="1"/>
  <c r="L70"/>
  <c r="K70"/>
  <c r="L71"/>
  <c r="K71"/>
  <c r="M41" l="1"/>
  <c r="M35"/>
  <c r="M40"/>
  <c r="M39"/>
  <c r="M70"/>
  <c r="M71"/>
  <c r="K92"/>
  <c r="M92" s="1"/>
  <c r="L69"/>
  <c r="K69"/>
  <c r="L68"/>
  <c r="K68"/>
  <c r="L67"/>
  <c r="K67"/>
  <c r="L64"/>
  <c r="K64"/>
  <c r="L65"/>
  <c r="K65"/>
  <c r="L36"/>
  <c r="K36"/>
  <c r="L34"/>
  <c r="K34"/>
  <c r="L37"/>
  <c r="K37"/>
  <c r="L38"/>
  <c r="K38"/>
  <c r="L16"/>
  <c r="K16"/>
  <c r="L14"/>
  <c r="K14"/>
  <c r="L66"/>
  <c r="K66"/>
  <c r="M16" l="1"/>
  <c r="M36"/>
  <c r="M37"/>
  <c r="M38"/>
  <c r="M69"/>
  <c r="M34"/>
  <c r="M14"/>
  <c r="M68"/>
  <c r="M64"/>
  <c r="M65"/>
  <c r="M67"/>
  <c r="M66"/>
  <c r="K91" l="1"/>
  <c r="M91" s="1"/>
  <c r="P18" l="1"/>
  <c r="L33"/>
  <c r="L12"/>
  <c r="K12"/>
  <c r="L13"/>
  <c r="K33"/>
  <c r="L60"/>
  <c r="K60"/>
  <c r="L63"/>
  <c r="K63"/>
  <c r="L62"/>
  <c r="K62"/>
  <c r="L61"/>
  <c r="K61"/>
  <c r="K90"/>
  <c r="M90" s="1"/>
  <c r="K94"/>
  <c r="M94" s="1"/>
  <c r="L108"/>
  <c r="L59"/>
  <c r="K59"/>
  <c r="L58"/>
  <c r="K58"/>
  <c r="K108"/>
  <c r="L11"/>
  <c r="K11"/>
  <c r="K15"/>
  <c r="K13"/>
  <c r="K89"/>
  <c r="M89" s="1"/>
  <c r="M12" l="1"/>
  <c r="M33"/>
  <c r="M59"/>
  <c r="M60"/>
  <c r="M58"/>
  <c r="M61"/>
  <c r="M62"/>
  <c r="M63"/>
  <c r="M108"/>
  <c r="M11"/>
  <c r="M15"/>
  <c r="M13"/>
  <c r="K301" l="1"/>
  <c r="L301" s="1"/>
  <c r="K290"/>
  <c r="L290" s="1"/>
  <c r="K280"/>
  <c r="L280" s="1"/>
  <c r="P10"/>
  <c r="K296" l="1"/>
  <c r="L296" s="1"/>
  <c r="K297" l="1"/>
  <c r="L297" s="1"/>
  <c r="K294" l="1"/>
  <c r="L294" s="1"/>
  <c r="K273"/>
  <c r="L273" s="1"/>
  <c r="K293"/>
  <c r="L293" s="1"/>
  <c r="K292"/>
  <c r="L292" s="1"/>
  <c r="K291"/>
  <c r="L291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1"/>
  <c r="L271" s="1"/>
  <c r="K270"/>
  <c r="L270" s="1"/>
  <c r="F269"/>
  <c r="K269" s="1"/>
  <c r="L269" s="1"/>
  <c r="K268"/>
  <c r="L268" s="1"/>
  <c r="K267"/>
  <c r="L267" s="1"/>
  <c r="K266"/>
  <c r="L266" s="1"/>
  <c r="K265"/>
  <c r="L265" s="1"/>
  <c r="K264"/>
  <c r="L264" s="1"/>
  <c r="F263"/>
  <c r="K263" s="1"/>
  <c r="L263" s="1"/>
  <c r="F262"/>
  <c r="K262" s="1"/>
  <c r="L262" s="1"/>
  <c r="K261"/>
  <c r="L261" s="1"/>
  <c r="F260"/>
  <c r="K260" s="1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1"/>
  <c r="L241" s="1"/>
  <c r="F240"/>
  <c r="K240" s="1"/>
  <c r="L240" s="1"/>
  <c r="K239"/>
  <c r="L239" s="1"/>
  <c r="K236"/>
  <c r="L236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0"/>
  <c r="L210" s="1"/>
  <c r="K208"/>
  <c r="L208" s="1"/>
  <c r="K207"/>
  <c r="L207" s="1"/>
  <c r="K206"/>
  <c r="L206" s="1"/>
  <c r="K204"/>
  <c r="L204" s="1"/>
  <c r="K203"/>
  <c r="L203" s="1"/>
  <c r="K202"/>
  <c r="L202" s="1"/>
  <c r="K201"/>
  <c r="K200"/>
  <c r="L200" s="1"/>
  <c r="K199"/>
  <c r="L199" s="1"/>
  <c r="K197"/>
  <c r="L197" s="1"/>
  <c r="K196"/>
  <c r="L196" s="1"/>
  <c r="K195"/>
  <c r="L195" s="1"/>
  <c r="K194"/>
  <c r="L194" s="1"/>
  <c r="K193"/>
  <c r="L193" s="1"/>
  <c r="F192"/>
  <c r="K192" s="1"/>
  <c r="L192" s="1"/>
  <c r="H191"/>
  <c r="K191" s="1"/>
  <c r="L191" s="1"/>
  <c r="K188"/>
  <c r="L188" s="1"/>
  <c r="K187"/>
  <c r="L187" s="1"/>
  <c r="K186"/>
  <c r="L186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F156"/>
  <c r="K156" s="1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M7"/>
  <c r="D7" i="5"/>
  <c r="K6" i="4"/>
  <c r="K6" i="3"/>
  <c r="L6" i="2"/>
</calcChain>
</file>

<file path=xl/sharedStrings.xml><?xml version="1.0" encoding="utf-8"?>
<sst xmlns="http://schemas.openxmlformats.org/spreadsheetml/2006/main" count="2935" uniqueCount="1140">
  <si>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</si>
  <si>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</si>
  <si>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</si>
  <si>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</si>
  <si>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</si>
  <si>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</si>
  <si>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</si>
  <si>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</si>
  <si>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</si>
  <si>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</si>
  <si>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</si>
  <si>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</si>
  <si>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</si>
  <si>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</si>
  <si>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</si>
  <si>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</si>
  <si>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</si>
  <si>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</si>
  <si>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</si>
  <si>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</si>
  <si>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</si>
  <si>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</si>
  <si>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</si>
  <si>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</si>
  <si>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</si>
  <si>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</si>
  <si>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</si>
  <si>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</si>
  <si>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</si>
  <si>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</si>
  <si>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</si>
  <si>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</si>
  <si>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</si>
  <si>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</si>
  <si>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</si>
  <si>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</si>
  <si>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</si>
  <si>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</si>
  <si>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</si>
  <si>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</si>
  <si>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</si>
  <si>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</si>
  <si>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</si>
  <si>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</si>
  <si>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</si>
  <si>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</si>
  <si>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</si>
  <si>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</si>
  <si>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</si>
  <si>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</si>
  <si>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</si>
  <si>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</si>
  <si>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</si>
  <si>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</si>
  <si>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</si>
  <si>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</si>
  <si>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</si>
  <si>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</si>
  <si>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</si>
  <si>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</si>
  <si>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</si>
  <si>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</si>
  <si>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</si>
  <si>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</si>
  <si>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</si>
  <si>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</si>
  <si>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</si>
  <si>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</si>
  <si>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</si>
  <si>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</si>
  <si>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</si>
  <si>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</si>
  <si>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</si>
  <si>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</si>
  <si>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</si>
  <si>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</si>
  <si>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</si>
  <si>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</si>
  <si>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</si>
  <si>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</si>
  <si>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</si>
  <si>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</si>
  <si>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</si>
  <si>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</si>
  <si>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</si>
  <si>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</si>
  <si>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</si>
  <si>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</si>
  <si>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</si>
  <si>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</si>
  <si>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</si>
  <si>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</si>
  <si>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</si>
  <si>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</si>
  <si>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</si>
  <si>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</si>
  <si>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</si>
  <si>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</si>
  <si>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</si>
  <si>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</si>
  <si>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</si>
  <si>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</si>
  <si>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</si>
  <si>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</si>
  <si>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</si>
  <si>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</si>
  <si>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</si>
  <si>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</si>
  <si>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</si>
  <si>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</si>
  <si>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</si>
  <si>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</si>
  <si>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</si>
  <si>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</si>
  <si>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</si>
  <si>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</si>
  <si>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</si>
  <si>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</si>
  <si>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</si>
  <si>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</si>
  <si>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</si>
  <si>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</si>
  <si>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</si>
  <si>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</si>
  <si>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</si>
  <si>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</si>
  <si>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</si>
  <si>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</si>
  <si>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</si>
  <si>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</si>
  <si>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</si>
  <si>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</si>
  <si>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</si>
  <si>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</si>
  <si>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</si>
  <si>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</si>
  <si>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</si>
  <si>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</si>
  <si>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</si>
  <si>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</si>
  <si>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</si>
  <si>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</si>
  <si>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</si>
  <si>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</si>
  <si>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</si>
  <si>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</si>
  <si>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</si>
  <si>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</si>
  <si>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</si>
  <si>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</si>
  <si>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</si>
  <si>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</si>
  <si>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</si>
  <si>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</si>
  <si>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</si>
  <si>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</si>
  <si>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</si>
  <si>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</si>
  <si>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</si>
  <si>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</si>
  <si>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</si>
  <si>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</si>
  <si>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</si>
  <si>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</si>
  <si>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</si>
  <si>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</si>
  <si>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</si>
  <si>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</si>
  <si>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</si>
  <si>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</si>
  <si>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</si>
  <si>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</si>
  <si>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</si>
  <si>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</si>
  <si>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</si>
  <si>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</si>
  <si>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</si>
  <si>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</si>
  <si>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</si>
  <si>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</si>
  <si>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</si>
  <si>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</si>
  <si>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</si>
  <si>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</si>
  <si>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</si>
  <si>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</si>
  <si>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</si>
  <si>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</si>
  <si>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</si>
  <si>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</si>
  <si>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</si>
  <si>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</si>
  <si>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</si>
  <si>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</si>
  <si>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</si>
  <si>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</si>
  <si>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</si>
  <si>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</si>
  <si>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</si>
  <si>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</si>
  <si>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</si>
  <si>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</si>
  <si>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</si>
  <si>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</si>
  <si>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</si>
  <si>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</si>
  <si>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</si>
  <si>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</si>
  <si>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</si>
  <si>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</si>
  <si>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</si>
  <si>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</si>
  <si>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</si>
  <si>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</si>
  <si>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</si>
  <si>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</si>
  <si>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</si>
  <si>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</si>
  <si>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</si>
  <si>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</si>
  <si>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</si>
  <si>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</si>
  <si>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</si>
  <si>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</si>
  <si>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</si>
  <si>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</si>
  <si>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</si>
  <si>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</si>
  <si>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</si>
  <si>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</si>
  <si>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</si>
  <si>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</si>
  <si>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</si>
  <si>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</si>
  <si>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</si>
  <si>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</si>
  <si>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</si>
  <si>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</si>
  <si>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</si>
  <si>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</si>
  <si>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</si>
  <si>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</si>
  <si>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</si>
  <si>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</si>
  <si>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</si>
  <si>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</si>
  <si>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</si>
  <si>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</si>
  <si>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</si>
  <si>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</si>
  <si>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</si>
  <si>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</si>
  <si>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</si>
  <si>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</si>
  <si>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</si>
  <si>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</si>
  <si>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</si>
  <si>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</si>
  <si>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</si>
  <si>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</si>
  <si>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</si>
  <si>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</si>
  <si>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</si>
  <si>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</si>
  <si>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</si>
  <si>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</si>
  <si>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</si>
  <si>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</si>
  <si>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</si>
  <si>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</si>
  <si>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</si>
  <si>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</si>
  <si>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</si>
  <si>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</si>
  <si>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</si>
  <si>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</si>
  <si>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</si>
  <si>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</si>
  <si>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</si>
  <si>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</si>
  <si>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</si>
  <si>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</si>
  <si>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</si>
  <si>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</si>
  <si>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</si>
  <si>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</si>
  <si>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</si>
  <si>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</si>
  <si>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</si>
  <si>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</si>
  <si>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</si>
  <si>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</si>
  <si>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</si>
  <si>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</si>
  <si>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</si>
  <si>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</si>
  <si>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</si>
  <si>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</si>
  <si>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</si>
  <si>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</si>
  <si>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</si>
  <si>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</si>
  <si>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</si>
  <si>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</si>
  <si>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</si>
  <si>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</si>
  <si>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</si>
  <si>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</si>
  <si>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</si>
  <si>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</si>
  <si>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</si>
  <si>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</si>
  <si>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</si>
  <si>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</si>
  <si>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</si>
  <si>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</si>
  <si>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</si>
  <si>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</si>
  <si>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</si>
  <si>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</si>
  <si>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</si>
  <si>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</si>
  <si>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</si>
  <si>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</si>
  <si>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</si>
  <si>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</si>
  <si>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</si>
  <si>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</si>
  <si>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</si>
  <si>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</si>
  <si>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</si>
  <si>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</si>
  <si>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</si>
  <si>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</si>
  <si>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</si>
  <si>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</si>
  <si>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</si>
  <si>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</si>
  <si>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</si>
  <si>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</si>
  <si>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</si>
  <si>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</si>
  <si>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</si>
  <si>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</si>
  <si>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</si>
  <si>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</si>
  <si>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</si>
  <si>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</si>
  <si>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</si>
  <si>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</si>
  <si>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</si>
  <si>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</si>
  <si>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</si>
  <si>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</si>
  <si>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</si>
  <si>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</si>
  <si>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</si>
  <si>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</si>
  <si>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</si>
  <si>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</si>
  <si>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</si>
  <si>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</si>
  <si>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</si>
  <si>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</si>
  <si>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</si>
  <si>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</si>
  <si>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</si>
  <si>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</si>
  <si>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</si>
  <si>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</si>
  <si>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</si>
  <si>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</si>
  <si>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</si>
  <si>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</si>
  <si>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</si>
  <si>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</si>
  <si>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</si>
  <si>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</si>
  <si>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</si>
  <si>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</si>
  <si>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</si>
  <si>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</si>
  <si>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</si>
  <si>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</si>
  <si>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</si>
  <si>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</si>
  <si>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</si>
  <si>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</si>
  <si>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</si>
  <si>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</si>
  <si>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</si>
  <si>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</si>
  <si>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</si>
  <si>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</si>
  <si>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</si>
  <si>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</si>
  <si>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</si>
  <si>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</si>
  <si>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</si>
  <si>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</si>
  <si>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</si>
  <si>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</si>
  <si>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</si>
  <si>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</si>
  <si>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</si>
  <si>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</si>
  <si>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</si>
  <si>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</si>
  <si>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</si>
  <si>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</si>
  <si>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</si>
  <si>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</si>
  <si>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</si>
  <si>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</si>
  <si>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</si>
  <si>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</si>
  <si>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</si>
  <si>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</si>
  <si>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</si>
  <si>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</si>
  <si>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</si>
  <si>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</si>
  <si>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</si>
  <si>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</si>
  <si>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</si>
  <si>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</si>
  <si>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</si>
  <si>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</si>
  <si>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</si>
  <si>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</si>
  <si>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</si>
  <si>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</si>
  <si>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</si>
  <si>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</si>
  <si>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</si>
  <si>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</si>
  <si>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</si>
  <si>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</si>
  <si>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</si>
  <si>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</si>
  <si>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</si>
  <si>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</si>
  <si>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</si>
  <si>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</si>
  <si>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</si>
  <si>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</si>
  <si>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</si>
  <si>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</si>
  <si>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</si>
  <si>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</si>
  <si>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</si>
  <si>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</si>
  <si>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</si>
  <si>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</si>
  <si>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</si>
  <si>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</si>
  <si>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</si>
  <si>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</si>
  <si>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</si>
  <si>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</si>
  <si>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</si>
  <si>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</si>
  <si>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</si>
  <si>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</si>
  <si>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</si>
  <si>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</si>
  <si>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</si>
  <si>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</si>
  <si>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</si>
  <si>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</si>
  <si>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</si>
  <si>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</si>
  <si>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</si>
  <si>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</si>
  <si>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</si>
  <si>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</si>
  <si>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</si>
  <si>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</si>
  <si>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</si>
  <si>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</si>
  <si>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</si>
  <si>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</si>
  <si>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</si>
  <si>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</si>
  <si>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</si>
  <si>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</si>
  <si>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</si>
  <si>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</si>
  <si>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</si>
  <si>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</si>
  <si>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</si>
  <si>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</si>
  <si>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</si>
  <si>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</si>
  <si>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</si>
  <si>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</si>
  <si>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</si>
  <si>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</si>
  <si>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</si>
  <si>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</si>
  <si>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</si>
  <si>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</si>
  <si>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</si>
  <si>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</si>
  <si>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</si>
  <si>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</si>
  <si>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</si>
  <si>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</si>
  <si>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</si>
  <si>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</si>
  <si>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</si>
  <si>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</si>
  <si>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</si>
  <si>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</si>
  <si>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</si>
  <si>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</si>
  <si>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</si>
  <si>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</si>
  <si>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</si>
  <si>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</si>
  <si>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</si>
  <si>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</si>
  <si>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</si>
  <si>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</si>
  <si>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</si>
  <si>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</si>
  <si>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</si>
  <si>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</si>
  <si>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</si>
  <si>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</si>
  <si>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</si>
  <si>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</si>
  <si>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</si>
  <si>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</si>
  <si>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</si>
  <si>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</si>
  <si>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</si>
  <si>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</si>
  <si>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</si>
  <si>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</si>
  <si>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</si>
  <si>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</si>
  <si>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</si>
  <si>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</si>
  <si>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</si>
  <si>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</si>
  <si>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</si>
  <si>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</si>
  <si>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</si>
  <si>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</si>
  <si>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</si>
  <si>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</si>
  <si>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</si>
  <si>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</si>
  <si>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</si>
  <si>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</si>
  <si>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</si>
  <si>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</si>
  <si>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</si>
  <si>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</si>
  <si>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</si>
  <si>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</si>
  <si>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</si>
  <si>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</si>
  <si>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</si>
  <si>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</si>
  <si>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</si>
  <si>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</si>
  <si>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</si>
  <si>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</si>
  <si>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</si>
  <si>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</si>
  <si>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</si>
  <si>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</si>
  <si>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</si>
  <si>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</si>
  <si>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</si>
  <si>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</si>
  <si>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</si>
  <si>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</si>
  <si>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</si>
  <si>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</si>
  <si>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</si>
  <si>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</si>
  <si>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</si>
  <si>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</si>
  <si>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</si>
  <si>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</si>
  <si>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</si>
  <si>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</si>
  <si>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</si>
  <si>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</si>
  <si>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</si>
  <si>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</si>
  <si>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</si>
  <si>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</si>
  <si>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</si>
  <si>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</si>
  <si>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</si>
  <si>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</si>
  <si>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</si>
  <si>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</si>
  <si>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</si>
  <si>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</si>
  <si>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</si>
  <si>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</si>
  <si>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</si>
  <si>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</si>
  <si>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</si>
  <si>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</si>
  <si>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</si>
  <si>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</si>
  <si>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</si>
  <si>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</si>
  <si>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</si>
  <si>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</si>
  <si>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</si>
  <si>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</si>
  <si>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</si>
  <si>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</si>
  <si>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</si>
  <si>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</si>
  <si>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</si>
  <si>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</si>
  <si>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</si>
  <si>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</si>
  <si>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</si>
  <si>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</si>
  <si>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</si>
  <si>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</si>
  <si>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</si>
  <si>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</si>
  <si>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</si>
  <si>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</si>
  <si>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</si>
  <si>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</si>
  <si>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</si>
  <si>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</si>
  <si>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</si>
  <si>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</si>
  <si>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</si>
  <si>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</si>
  <si>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</si>
  <si>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</si>
  <si>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</si>
  <si>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</si>
  <si>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</si>
  <si>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</si>
  <si>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</si>
  <si>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</si>
  <si>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</si>
  <si>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</si>
  <si>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</si>
  <si>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</si>
  <si>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</si>
  <si>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</si>
  <si>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</si>
  <si>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</si>
  <si>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</si>
  <si>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</si>
  <si>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</si>
  <si>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</si>
  <si>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</si>
  <si>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</si>
  <si>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</si>
  <si>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</si>
  <si>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</si>
  <si>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</si>
  <si>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</si>
  <si>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</si>
  <si>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</si>
  <si>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</si>
  <si>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</si>
  <si>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</si>
  <si>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</si>
  <si>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</si>
  <si>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</si>
  <si>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</si>
  <si>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</si>
  <si>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</si>
  <si>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</si>
  <si>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</si>
  <si>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</si>
  <si>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</si>
  <si>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</si>
  <si>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</si>
  <si>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</si>
  <si>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</si>
  <si>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</si>
  <si>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</si>
  <si>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</si>
  <si>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</si>
  <si>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</si>
  <si>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</si>
  <si>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</si>
  <si>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</si>
  <si>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</si>
  <si>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</si>
  <si>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</si>
  <si>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</si>
  <si>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</si>
  <si>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</si>
  <si>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</si>
  <si>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</si>
  <si>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</si>
  <si>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</si>
  <si>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</si>
  <si>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</si>
  <si>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</si>
  <si>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</si>
  <si>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</si>
  <si>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</si>
  <si>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</si>
  <si>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</si>
  <si>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</si>
  <si>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</si>
  <si>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</si>
  <si>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</si>
  <si>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</si>
  <si>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</si>
  <si>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</si>
  <si>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</si>
  <si>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</si>
  <si>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</si>
  <si>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</si>
  <si>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</si>
  <si>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</si>
  <si>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</si>
  <si>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</si>
  <si>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</si>
  <si>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</si>
  <si>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</si>
  <si>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</si>
  <si>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</si>
  <si>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</si>
  <si>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</si>
  <si>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</si>
  <si>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</si>
  <si>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</si>
  <si>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</si>
  <si>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</si>
  <si>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</si>
  <si>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</si>
  <si>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</si>
  <si>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</si>
  <si>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</si>
  <si>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</si>
  <si>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</si>
  <si>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</si>
  <si>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</si>
  <si>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</si>
  <si>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</si>
  <si>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</si>
  <si>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</si>
  <si>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</si>
  <si>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</si>
  <si>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</si>
  <si>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</si>
  <si>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</si>
  <si>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</si>
  <si>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</si>
  <si>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</si>
  <si>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</si>
  <si>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</si>
  <si>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</si>
  <si>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</si>
  <si>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</si>
  <si>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</si>
  <si>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</si>
  <si>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</si>
  <si>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</si>
  <si>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</si>
  <si>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</si>
  <si>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</si>
  <si>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</si>
  <si>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</si>
  <si>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</si>
  <si>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</si>
  <si>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</si>
  <si>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</si>
  <si>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</si>
  <si>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</si>
  <si>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</si>
  <si>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</si>
  <si>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</si>
  <si>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</si>
  <si>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</si>
  <si>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</si>
  <si>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</si>
  <si>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</si>
  <si>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</si>
  <si>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</si>
  <si>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</si>
  <si>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</si>
  <si>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</si>
  <si>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</si>
  <si>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</si>
  <si>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</si>
  <si>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</si>
  <si>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</si>
  <si>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</si>
  <si>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</si>
  <si>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</si>
  <si>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</si>
  <si>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</si>
  <si>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</si>
  <si>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</si>
  <si>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</si>
  <si>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</si>
  <si>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</si>
  <si>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</si>
  <si>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</si>
  <si>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</si>
  <si>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</si>
  <si>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</si>
  <si>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</si>
  <si>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</si>
  <si>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</si>
  <si>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</si>
  <si>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</si>
  <si>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</si>
  <si>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</si>
  <si>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</si>
  <si>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</si>
  <si>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</si>
  <si>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</si>
  <si>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</si>
  <si>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</si>
  <si>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</si>
  <si>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</si>
  <si>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</si>
  <si>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</si>
  <si>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</si>
  <si>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</si>
  <si>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</si>
  <si>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</si>
  <si>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</si>
  <si>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</si>
  <si>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</si>
  <si>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</si>
  <si>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</si>
  <si>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</si>
  <si>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</si>
  <si>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</si>
  <si>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</si>
  <si>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</si>
  <si>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</si>
  <si>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</si>
  <si>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</si>
  <si>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</si>
  <si>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</si>
  <si>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</si>
  <si>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</si>
  <si>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</si>
  <si>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</si>
  <si>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1150-1170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</si>
  <si>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</si>
  <si>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</si>
  <si>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</si>
  <si>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</si>
  <si>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</si>
  <si>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</si>
  <si>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</si>
  <si>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</si>
  <si>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</si>
  <si>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</si>
  <si>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</si>
  <si>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</si>
  <si>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</si>
  <si>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</si>
  <si>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</si>
  <si>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</si>
  <si>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</si>
  <si>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</si>
  <si>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</si>
  <si>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</si>
  <si>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</si>
  <si>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</si>
  <si>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</si>
  <si>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</si>
  <si>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TINEAGRO</t>
  </si>
  <si>
    <t>NAYAN MAHENDRABHAI THAKKAR</t>
  </si>
  <si>
    <t>XTX MARKETS LLP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</si>
  <si>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</si>
  <si>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</si>
  <si>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</si>
  <si>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</si>
  <si>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</si>
  <si>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</si>
  <si>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</si>
  <si>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</si>
  <si>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</si>
  <si>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</si>
  <si>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</si>
  <si>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</si>
  <si>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</si>
  <si>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</si>
  <si>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</si>
  <si>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</si>
  <si>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</si>
  <si>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</si>
  <si>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</si>
  <si>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1990-2005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</si>
  <si>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</si>
  <si>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</si>
  <si>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</si>
  <si>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</si>
  <si>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</si>
  <si>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</si>
  <si>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</si>
  <si>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</si>
  <si>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</si>
  <si>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</si>
  <si>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</si>
  <si>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</si>
  <si>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</si>
  <si>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</si>
  <si>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</si>
  <si>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</si>
  <si>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</si>
  <si>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</si>
  <si>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</si>
  <si>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</si>
  <si>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</si>
  <si>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</si>
  <si>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</si>
  <si>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</si>
  <si>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</si>
  <si>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</si>
  <si>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</si>
  <si>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</si>
  <si>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</si>
  <si>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</si>
  <si>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</si>
  <si>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</si>
  <si>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</si>
  <si>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</si>
  <si>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</si>
  <si>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</si>
  <si>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</si>
  <si>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</si>
  <si>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</si>
  <si>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</si>
  <si>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</si>
  <si>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</si>
  <si>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</si>
  <si>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</si>
  <si>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</si>
  <si>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</si>
  <si>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2270-2290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</si>
  <si>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</si>
  <si>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</si>
  <si>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</si>
  <si>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</si>
  <si>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</si>
  <si>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</si>
  <si>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</si>
  <si>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</si>
  <si>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</si>
  <si>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</si>
  <si>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</si>
  <si>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</si>
  <si>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</si>
  <si>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EKENNIS</t>
  </si>
  <si>
    <t>GGENG</t>
  </si>
  <si>
    <t>SANGEETA BERIWAL</t>
  </si>
  <si>
    <t>KHOOBSURAT</t>
  </si>
  <si>
    <t>MNIL</t>
  </si>
  <si>
    <t>KABIR SHRAN DAGAR HUF</t>
  </si>
  <si>
    <t>PHARMAID</t>
  </si>
  <si>
    <t>MANJULABEN PARMAR</t>
  </si>
  <si>
    <t>PUNJIBEN BABUBHAI RATHOD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</si>
  <si>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</si>
  <si>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</si>
  <si>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</si>
  <si>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</si>
  <si>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</si>
  <si>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</si>
  <si>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</si>
  <si>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</si>
  <si>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347-348</t>
  </si>
  <si>
    <t>365-370</t>
  </si>
  <si>
    <t>INFY 1760 CE MAR</t>
  </si>
  <si>
    <t>65-75</t>
  </si>
  <si>
    <t>RELIANCE 2300 CE MAR</t>
  </si>
  <si>
    <t>AMBUJACEM MAR FUT</t>
  </si>
  <si>
    <t>285-290</t>
  </si>
  <si>
    <t>657-660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</si>
  <si>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</si>
  <si>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</si>
  <si>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</si>
  <si>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</si>
  <si>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</si>
  <si>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</si>
  <si>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</si>
  <si>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1025-1031</t>
  </si>
  <si>
    <t>1070-1090</t>
  </si>
  <si>
    <t>Profit of Rs.24/-</t>
  </si>
  <si>
    <t>1090-1110</t>
  </si>
  <si>
    <t>IFL</t>
  </si>
  <si>
    <t>HIRWANI JAYANTIBHAI VAGHELA</t>
  </si>
  <si>
    <t>LALJIBHAI TRIVEDI</t>
  </si>
  <si>
    <t>RAJESHKUMAR RAMESHCHANDRA GUPTA</t>
  </si>
  <si>
    <t>TOPGAIN FINANCE PRIVATE LIMITED</t>
  </si>
  <si>
    <t>ALPHA LEON ENTERPRISES LLP</t>
  </si>
  <si>
    <t>MEFCOMCAP</t>
  </si>
  <si>
    <t>B.W.TRADERS</t>
  </si>
  <si>
    <t>BHAUMIK PARMAR</t>
  </si>
  <si>
    <t>DWARKESH</t>
  </si>
  <si>
    <t>Dwarikesh Sugar Industrie</t>
  </si>
  <si>
    <t>QE SECURITIES</t>
  </si>
  <si>
    <t>GRAVITON RESEARCH CAPITAL LLP</t>
  </si>
  <si>
    <t>Multi Commodity Exchange</t>
  </si>
  <si>
    <t>RIIL</t>
  </si>
  <si>
    <t>Reliance Indl Infra Ltd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</si>
  <si>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</si>
  <si>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</si>
  <si>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</si>
  <si>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</si>
  <si>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</si>
  <si>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</si>
  <si>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</si>
  <si>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Profit of Rs.27/-</t>
  </si>
  <si>
    <t>275-280</t>
  </si>
  <si>
    <t>COFORGE MAR FUT</t>
  </si>
  <si>
    <t>4850-4950</t>
  </si>
  <si>
    <t>Profit of Rs.10.5/-</t>
  </si>
  <si>
    <t>730-736</t>
  </si>
  <si>
    <t>790-820</t>
  </si>
  <si>
    <t>AGOL</t>
  </si>
  <si>
    <t>AFFLUENCE GEMS PRIVATELIMITED</t>
  </si>
  <si>
    <t>MIKER FINANCIAL CONSULTANTS PRIVATE LIMITED</t>
  </si>
  <si>
    <t>ARCFIN</t>
  </si>
  <si>
    <t>REWARD ADVISORY SERVICES PRIVATE LIMITED</t>
  </si>
  <si>
    <t>TRINETRA COMPANY PVT LTD</t>
  </si>
  <si>
    <t>BHARTIA</t>
  </si>
  <si>
    <t>ISHITA PARESHBHAI NATHBAVA</t>
  </si>
  <si>
    <t>MAULIK MANOJKUMAR KOSHTI</t>
  </si>
  <si>
    <t>SAIANAND COMMERCIAL LIMITED</t>
  </si>
  <si>
    <t>BRIGHTBR</t>
  </si>
  <si>
    <t>NISHU FINLEASE PVT. LTD.</t>
  </si>
  <si>
    <t>ARCH FINANCE LIMITED</t>
  </si>
  <si>
    <t>CHOTHANI</t>
  </si>
  <si>
    <t>RANJAN TILAK MARU</t>
  </si>
  <si>
    <t>AVIRAT ENTERPRISE</t>
  </si>
  <si>
    <t>ASHWINI NIRAJ SINGH</t>
  </si>
  <si>
    <t>SHIVAAY TRADING COMPANY</t>
  </si>
  <si>
    <t>CLARA</t>
  </si>
  <si>
    <t>SHERWOOD SECURITIES PVT LTD</t>
  </si>
  <si>
    <t>DEVHARI</t>
  </si>
  <si>
    <t>ECOPLAST</t>
  </si>
  <si>
    <t>ALKA JAIN</t>
  </si>
  <si>
    <t>GEMSI</t>
  </si>
  <si>
    <t>SIDDAPPA VEERAPPA HAGARAGI</t>
  </si>
  <si>
    <t>GGL</t>
  </si>
  <si>
    <t>YACOOBALI AIYUB MOHAMMED</t>
  </si>
  <si>
    <t>HINDTIN</t>
  </si>
  <si>
    <t>MAHESHCHANDRA KANTILAL SHETH</t>
  </si>
  <si>
    <t>KUNALBHAI RAMESHBHAI DANTANI</t>
  </si>
  <si>
    <t>JFL</t>
  </si>
  <si>
    <t>SHITAL BHAVESHKUMAR SHAH</t>
  </si>
  <si>
    <t>DULCET ADVISORY PRIVATE LIMITED</t>
  </si>
  <si>
    <t>KIRANSY-B</t>
  </si>
  <si>
    <t>NALINI BHARATKUMAR PANWALA</t>
  </si>
  <si>
    <t>KOCL</t>
  </si>
  <si>
    <t>LATIMMETAL</t>
  </si>
  <si>
    <t>HOSHANG R YEZDEGARDI</t>
  </si>
  <si>
    <t>LELAVOIR</t>
  </si>
  <si>
    <t>SUDHANSHU JAIN</t>
  </si>
  <si>
    <t>LLOYDSME</t>
  </si>
  <si>
    <t>SKY UNITED LLP</t>
  </si>
  <si>
    <t>SHREE GLOBAL TRADEFIN LIMITED</t>
  </si>
  <si>
    <t>MAHAVIRIND</t>
  </si>
  <si>
    <t>JAGDISH LAXMIRAMJI MANDOWARA</t>
  </si>
  <si>
    <t>RADHIKA TOSHNIWAL</t>
  </si>
  <si>
    <t>NIKHIL SIPANI</t>
  </si>
  <si>
    <t>NATURAL</t>
  </si>
  <si>
    <t>NEAGI</t>
  </si>
  <si>
    <t>THE MIDLAND RUBBER AND PRODUCE COMPANY LIMITED</t>
  </si>
  <si>
    <t>RAKESH KUMAR CHANDAK</t>
  </si>
  <si>
    <t>PADMAJA KALYANI SADHANALA</t>
  </si>
  <si>
    <t>SHANKARAPPANAGARAJA VINAYA BABU</t>
  </si>
  <si>
    <t>VENU MADHAVA KAPARTHY</t>
  </si>
  <si>
    <t>SANKHYAIN</t>
  </si>
  <si>
    <t>PARTHA SARADHI PUDHOTA</t>
  </si>
  <si>
    <t>SHARIKA</t>
  </si>
  <si>
    <t>JMP SECURITIES PVT LTD</t>
  </si>
  <si>
    <t>STOVEKRAFT</t>
  </si>
  <si>
    <t>SCI GROWTH INVESTMENTS II</t>
  </si>
  <si>
    <t>RAJENDRA GANDHI</t>
  </si>
  <si>
    <t>MAHENDRABHAI SANGHVI</t>
  </si>
  <si>
    <t>ANKIT AJITBHAI PANCHAL</t>
  </si>
  <si>
    <t>TUNITEX</t>
  </si>
  <si>
    <t>UNISON</t>
  </si>
  <si>
    <t>MALAY SHAILESHBHAI PATEL</t>
  </si>
  <si>
    <t>VISESHINFO</t>
  </si>
  <si>
    <t>OMKAM CAPITAL MARKETS PRIVATE LIMITED</t>
  </si>
  <si>
    <t>VIVIDHA</t>
  </si>
  <si>
    <t>NA</t>
  </si>
  <si>
    <t>ALGOQUANT FINANCIALS LLP</t>
  </si>
  <si>
    <t>ANSALHSG</t>
  </si>
  <si>
    <t>Ansal Housing and Constru</t>
  </si>
  <si>
    <t>ZENITH MULTI TRADING DMCC</t>
  </si>
  <si>
    <t>EAM EMERGING MARKETS SMALL CAP FUND LP</t>
  </si>
  <si>
    <t>GTL</t>
  </si>
  <si>
    <t>GTL Limited</t>
  </si>
  <si>
    <t>Hinduja Global Sols Ltd</t>
  </si>
  <si>
    <t>HINDUJA REALTY VENTURES LIMITED</t>
  </si>
  <si>
    <t>HINDUJA GROUP LIMITED</t>
  </si>
  <si>
    <t>HPAL</t>
  </si>
  <si>
    <t>HP Adhesives Limited</t>
  </si>
  <si>
    <t>Indiabulls Hsg Fin Ltd</t>
  </si>
  <si>
    <t>PANACHE</t>
  </si>
  <si>
    <t>Panache Digilife Limited</t>
  </si>
  <si>
    <t>RAKESH R AGRAWAL</t>
  </si>
  <si>
    <t>SECURCRED</t>
  </si>
  <si>
    <t>SecUR Credentials Limited</t>
  </si>
  <si>
    <t>VILPA ENTERPRISE LLP</t>
  </si>
  <si>
    <t>DESHNA TRADERS LLP</t>
  </si>
  <si>
    <t>TECHIN</t>
  </si>
  <si>
    <t>Techindia Nirman Limited</t>
  </si>
  <si>
    <t>PRIYANSHU SINGHANIA</t>
  </si>
  <si>
    <t>URAVI</t>
  </si>
  <si>
    <t>Uravi T And Wedg Lamp Ltd</t>
  </si>
  <si>
    <t>AARAVI DEVELOPERS PRIVATE LIMITED</t>
  </si>
  <si>
    <t>BRIGHT</t>
  </si>
  <si>
    <t>Bright Solar Limited</t>
  </si>
  <si>
    <t>SUDEEP SONI</t>
  </si>
  <si>
    <t>AASIA CORPORATION LLP</t>
  </si>
  <si>
    <t>AASIA EXPORTS</t>
  </si>
  <si>
    <t>JINDALPHOT</t>
  </si>
  <si>
    <t>Jindal Photo Limited</t>
  </si>
  <si>
    <t>MONET SECURITIES PRIVATE LTD</t>
  </si>
  <si>
    <t>SMALL CAP WORLD FUND INC</t>
  </si>
  <si>
    <t>AGRAWAL RAJESH R.</t>
  </si>
  <si>
    <t>PANKAJ RAMESHCHANDRA VYAS</t>
  </si>
  <si>
    <t>SHASHANK PRAVINCHANDRA DOSHI</t>
  </si>
  <si>
    <t>Visesh Infotecnics Limite</t>
  </si>
  <si>
    <t>Loss of Rs.85/-</t>
  </si>
  <si>
    <t>145.5-147.5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</si>
</sst>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7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165" fontId="3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3" borderId="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" fontId="33" fillId="6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44630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H23" sqref="H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44630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1" t="s">
        <v>16</v>
      </c>
      <c r="B9" s="463" t="s">
        <v>17</v>
      </c>
      <c r="C9" s="463" t="s">
        <v>18</v>
      </c>
      <c r="D9" s="463" t="s">
        <v>19</v>
      </c>
      <c r="E9" s="23" t="s">
        <v>20</v>
      </c>
      <c r="F9" s="23" t="s">
        <v>21</v>
      </c>
      <c r="G9" s="458" t="s">
        <v>22</v>
      </c>
      <c r="H9" s="459"/>
      <c r="I9" s="460"/>
      <c r="J9" s="458" t="s">
        <v>23</v>
      </c>
      <c r="K9" s="459"/>
      <c r="L9" s="460"/>
      <c r="M9" s="23"/>
      <c r="N9" s="24"/>
      <c r="O9" s="24"/>
      <c r="P9" s="24"/>
    </row>
    <row r="10" spans="1:16" ht="59.25" customHeight="1">
      <c r="A10" s="462"/>
      <c r="B10" s="464"/>
      <c r="C10" s="464"/>
      <c r="D10" s="46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16365.7</v>
      </c>
      <c r="F11" s="32">
        <v>16249.683333333334</v>
      </c>
      <c r="G11" s="33">
        <v>16077.01666666667</v>
      </c>
      <c r="H11" s="33">
        <v>15788.333333333336</v>
      </c>
      <c r="I11" s="33">
        <v>15615.666666666672</v>
      </c>
      <c r="J11" s="33">
        <v>16538.366666666669</v>
      </c>
      <c r="K11" s="33">
        <v>16711.033333333333</v>
      </c>
      <c r="L11" s="33">
        <v>16999.716666666667</v>
      </c>
      <c r="M11" s="34">
        <v>16422.349999999999</v>
      </c>
      <c r="N11" s="34">
        <v>15961</v>
      </c>
      <c r="O11" s="35">
        <v>17477950</v>
      </c>
      <c r="P11" s="36">
        <v>2.0985822521569979E-2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33888.300000000003</v>
      </c>
      <c r="F12" s="37">
        <v>33655.133333333331</v>
      </c>
      <c r="G12" s="38">
        <v>33285.266666666663</v>
      </c>
      <c r="H12" s="38">
        <v>32682.23333333333</v>
      </c>
      <c r="I12" s="38">
        <v>32312.366666666661</v>
      </c>
      <c r="J12" s="38">
        <v>34258.166666666664</v>
      </c>
      <c r="K12" s="38">
        <v>34628.033333333333</v>
      </c>
      <c r="L12" s="38">
        <v>35231.066666666666</v>
      </c>
      <c r="M12" s="28">
        <v>34025</v>
      </c>
      <c r="N12" s="28">
        <v>33052.1</v>
      </c>
      <c r="O12" s="39">
        <v>5996225</v>
      </c>
      <c r="P12" s="40">
        <v>0.10508104422185567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15872.65</v>
      </c>
      <c r="F13" s="37">
        <v>15761.550000000001</v>
      </c>
      <c r="G13" s="38">
        <v>15611.100000000002</v>
      </c>
      <c r="H13" s="38">
        <v>15349.550000000001</v>
      </c>
      <c r="I13" s="38">
        <v>15199.100000000002</v>
      </c>
      <c r="J13" s="38">
        <v>16023.100000000002</v>
      </c>
      <c r="K13" s="38">
        <v>16173.550000000003</v>
      </c>
      <c r="L13" s="38">
        <v>16435.100000000002</v>
      </c>
      <c r="M13" s="28">
        <v>15912</v>
      </c>
      <c r="N13" s="28">
        <v>15500</v>
      </c>
      <c r="O13" s="39">
        <v>3720</v>
      </c>
      <c r="P13" s="40">
        <v>8.1395348837209308E-2</v>
      </c>
    </row>
    <row r="14" spans="1:16" ht="12.75" customHeight="1">
      <c r="A14" s="28">
        <v>4</v>
      </c>
      <c r="B14" s="29" t="s">
        <v>35</v>
      </c>
      <c r="C14" s="30" t="s">
        <v>860</v>
      </c>
      <c r="D14" s="31">
        <v>44649</v>
      </c>
      <c r="E14" s="37">
        <v>6864.8</v>
      </c>
      <c r="F14" s="37">
        <v>6809.583333333333</v>
      </c>
      <c r="G14" s="38">
        <v>6749.1666666666661</v>
      </c>
      <c r="H14" s="38">
        <v>6633.5333333333328</v>
      </c>
      <c r="I14" s="38">
        <v>6573.1166666666659</v>
      </c>
      <c r="J14" s="38">
        <v>6925.2166666666662</v>
      </c>
      <c r="K14" s="38">
        <v>6985.6333333333323</v>
      </c>
      <c r="L14" s="38">
        <v>7101.2666666666664</v>
      </c>
      <c r="M14" s="28">
        <v>6870</v>
      </c>
      <c r="N14" s="28">
        <v>6693.95</v>
      </c>
      <c r="O14" s="39">
        <v>1800</v>
      </c>
      <c r="P14" s="40">
        <v>-0.17241379310344829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833.2</v>
      </c>
      <c r="F15" s="37">
        <v>829.65</v>
      </c>
      <c r="G15" s="38">
        <v>818.05</v>
      </c>
      <c r="H15" s="38">
        <v>802.9</v>
      </c>
      <c r="I15" s="38">
        <v>791.3</v>
      </c>
      <c r="J15" s="38">
        <v>844.8</v>
      </c>
      <c r="K15" s="38">
        <v>856.40000000000009</v>
      </c>
      <c r="L15" s="38">
        <v>871.55</v>
      </c>
      <c r="M15" s="28">
        <v>841.25</v>
      </c>
      <c r="N15" s="28">
        <v>814.5</v>
      </c>
      <c r="O15" s="39">
        <v>2623100</v>
      </c>
      <c r="P15" s="40">
        <v>3.2797858099062917E-2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2142.75</v>
      </c>
      <c r="F16" s="37">
        <v>2136.8333333333335</v>
      </c>
      <c r="G16" s="38">
        <v>2108.666666666667</v>
      </c>
      <c r="H16" s="38">
        <v>2074.5833333333335</v>
      </c>
      <c r="I16" s="38">
        <v>2046.416666666667</v>
      </c>
      <c r="J16" s="38">
        <v>2170.916666666667</v>
      </c>
      <c r="K16" s="38">
        <v>2199.0833333333339</v>
      </c>
      <c r="L16" s="38">
        <v>2233.166666666667</v>
      </c>
      <c r="M16" s="28">
        <v>2165</v>
      </c>
      <c r="N16" s="28">
        <v>2102.75</v>
      </c>
      <c r="O16" s="39">
        <v>286500</v>
      </c>
      <c r="P16" s="40">
        <v>-0.1088646967340591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17917.55</v>
      </c>
      <c r="F17" s="37">
        <v>17884.400000000001</v>
      </c>
      <c r="G17" s="38">
        <v>17768.800000000003</v>
      </c>
      <c r="H17" s="38">
        <v>17620.050000000003</v>
      </c>
      <c r="I17" s="38">
        <v>17504.450000000004</v>
      </c>
      <c r="J17" s="38">
        <v>18033.150000000001</v>
      </c>
      <c r="K17" s="38">
        <v>18148.75</v>
      </c>
      <c r="L17" s="38">
        <v>18297.5</v>
      </c>
      <c r="M17" s="28">
        <v>18000</v>
      </c>
      <c r="N17" s="28">
        <v>17735.650000000001</v>
      </c>
      <c r="O17" s="39">
        <v>34250</v>
      </c>
      <c r="P17" s="40">
        <v>9.5799557848194553E-3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103.2</v>
      </c>
      <c r="F18" s="37">
        <v>102.3</v>
      </c>
      <c r="G18" s="38">
        <v>100.89999999999999</v>
      </c>
      <c r="H18" s="38">
        <v>98.6</v>
      </c>
      <c r="I18" s="38">
        <v>97.199999999999989</v>
      </c>
      <c r="J18" s="38">
        <v>104.6</v>
      </c>
      <c r="K18" s="38">
        <v>106</v>
      </c>
      <c r="L18" s="38">
        <v>108.3</v>
      </c>
      <c r="M18" s="28">
        <v>103.7</v>
      </c>
      <c r="N18" s="28">
        <v>100</v>
      </c>
      <c r="O18" s="39">
        <v>16161200</v>
      </c>
      <c r="P18" s="40">
        <v>1.9094380796508457E-3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278.55</v>
      </c>
      <c r="F19" s="37">
        <v>275.08333333333331</v>
      </c>
      <c r="G19" s="38">
        <v>270.46666666666664</v>
      </c>
      <c r="H19" s="38">
        <v>262.38333333333333</v>
      </c>
      <c r="I19" s="38">
        <v>257.76666666666665</v>
      </c>
      <c r="J19" s="38">
        <v>283.16666666666663</v>
      </c>
      <c r="K19" s="38">
        <v>287.7833333333333</v>
      </c>
      <c r="L19" s="38">
        <v>295.86666666666662</v>
      </c>
      <c r="M19" s="28">
        <v>279.7</v>
      </c>
      <c r="N19" s="28">
        <v>267</v>
      </c>
      <c r="O19" s="39">
        <v>12511200</v>
      </c>
      <c r="P19" s="40">
        <v>-1.5950920245398775E-2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2009.55</v>
      </c>
      <c r="F20" s="37">
        <v>1999.0333333333335</v>
      </c>
      <c r="G20" s="38">
        <v>1973.5166666666671</v>
      </c>
      <c r="H20" s="38">
        <v>1937.4833333333336</v>
      </c>
      <c r="I20" s="38">
        <v>1911.9666666666672</v>
      </c>
      <c r="J20" s="38">
        <v>2035.0666666666671</v>
      </c>
      <c r="K20" s="38">
        <v>2060.5833333333335</v>
      </c>
      <c r="L20" s="38">
        <v>2096.6166666666668</v>
      </c>
      <c r="M20" s="28">
        <v>2024.55</v>
      </c>
      <c r="N20" s="28">
        <v>1963</v>
      </c>
      <c r="O20" s="39">
        <v>2292000</v>
      </c>
      <c r="P20" s="40">
        <v>4.252899704343871E-2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1664.4</v>
      </c>
      <c r="F21" s="37">
        <v>1651.5333333333335</v>
      </c>
      <c r="G21" s="38">
        <v>1627.866666666667</v>
      </c>
      <c r="H21" s="38">
        <v>1591.3333333333335</v>
      </c>
      <c r="I21" s="38">
        <v>1567.666666666667</v>
      </c>
      <c r="J21" s="38">
        <v>1688.0666666666671</v>
      </c>
      <c r="K21" s="38">
        <v>1711.7333333333336</v>
      </c>
      <c r="L21" s="38">
        <v>1748.2666666666671</v>
      </c>
      <c r="M21" s="28">
        <v>1675.2</v>
      </c>
      <c r="N21" s="28">
        <v>1615</v>
      </c>
      <c r="O21" s="39">
        <v>20611000</v>
      </c>
      <c r="P21" s="40">
        <v>-3.818269695505075E-3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717.05</v>
      </c>
      <c r="F22" s="37">
        <v>710.25</v>
      </c>
      <c r="G22" s="38">
        <v>699.5</v>
      </c>
      <c r="H22" s="38">
        <v>681.95</v>
      </c>
      <c r="I22" s="38">
        <v>671.2</v>
      </c>
      <c r="J22" s="38">
        <v>727.8</v>
      </c>
      <c r="K22" s="38">
        <v>738.55</v>
      </c>
      <c r="L22" s="38">
        <v>756.09999999999991</v>
      </c>
      <c r="M22" s="28">
        <v>721</v>
      </c>
      <c r="N22" s="28">
        <v>692.7</v>
      </c>
      <c r="O22" s="39">
        <v>83993750</v>
      </c>
      <c r="P22" s="40">
        <v>-6.5055075035114953E-3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3280.95</v>
      </c>
      <c r="F23" s="37">
        <v>3303.4</v>
      </c>
      <c r="G23" s="38">
        <v>3226.8500000000004</v>
      </c>
      <c r="H23" s="38">
        <v>3172.7500000000005</v>
      </c>
      <c r="I23" s="38">
        <v>3096.2000000000007</v>
      </c>
      <c r="J23" s="38">
        <v>3357.5</v>
      </c>
      <c r="K23" s="38">
        <v>3434.05</v>
      </c>
      <c r="L23" s="38">
        <v>3488.1499999999996</v>
      </c>
      <c r="M23" s="28">
        <v>3379.95</v>
      </c>
      <c r="N23" s="28">
        <v>3249.3</v>
      </c>
      <c r="O23" s="39">
        <v>199600</v>
      </c>
      <c r="P23" s="40">
        <v>-0.1168141592920354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567.35</v>
      </c>
      <c r="F24" s="37">
        <v>567.1</v>
      </c>
      <c r="G24" s="38">
        <v>561.70000000000005</v>
      </c>
      <c r="H24" s="38">
        <v>556.05000000000007</v>
      </c>
      <c r="I24" s="38">
        <v>550.65000000000009</v>
      </c>
      <c r="J24" s="38">
        <v>572.75</v>
      </c>
      <c r="K24" s="38">
        <v>578.14999999999986</v>
      </c>
      <c r="L24" s="38">
        <v>583.79999999999995</v>
      </c>
      <c r="M24" s="28">
        <v>572.5</v>
      </c>
      <c r="N24" s="28">
        <v>561.45000000000005</v>
      </c>
      <c r="O24" s="39">
        <v>6823000</v>
      </c>
      <c r="P24" s="40">
        <v>-4.3776448270830296E-3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286.14999999999998</v>
      </c>
      <c r="F25" s="37">
        <v>283.23333333333329</v>
      </c>
      <c r="G25" s="38">
        <v>279.01666666666659</v>
      </c>
      <c r="H25" s="38">
        <v>271.88333333333333</v>
      </c>
      <c r="I25" s="38">
        <v>267.66666666666663</v>
      </c>
      <c r="J25" s="38">
        <v>290.36666666666656</v>
      </c>
      <c r="K25" s="38">
        <v>294.58333333333326</v>
      </c>
      <c r="L25" s="38">
        <v>301.71666666666653</v>
      </c>
      <c r="M25" s="28">
        <v>287.45</v>
      </c>
      <c r="N25" s="28">
        <v>276.10000000000002</v>
      </c>
      <c r="O25" s="39">
        <v>28200000</v>
      </c>
      <c r="P25" s="40">
        <v>2.5920873124147339E-2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726.25</v>
      </c>
      <c r="F26" s="37">
        <v>722.6</v>
      </c>
      <c r="G26" s="38">
        <v>716.2</v>
      </c>
      <c r="H26" s="38">
        <v>706.15</v>
      </c>
      <c r="I26" s="38">
        <v>699.75</v>
      </c>
      <c r="J26" s="38">
        <v>732.65000000000009</v>
      </c>
      <c r="K26" s="38">
        <v>739.05</v>
      </c>
      <c r="L26" s="38">
        <v>749.10000000000014</v>
      </c>
      <c r="M26" s="28">
        <v>729</v>
      </c>
      <c r="N26" s="28">
        <v>712.55</v>
      </c>
      <c r="O26" s="39">
        <v>1855700</v>
      </c>
      <c r="P26" s="40">
        <v>0.15461672473867596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4732.55</v>
      </c>
      <c r="F27" s="37">
        <v>4753.3499999999995</v>
      </c>
      <c r="G27" s="38">
        <v>4690.4499999999989</v>
      </c>
      <c r="H27" s="38">
        <v>4648.3499999999995</v>
      </c>
      <c r="I27" s="38">
        <v>4585.4499999999989</v>
      </c>
      <c r="J27" s="38">
        <v>4795.4499999999989</v>
      </c>
      <c r="K27" s="38">
        <v>4858.3499999999985</v>
      </c>
      <c r="L27" s="38">
        <v>4900.4499999999989</v>
      </c>
      <c r="M27" s="28">
        <v>4816.25</v>
      </c>
      <c r="N27" s="28">
        <v>4711.25</v>
      </c>
      <c r="O27" s="39">
        <v>2113250</v>
      </c>
      <c r="P27" s="40">
        <v>-9.2011955693606044E-3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177.55</v>
      </c>
      <c r="F28" s="37">
        <v>176.33333333333334</v>
      </c>
      <c r="G28" s="38">
        <v>172.76666666666668</v>
      </c>
      <c r="H28" s="38">
        <v>167.98333333333335</v>
      </c>
      <c r="I28" s="38">
        <v>164.41666666666669</v>
      </c>
      <c r="J28" s="38">
        <v>181.11666666666667</v>
      </c>
      <c r="K28" s="38">
        <v>184.68333333333334</v>
      </c>
      <c r="L28" s="38">
        <v>189.46666666666667</v>
      </c>
      <c r="M28" s="28">
        <v>179.9</v>
      </c>
      <c r="N28" s="28">
        <v>171.55</v>
      </c>
      <c r="O28" s="39">
        <v>15332500</v>
      </c>
      <c r="P28" s="40">
        <v>6.5496872828353023E-2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106.9</v>
      </c>
      <c r="F29" s="37">
        <v>104.84999999999998</v>
      </c>
      <c r="G29" s="38">
        <v>101.89999999999996</v>
      </c>
      <c r="H29" s="38">
        <v>96.899999999999977</v>
      </c>
      <c r="I29" s="38">
        <v>93.94999999999996</v>
      </c>
      <c r="J29" s="38">
        <v>109.84999999999997</v>
      </c>
      <c r="K29" s="38">
        <v>112.79999999999998</v>
      </c>
      <c r="L29" s="38">
        <v>117.79999999999997</v>
      </c>
      <c r="M29" s="28">
        <v>107.8</v>
      </c>
      <c r="N29" s="28">
        <v>99.85</v>
      </c>
      <c r="O29" s="39">
        <v>43699500</v>
      </c>
      <c r="P29" s="40">
        <v>-3.0741590977143428E-2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2877.75</v>
      </c>
      <c r="F30" s="37">
        <v>2814.7999999999997</v>
      </c>
      <c r="G30" s="38">
        <v>2736.5999999999995</v>
      </c>
      <c r="H30" s="38">
        <v>2595.4499999999998</v>
      </c>
      <c r="I30" s="38">
        <v>2517.2499999999995</v>
      </c>
      <c r="J30" s="38">
        <v>2955.9499999999994</v>
      </c>
      <c r="K30" s="38">
        <v>3034.1499999999992</v>
      </c>
      <c r="L30" s="38">
        <v>3175.2999999999993</v>
      </c>
      <c r="M30" s="28">
        <v>2893</v>
      </c>
      <c r="N30" s="28">
        <v>2673.65</v>
      </c>
      <c r="O30" s="39">
        <v>5858700</v>
      </c>
      <c r="P30" s="40">
        <v>-6.4859817559317162E-2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1854.15</v>
      </c>
      <c r="F31" s="37">
        <v>1848.5</v>
      </c>
      <c r="G31" s="38">
        <v>1834</v>
      </c>
      <c r="H31" s="38">
        <v>1813.85</v>
      </c>
      <c r="I31" s="38">
        <v>1799.35</v>
      </c>
      <c r="J31" s="38">
        <v>1868.65</v>
      </c>
      <c r="K31" s="38">
        <v>1883.15</v>
      </c>
      <c r="L31" s="38">
        <v>1903.3000000000002</v>
      </c>
      <c r="M31" s="28">
        <v>1863</v>
      </c>
      <c r="N31" s="28">
        <v>1828.35</v>
      </c>
      <c r="O31" s="39">
        <v>1040050</v>
      </c>
      <c r="P31" s="40">
        <v>6.0869565217391307E-2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8930.2999999999993</v>
      </c>
      <c r="F32" s="37">
        <v>8949.15</v>
      </c>
      <c r="G32" s="38">
        <v>8728.6999999999989</v>
      </c>
      <c r="H32" s="38">
        <v>8527.0999999999985</v>
      </c>
      <c r="I32" s="38">
        <v>8306.6499999999978</v>
      </c>
      <c r="J32" s="38">
        <v>9150.75</v>
      </c>
      <c r="K32" s="38">
        <v>9371.2000000000007</v>
      </c>
      <c r="L32" s="38">
        <v>9572.8000000000011</v>
      </c>
      <c r="M32" s="28">
        <v>9169.6</v>
      </c>
      <c r="N32" s="28">
        <v>8747.5499999999993</v>
      </c>
      <c r="O32" s="39">
        <v>111225</v>
      </c>
      <c r="P32" s="40">
        <v>0.14429012345679013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1144.8</v>
      </c>
      <c r="F33" s="37">
        <v>1122.8</v>
      </c>
      <c r="G33" s="38">
        <v>1097</v>
      </c>
      <c r="H33" s="38">
        <v>1049.2</v>
      </c>
      <c r="I33" s="38">
        <v>1023.4000000000001</v>
      </c>
      <c r="J33" s="38">
        <v>1170.5999999999999</v>
      </c>
      <c r="K33" s="38">
        <v>1196.3999999999996</v>
      </c>
      <c r="L33" s="38">
        <v>1244.1999999999998</v>
      </c>
      <c r="M33" s="28">
        <v>1148.5999999999999</v>
      </c>
      <c r="N33" s="28">
        <v>1075</v>
      </c>
      <c r="O33" s="39">
        <v>2512500</v>
      </c>
      <c r="P33" s="40">
        <v>-3.6433365292425697E-2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637.75</v>
      </c>
      <c r="F34" s="37">
        <v>635.91666666666663</v>
      </c>
      <c r="G34" s="38">
        <v>629.23333333333323</v>
      </c>
      <c r="H34" s="38">
        <v>620.71666666666658</v>
      </c>
      <c r="I34" s="38">
        <v>614.03333333333319</v>
      </c>
      <c r="J34" s="38">
        <v>644.43333333333328</v>
      </c>
      <c r="K34" s="38">
        <v>651.11666666666667</v>
      </c>
      <c r="L34" s="38">
        <v>659.63333333333333</v>
      </c>
      <c r="M34" s="28">
        <v>642.6</v>
      </c>
      <c r="N34" s="28">
        <v>627.4</v>
      </c>
      <c r="O34" s="39">
        <v>15098250</v>
      </c>
      <c r="P34" s="40">
        <v>2.6044852191641182E-2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677.4</v>
      </c>
      <c r="F35" s="37">
        <v>674.2</v>
      </c>
      <c r="G35" s="38">
        <v>664.40000000000009</v>
      </c>
      <c r="H35" s="38">
        <v>651.40000000000009</v>
      </c>
      <c r="I35" s="38">
        <v>641.60000000000014</v>
      </c>
      <c r="J35" s="38">
        <v>687.2</v>
      </c>
      <c r="K35" s="38">
        <v>697</v>
      </c>
      <c r="L35" s="38">
        <v>710</v>
      </c>
      <c r="M35" s="28">
        <v>684</v>
      </c>
      <c r="N35" s="28">
        <v>661.2</v>
      </c>
      <c r="O35" s="39">
        <v>53718000</v>
      </c>
      <c r="P35" s="40">
        <v>6.7969271877087512E-2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3301.85</v>
      </c>
      <c r="F36" s="37">
        <v>3275.6</v>
      </c>
      <c r="G36" s="38">
        <v>3241.2</v>
      </c>
      <c r="H36" s="38">
        <v>3180.5499999999997</v>
      </c>
      <c r="I36" s="38">
        <v>3146.1499999999996</v>
      </c>
      <c r="J36" s="38">
        <v>3336.25</v>
      </c>
      <c r="K36" s="38">
        <v>3370.6500000000005</v>
      </c>
      <c r="L36" s="38">
        <v>3431.3</v>
      </c>
      <c r="M36" s="28">
        <v>3310</v>
      </c>
      <c r="N36" s="28">
        <v>3214.95</v>
      </c>
      <c r="O36" s="39">
        <v>2146250</v>
      </c>
      <c r="P36" s="40">
        <v>9.4746238204539659E-2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15068.8</v>
      </c>
      <c r="F37" s="37">
        <v>14907.550000000001</v>
      </c>
      <c r="G37" s="38">
        <v>14585.400000000001</v>
      </c>
      <c r="H37" s="38">
        <v>14102</v>
      </c>
      <c r="I37" s="38">
        <v>13779.85</v>
      </c>
      <c r="J37" s="38">
        <v>15390.950000000003</v>
      </c>
      <c r="K37" s="38">
        <v>15713.1</v>
      </c>
      <c r="L37" s="38">
        <v>16196.500000000004</v>
      </c>
      <c r="M37" s="28">
        <v>15229.7</v>
      </c>
      <c r="N37" s="28">
        <v>14424.15</v>
      </c>
      <c r="O37" s="39">
        <v>697950</v>
      </c>
      <c r="P37" s="40">
        <v>-2.2889542209155816E-2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6483.45</v>
      </c>
      <c r="F38" s="37">
        <v>6384.5666666666666</v>
      </c>
      <c r="G38" s="38">
        <v>6236.1333333333332</v>
      </c>
      <c r="H38" s="38">
        <v>5988.8166666666666</v>
      </c>
      <c r="I38" s="38">
        <v>5840.3833333333332</v>
      </c>
      <c r="J38" s="38">
        <v>6631.8833333333332</v>
      </c>
      <c r="K38" s="38">
        <v>6780.3166666666657</v>
      </c>
      <c r="L38" s="38">
        <v>7027.6333333333332</v>
      </c>
      <c r="M38" s="28">
        <v>6533</v>
      </c>
      <c r="N38" s="28">
        <v>6137.25</v>
      </c>
      <c r="O38" s="39">
        <v>4395250</v>
      </c>
      <c r="P38" s="40">
        <v>-2.2354445865539675E-2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1945.2</v>
      </c>
      <c r="F39" s="37">
        <v>1930.3666666666668</v>
      </c>
      <c r="G39" s="38">
        <v>1896.7333333333336</v>
      </c>
      <c r="H39" s="38">
        <v>1848.2666666666669</v>
      </c>
      <c r="I39" s="38">
        <v>1814.6333333333337</v>
      </c>
      <c r="J39" s="38">
        <v>1978.8333333333335</v>
      </c>
      <c r="K39" s="38">
        <v>2012.4666666666667</v>
      </c>
      <c r="L39" s="38">
        <v>2060.9333333333334</v>
      </c>
      <c r="M39" s="28">
        <v>1964</v>
      </c>
      <c r="N39" s="28">
        <v>1881.9</v>
      </c>
      <c r="O39" s="39">
        <v>1389000</v>
      </c>
      <c r="P39" s="40">
        <v>-2.744713625542641E-2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447.5</v>
      </c>
      <c r="F40" s="37">
        <v>446.31666666666666</v>
      </c>
      <c r="G40" s="38">
        <v>434.23333333333335</v>
      </c>
      <c r="H40" s="38">
        <v>420.9666666666667</v>
      </c>
      <c r="I40" s="38">
        <v>408.88333333333338</v>
      </c>
      <c r="J40" s="38">
        <v>459.58333333333331</v>
      </c>
      <c r="K40" s="38">
        <v>471.66666666666669</v>
      </c>
      <c r="L40" s="38">
        <v>484.93333333333328</v>
      </c>
      <c r="M40" s="28">
        <v>458.4</v>
      </c>
      <c r="N40" s="28">
        <v>433.05</v>
      </c>
      <c r="O40" s="39">
        <v>7772800</v>
      </c>
      <c r="P40" s="40">
        <v>0.11549942594718714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268.55</v>
      </c>
      <c r="F41" s="37">
        <v>266.23333333333329</v>
      </c>
      <c r="G41" s="38">
        <v>262.46666666666658</v>
      </c>
      <c r="H41" s="38">
        <v>256.38333333333327</v>
      </c>
      <c r="I41" s="38">
        <v>252.61666666666656</v>
      </c>
      <c r="J41" s="38">
        <v>272.31666666666661</v>
      </c>
      <c r="K41" s="38">
        <v>276.08333333333337</v>
      </c>
      <c r="L41" s="38">
        <v>282.16666666666663</v>
      </c>
      <c r="M41" s="28">
        <v>270</v>
      </c>
      <c r="N41" s="28">
        <v>260.14999999999998</v>
      </c>
      <c r="O41" s="39">
        <v>25484400</v>
      </c>
      <c r="P41" s="40">
        <v>2.9373273229605933E-2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99</v>
      </c>
      <c r="F42" s="37">
        <v>98.366666666666674</v>
      </c>
      <c r="G42" s="38">
        <v>97.283333333333346</v>
      </c>
      <c r="H42" s="38">
        <v>95.566666666666677</v>
      </c>
      <c r="I42" s="38">
        <v>94.483333333333348</v>
      </c>
      <c r="J42" s="38">
        <v>100.08333333333334</v>
      </c>
      <c r="K42" s="38">
        <v>101.16666666666666</v>
      </c>
      <c r="L42" s="38">
        <v>102.88333333333334</v>
      </c>
      <c r="M42" s="28">
        <v>99.45</v>
      </c>
      <c r="N42" s="28">
        <v>96.65</v>
      </c>
      <c r="O42" s="39">
        <v>122697900</v>
      </c>
      <c r="P42" s="40">
        <v>-2.1461229821778484E-2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1793.05</v>
      </c>
      <c r="F43" s="37">
        <v>1773.8500000000001</v>
      </c>
      <c r="G43" s="38">
        <v>1746.6500000000003</v>
      </c>
      <c r="H43" s="38">
        <v>1700.2500000000002</v>
      </c>
      <c r="I43" s="38">
        <v>1673.0500000000004</v>
      </c>
      <c r="J43" s="38">
        <v>1820.2500000000002</v>
      </c>
      <c r="K43" s="38">
        <v>1847.45</v>
      </c>
      <c r="L43" s="38">
        <v>1893.8500000000001</v>
      </c>
      <c r="M43" s="28">
        <v>1801.05</v>
      </c>
      <c r="N43" s="28">
        <v>1727.45</v>
      </c>
      <c r="O43" s="39">
        <v>1434950</v>
      </c>
      <c r="P43" s="40">
        <v>3.2041139240506326E-2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221.2</v>
      </c>
      <c r="F44" s="37">
        <v>219.2833333333333</v>
      </c>
      <c r="G44" s="38">
        <v>214.11666666666662</v>
      </c>
      <c r="H44" s="38">
        <v>207.0333333333333</v>
      </c>
      <c r="I44" s="38">
        <v>201.86666666666662</v>
      </c>
      <c r="J44" s="38">
        <v>226.36666666666662</v>
      </c>
      <c r="K44" s="38">
        <v>231.5333333333333</v>
      </c>
      <c r="L44" s="38">
        <v>238.61666666666662</v>
      </c>
      <c r="M44" s="28">
        <v>224.45</v>
      </c>
      <c r="N44" s="28">
        <v>212.2</v>
      </c>
      <c r="O44" s="39">
        <v>23894400</v>
      </c>
      <c r="P44" s="40">
        <v>5.3089934684307484E-2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658.15</v>
      </c>
      <c r="F45" s="37">
        <v>650.91666666666663</v>
      </c>
      <c r="G45" s="38">
        <v>639.63333333333321</v>
      </c>
      <c r="H45" s="38">
        <v>621.11666666666656</v>
      </c>
      <c r="I45" s="38">
        <v>609.83333333333314</v>
      </c>
      <c r="J45" s="38">
        <v>669.43333333333328</v>
      </c>
      <c r="K45" s="38">
        <v>680.71666666666681</v>
      </c>
      <c r="L45" s="38">
        <v>699.23333333333335</v>
      </c>
      <c r="M45" s="28">
        <v>662.2</v>
      </c>
      <c r="N45" s="28">
        <v>632.4</v>
      </c>
      <c r="O45" s="39">
        <v>4956600</v>
      </c>
      <c r="P45" s="40">
        <v>-7.0515645658880566E-3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631.95000000000005</v>
      </c>
      <c r="F46" s="37">
        <v>626.73333333333335</v>
      </c>
      <c r="G46" s="38">
        <v>619.4666666666667</v>
      </c>
      <c r="H46" s="38">
        <v>606.98333333333335</v>
      </c>
      <c r="I46" s="38">
        <v>599.7166666666667</v>
      </c>
      <c r="J46" s="38">
        <v>639.2166666666667</v>
      </c>
      <c r="K46" s="38">
        <v>646.48333333333335</v>
      </c>
      <c r="L46" s="38">
        <v>658.9666666666667</v>
      </c>
      <c r="M46" s="28">
        <v>634</v>
      </c>
      <c r="N46" s="28">
        <v>614.25</v>
      </c>
      <c r="O46" s="39">
        <v>5983500</v>
      </c>
      <c r="P46" s="40">
        <v>5.9261127222292268E-3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693.55</v>
      </c>
      <c r="F47" s="37">
        <v>689.2833333333333</v>
      </c>
      <c r="G47" s="38">
        <v>680.31666666666661</v>
      </c>
      <c r="H47" s="38">
        <v>667.08333333333326</v>
      </c>
      <c r="I47" s="38">
        <v>658.11666666666656</v>
      </c>
      <c r="J47" s="38">
        <v>702.51666666666665</v>
      </c>
      <c r="K47" s="38">
        <v>711.48333333333335</v>
      </c>
      <c r="L47" s="38">
        <v>724.7166666666667</v>
      </c>
      <c r="M47" s="28">
        <v>698.25</v>
      </c>
      <c r="N47" s="28">
        <v>676.05</v>
      </c>
      <c r="O47" s="39">
        <v>54427400</v>
      </c>
      <c r="P47" s="40">
        <v>-2.8109043410405606E-2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50.85</v>
      </c>
      <c r="F48" s="37">
        <v>50.633333333333333</v>
      </c>
      <c r="G48" s="38">
        <v>50.066666666666663</v>
      </c>
      <c r="H48" s="38">
        <v>49.283333333333331</v>
      </c>
      <c r="I48" s="38">
        <v>48.716666666666661</v>
      </c>
      <c r="J48" s="38">
        <v>51.416666666666664</v>
      </c>
      <c r="K48" s="38">
        <v>51.983333333333341</v>
      </c>
      <c r="L48" s="38">
        <v>52.766666666666666</v>
      </c>
      <c r="M48" s="28">
        <v>51.2</v>
      </c>
      <c r="N48" s="28">
        <v>49.85</v>
      </c>
      <c r="O48" s="39">
        <v>107047500</v>
      </c>
      <c r="P48" s="40">
        <v>-7.7858880778588812E-3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339.35</v>
      </c>
      <c r="F49" s="37">
        <v>338.05</v>
      </c>
      <c r="G49" s="38">
        <v>335.45000000000005</v>
      </c>
      <c r="H49" s="38">
        <v>331.55</v>
      </c>
      <c r="I49" s="38">
        <v>328.95000000000005</v>
      </c>
      <c r="J49" s="38">
        <v>341.95000000000005</v>
      </c>
      <c r="K49" s="38">
        <v>344.55000000000007</v>
      </c>
      <c r="L49" s="38">
        <v>348.45000000000005</v>
      </c>
      <c r="M49" s="28">
        <v>340.65</v>
      </c>
      <c r="N49" s="28">
        <v>334.15</v>
      </c>
      <c r="O49" s="39">
        <v>18600100</v>
      </c>
      <c r="P49" s="40">
        <v>-1.2455733300769324E-2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14254.75</v>
      </c>
      <c r="F50" s="37">
        <v>14332.716666666667</v>
      </c>
      <c r="G50" s="38">
        <v>13992.033333333335</v>
      </c>
      <c r="H50" s="38">
        <v>13729.316666666668</v>
      </c>
      <c r="I50" s="38">
        <v>13388.633333333335</v>
      </c>
      <c r="J50" s="38">
        <v>14595.433333333334</v>
      </c>
      <c r="K50" s="38">
        <v>14936.116666666669</v>
      </c>
      <c r="L50" s="38">
        <v>15198.833333333334</v>
      </c>
      <c r="M50" s="28">
        <v>14673.4</v>
      </c>
      <c r="N50" s="28">
        <v>14070</v>
      </c>
      <c r="O50" s="39">
        <v>149400</v>
      </c>
      <c r="P50" s="40">
        <v>0.10299003322259136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342.5</v>
      </c>
      <c r="F51" s="37">
        <v>341.7833333333333</v>
      </c>
      <c r="G51" s="38">
        <v>337.71666666666658</v>
      </c>
      <c r="H51" s="38">
        <v>332.93333333333328</v>
      </c>
      <c r="I51" s="38">
        <v>328.86666666666656</v>
      </c>
      <c r="J51" s="38">
        <v>346.56666666666661</v>
      </c>
      <c r="K51" s="38">
        <v>350.63333333333333</v>
      </c>
      <c r="L51" s="38">
        <v>355.41666666666663</v>
      </c>
      <c r="M51" s="28">
        <v>345.85</v>
      </c>
      <c r="N51" s="28">
        <v>337</v>
      </c>
      <c r="O51" s="39">
        <v>25903800</v>
      </c>
      <c r="P51" s="40">
        <v>2.412467976088813E-2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3132.9</v>
      </c>
      <c r="F52" s="37">
        <v>3133.2833333333333</v>
      </c>
      <c r="G52" s="38">
        <v>3098.6166666666668</v>
      </c>
      <c r="H52" s="38">
        <v>3064.3333333333335</v>
      </c>
      <c r="I52" s="38">
        <v>3029.666666666667</v>
      </c>
      <c r="J52" s="38">
        <v>3167.5666666666666</v>
      </c>
      <c r="K52" s="38">
        <v>3202.2333333333336</v>
      </c>
      <c r="L52" s="38">
        <v>3236.5166666666664</v>
      </c>
      <c r="M52" s="28">
        <v>3167.95</v>
      </c>
      <c r="N52" s="28">
        <v>3099</v>
      </c>
      <c r="O52" s="39">
        <v>1924200</v>
      </c>
      <c r="P52" s="40">
        <v>3.6522301228183583E-2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456.65</v>
      </c>
      <c r="F53" s="37">
        <v>456.8</v>
      </c>
      <c r="G53" s="38">
        <v>452.35</v>
      </c>
      <c r="H53" s="38">
        <v>448.05</v>
      </c>
      <c r="I53" s="38">
        <v>443.6</v>
      </c>
      <c r="J53" s="38">
        <v>461.1</v>
      </c>
      <c r="K53" s="38">
        <v>465.54999999999995</v>
      </c>
      <c r="L53" s="38">
        <v>469.85</v>
      </c>
      <c r="M53" s="28">
        <v>461.25</v>
      </c>
      <c r="N53" s="28">
        <v>452.5</v>
      </c>
      <c r="O53" s="39">
        <v>3299400</v>
      </c>
      <c r="P53" s="40">
        <v>-4.8725637181409293E-2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212.9</v>
      </c>
      <c r="F54" s="37">
        <v>211.83333333333334</v>
      </c>
      <c r="G54" s="38">
        <v>209.51666666666668</v>
      </c>
      <c r="H54" s="38">
        <v>206.13333333333333</v>
      </c>
      <c r="I54" s="38">
        <v>203.81666666666666</v>
      </c>
      <c r="J54" s="38">
        <v>215.2166666666667</v>
      </c>
      <c r="K54" s="38">
        <v>217.53333333333336</v>
      </c>
      <c r="L54" s="38">
        <v>220.91666666666671</v>
      </c>
      <c r="M54" s="28">
        <v>214.15</v>
      </c>
      <c r="N54" s="28">
        <v>208.45</v>
      </c>
      <c r="O54" s="39">
        <v>44377200</v>
      </c>
      <c r="P54" s="40">
        <v>1.344185472931311E-2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576.25</v>
      </c>
      <c r="F55" s="37">
        <v>574.73333333333335</v>
      </c>
      <c r="G55" s="38">
        <v>563.51666666666665</v>
      </c>
      <c r="H55" s="38">
        <v>550.7833333333333</v>
      </c>
      <c r="I55" s="38">
        <v>539.56666666666661</v>
      </c>
      <c r="J55" s="38">
        <v>587.4666666666667</v>
      </c>
      <c r="K55" s="38">
        <v>598.68333333333339</v>
      </c>
      <c r="L55" s="38">
        <v>611.41666666666674</v>
      </c>
      <c r="M55" s="28">
        <v>585.95000000000005</v>
      </c>
      <c r="N55" s="28">
        <v>562</v>
      </c>
      <c r="O55" s="39">
        <v>3256500</v>
      </c>
      <c r="P55" s="40">
        <v>1.8603232692894173E-2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393.35</v>
      </c>
      <c r="F56" s="37">
        <v>395.66666666666669</v>
      </c>
      <c r="G56" s="38">
        <v>387.33333333333337</v>
      </c>
      <c r="H56" s="38">
        <v>381.31666666666666</v>
      </c>
      <c r="I56" s="38">
        <v>372.98333333333335</v>
      </c>
      <c r="J56" s="38">
        <v>401.68333333333339</v>
      </c>
      <c r="K56" s="38">
        <v>410.01666666666677</v>
      </c>
      <c r="L56" s="38">
        <v>416.03333333333342</v>
      </c>
      <c r="M56" s="28">
        <v>404</v>
      </c>
      <c r="N56" s="28">
        <v>389.65</v>
      </c>
      <c r="O56" s="39">
        <v>1899000</v>
      </c>
      <c r="P56" s="40">
        <v>7.6530612244897961E-2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641.1</v>
      </c>
      <c r="F57" s="37">
        <v>633.5333333333333</v>
      </c>
      <c r="G57" s="38">
        <v>622.66666666666663</v>
      </c>
      <c r="H57" s="38">
        <v>604.23333333333335</v>
      </c>
      <c r="I57" s="38">
        <v>593.36666666666667</v>
      </c>
      <c r="J57" s="38">
        <v>651.96666666666658</v>
      </c>
      <c r="K57" s="38">
        <v>662.83333333333337</v>
      </c>
      <c r="L57" s="38">
        <v>681.26666666666654</v>
      </c>
      <c r="M57" s="28">
        <v>644.4</v>
      </c>
      <c r="N57" s="28">
        <v>615.1</v>
      </c>
      <c r="O57" s="39">
        <v>9025000</v>
      </c>
      <c r="P57" s="40">
        <v>-4.0276485444636446E-2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982.55</v>
      </c>
      <c r="F58" s="37">
        <v>977.93333333333339</v>
      </c>
      <c r="G58" s="38">
        <v>967.61666666666679</v>
      </c>
      <c r="H58" s="38">
        <v>952.68333333333339</v>
      </c>
      <c r="I58" s="38">
        <v>942.36666666666679</v>
      </c>
      <c r="J58" s="38">
        <v>992.86666666666679</v>
      </c>
      <c r="K58" s="38">
        <v>1003.1833333333334</v>
      </c>
      <c r="L58" s="38">
        <v>1018.1166666666668</v>
      </c>
      <c r="M58" s="28">
        <v>988.25</v>
      </c>
      <c r="N58" s="28">
        <v>963</v>
      </c>
      <c r="O58" s="39">
        <v>8897200</v>
      </c>
      <c r="P58" s="40">
        <v>2.196514863083907E-3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186.6</v>
      </c>
      <c r="F59" s="37">
        <v>187.46666666666667</v>
      </c>
      <c r="G59" s="38">
        <v>184.63333333333333</v>
      </c>
      <c r="H59" s="38">
        <v>182.66666666666666</v>
      </c>
      <c r="I59" s="38">
        <v>179.83333333333331</v>
      </c>
      <c r="J59" s="38">
        <v>189.43333333333334</v>
      </c>
      <c r="K59" s="38">
        <v>192.26666666666665</v>
      </c>
      <c r="L59" s="38">
        <v>194.23333333333335</v>
      </c>
      <c r="M59" s="28">
        <v>190.3</v>
      </c>
      <c r="N59" s="28">
        <v>185.5</v>
      </c>
      <c r="O59" s="39">
        <v>33612600</v>
      </c>
      <c r="P59" s="40">
        <v>4.7238942685160955E-2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4565.3999999999996</v>
      </c>
      <c r="F60" s="37">
        <v>4656.7833333333328</v>
      </c>
      <c r="G60" s="38">
        <v>4438.5666666666657</v>
      </c>
      <c r="H60" s="38">
        <v>4311.7333333333327</v>
      </c>
      <c r="I60" s="38">
        <v>4093.5166666666655</v>
      </c>
      <c r="J60" s="38">
        <v>4783.6166666666659</v>
      </c>
      <c r="K60" s="38">
        <v>5001.833333333333</v>
      </c>
      <c r="L60" s="38">
        <v>5128.6666666666661</v>
      </c>
      <c r="M60" s="28">
        <v>4875</v>
      </c>
      <c r="N60" s="28">
        <v>4529.95</v>
      </c>
      <c r="O60" s="39">
        <v>582600</v>
      </c>
      <c r="P60" s="40">
        <v>0.13258164852255055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1448.3</v>
      </c>
      <c r="F61" s="37">
        <v>1438.55</v>
      </c>
      <c r="G61" s="38">
        <v>1424.25</v>
      </c>
      <c r="H61" s="38">
        <v>1400.2</v>
      </c>
      <c r="I61" s="38">
        <v>1385.9</v>
      </c>
      <c r="J61" s="38">
        <v>1462.6</v>
      </c>
      <c r="K61" s="38">
        <v>1476.8999999999996</v>
      </c>
      <c r="L61" s="38">
        <v>1500.9499999999998</v>
      </c>
      <c r="M61" s="28">
        <v>1452.85</v>
      </c>
      <c r="N61" s="28">
        <v>1414.5</v>
      </c>
      <c r="O61" s="39">
        <v>2328550</v>
      </c>
      <c r="P61" s="40">
        <v>5.3690212226797596E-2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595.35</v>
      </c>
      <c r="F62" s="37">
        <v>588.5</v>
      </c>
      <c r="G62" s="38">
        <v>579.4</v>
      </c>
      <c r="H62" s="38">
        <v>563.44999999999993</v>
      </c>
      <c r="I62" s="38">
        <v>554.34999999999991</v>
      </c>
      <c r="J62" s="38">
        <v>604.45000000000005</v>
      </c>
      <c r="K62" s="38">
        <v>613.54999999999995</v>
      </c>
      <c r="L62" s="38">
        <v>629.50000000000011</v>
      </c>
      <c r="M62" s="28">
        <v>597.6</v>
      </c>
      <c r="N62" s="28">
        <v>572.54999999999995</v>
      </c>
      <c r="O62" s="39">
        <v>5870400</v>
      </c>
      <c r="P62" s="40">
        <v>7.6901950013732491E-3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758.3</v>
      </c>
      <c r="F63" s="37">
        <v>759.83333333333337</v>
      </c>
      <c r="G63" s="38">
        <v>753.4666666666667</v>
      </c>
      <c r="H63" s="38">
        <v>748.63333333333333</v>
      </c>
      <c r="I63" s="38">
        <v>742.26666666666665</v>
      </c>
      <c r="J63" s="38">
        <v>764.66666666666674</v>
      </c>
      <c r="K63" s="38">
        <v>771.0333333333333</v>
      </c>
      <c r="L63" s="38">
        <v>775.86666666666679</v>
      </c>
      <c r="M63" s="28">
        <v>766.2</v>
      </c>
      <c r="N63" s="28">
        <v>755</v>
      </c>
      <c r="O63" s="39">
        <v>821875</v>
      </c>
      <c r="P63" s="40">
        <v>-1.5718562874251496E-2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387</v>
      </c>
      <c r="F64" s="37">
        <v>388.23333333333329</v>
      </c>
      <c r="G64" s="38">
        <v>381.16666666666657</v>
      </c>
      <c r="H64" s="38">
        <v>375.33333333333326</v>
      </c>
      <c r="I64" s="38">
        <v>368.26666666666654</v>
      </c>
      <c r="J64" s="38">
        <v>394.06666666666661</v>
      </c>
      <c r="K64" s="38">
        <v>401.13333333333333</v>
      </c>
      <c r="L64" s="38">
        <v>406.96666666666664</v>
      </c>
      <c r="M64" s="28">
        <v>395.3</v>
      </c>
      <c r="N64" s="28">
        <v>382.4</v>
      </c>
      <c r="O64" s="39">
        <v>4216300</v>
      </c>
      <c r="P64" s="40">
        <v>2.871712292002147E-2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120.75</v>
      </c>
      <c r="F65" s="37">
        <v>119.85000000000001</v>
      </c>
      <c r="G65" s="38">
        <v>118.20000000000002</v>
      </c>
      <c r="H65" s="38">
        <v>115.65</v>
      </c>
      <c r="I65" s="38">
        <v>114.00000000000001</v>
      </c>
      <c r="J65" s="38">
        <v>122.40000000000002</v>
      </c>
      <c r="K65" s="38">
        <v>124.05000000000003</v>
      </c>
      <c r="L65" s="38">
        <v>126.60000000000002</v>
      </c>
      <c r="M65" s="28">
        <v>121.5</v>
      </c>
      <c r="N65" s="28">
        <v>117.3</v>
      </c>
      <c r="O65" s="39">
        <v>10125200</v>
      </c>
      <c r="P65" s="40">
        <v>-0.12898508335770692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999.65</v>
      </c>
      <c r="F66" s="37">
        <v>981.83333333333337</v>
      </c>
      <c r="G66" s="38">
        <v>959.66666666666674</v>
      </c>
      <c r="H66" s="38">
        <v>919.68333333333339</v>
      </c>
      <c r="I66" s="38">
        <v>897.51666666666677</v>
      </c>
      <c r="J66" s="38">
        <v>1021.8166666666667</v>
      </c>
      <c r="K66" s="38">
        <v>1043.9833333333336</v>
      </c>
      <c r="L66" s="38">
        <v>1083.9666666666667</v>
      </c>
      <c r="M66" s="28">
        <v>1004</v>
      </c>
      <c r="N66" s="28">
        <v>941.85</v>
      </c>
      <c r="O66" s="39">
        <v>1423800</v>
      </c>
      <c r="P66" s="40">
        <v>7.8636363636363643E-2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529.79999999999995</v>
      </c>
      <c r="F67" s="37">
        <v>527.35</v>
      </c>
      <c r="G67" s="38">
        <v>520.70000000000005</v>
      </c>
      <c r="H67" s="38">
        <v>511.6</v>
      </c>
      <c r="I67" s="38">
        <v>504.95000000000005</v>
      </c>
      <c r="J67" s="38">
        <v>536.45000000000005</v>
      </c>
      <c r="K67" s="38">
        <v>543.09999999999991</v>
      </c>
      <c r="L67" s="38">
        <v>552.20000000000005</v>
      </c>
      <c r="M67" s="28">
        <v>534</v>
      </c>
      <c r="N67" s="28">
        <v>518.25</v>
      </c>
      <c r="O67" s="39">
        <v>13173750</v>
      </c>
      <c r="P67" s="40">
        <v>7.6489148102113014E-3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1465.2</v>
      </c>
      <c r="F68" s="37">
        <v>1431.9333333333334</v>
      </c>
      <c r="G68" s="38">
        <v>1389.7166666666667</v>
      </c>
      <c r="H68" s="38">
        <v>1314.2333333333333</v>
      </c>
      <c r="I68" s="38">
        <v>1272.0166666666667</v>
      </c>
      <c r="J68" s="38">
        <v>1507.4166666666667</v>
      </c>
      <c r="K68" s="38">
        <v>1549.6333333333334</v>
      </c>
      <c r="L68" s="38">
        <v>1625.1166666666668</v>
      </c>
      <c r="M68" s="28">
        <v>1474.15</v>
      </c>
      <c r="N68" s="28">
        <v>1356.45</v>
      </c>
      <c r="O68" s="39">
        <v>611000</v>
      </c>
      <c r="P68" s="40">
        <v>-0.136700812433769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1976.65</v>
      </c>
      <c r="F69" s="37">
        <v>1953.2333333333336</v>
      </c>
      <c r="G69" s="38">
        <v>1921.0166666666671</v>
      </c>
      <c r="H69" s="38">
        <v>1865.3833333333334</v>
      </c>
      <c r="I69" s="38">
        <v>1833.166666666667</v>
      </c>
      <c r="J69" s="38">
        <v>2008.8666666666672</v>
      </c>
      <c r="K69" s="38">
        <v>2041.0833333333335</v>
      </c>
      <c r="L69" s="38">
        <v>2096.7166666666672</v>
      </c>
      <c r="M69" s="28">
        <v>1985.45</v>
      </c>
      <c r="N69" s="28">
        <v>1897.6</v>
      </c>
      <c r="O69" s="39">
        <v>1765500</v>
      </c>
      <c r="P69" s="40">
        <v>-3.4718425369054125E-2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273.85000000000002</v>
      </c>
      <c r="F70" s="37">
        <v>270.76666666666665</v>
      </c>
      <c r="G70" s="38">
        <v>265.08333333333331</v>
      </c>
      <c r="H70" s="38">
        <v>256.31666666666666</v>
      </c>
      <c r="I70" s="38">
        <v>250.63333333333333</v>
      </c>
      <c r="J70" s="38">
        <v>279.5333333333333</v>
      </c>
      <c r="K70" s="38">
        <v>285.2166666666667</v>
      </c>
      <c r="L70" s="38">
        <v>293.98333333333329</v>
      </c>
      <c r="M70" s="28">
        <v>276.45</v>
      </c>
      <c r="N70" s="28">
        <v>262</v>
      </c>
      <c r="O70" s="39">
        <v>14947700</v>
      </c>
      <c r="P70" s="40">
        <v>-5.5087987758224944E-3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4240.6499999999996</v>
      </c>
      <c r="F71" s="37">
        <v>4225.3833333333332</v>
      </c>
      <c r="G71" s="38">
        <v>4168.1666666666661</v>
      </c>
      <c r="H71" s="38">
        <v>4095.6833333333325</v>
      </c>
      <c r="I71" s="38">
        <v>4038.4666666666653</v>
      </c>
      <c r="J71" s="38">
        <v>4297.8666666666668</v>
      </c>
      <c r="K71" s="38">
        <v>4355.0833333333339</v>
      </c>
      <c r="L71" s="38">
        <v>4427.5666666666675</v>
      </c>
      <c r="M71" s="28">
        <v>4282.6000000000004</v>
      </c>
      <c r="N71" s="28">
        <v>4152.8999999999996</v>
      </c>
      <c r="O71" s="39">
        <v>2532500</v>
      </c>
      <c r="P71" s="40">
        <v>-7.0574397177024109E-3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4079.85</v>
      </c>
      <c r="F72" s="37">
        <v>4078.6166666666668</v>
      </c>
      <c r="G72" s="38">
        <v>4025.3833333333332</v>
      </c>
      <c r="H72" s="38">
        <v>3970.9166666666665</v>
      </c>
      <c r="I72" s="38">
        <v>3917.6833333333329</v>
      </c>
      <c r="J72" s="38">
        <v>4133.0833333333339</v>
      </c>
      <c r="K72" s="38">
        <v>4186.3166666666675</v>
      </c>
      <c r="L72" s="38">
        <v>4240.7833333333338</v>
      </c>
      <c r="M72" s="28">
        <v>4131.8500000000004</v>
      </c>
      <c r="N72" s="28">
        <v>4024.15</v>
      </c>
      <c r="O72" s="39">
        <v>550375</v>
      </c>
      <c r="P72" s="40">
        <v>7.1811100292112948E-2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340.25</v>
      </c>
      <c r="F73" s="37">
        <v>337.51666666666671</v>
      </c>
      <c r="G73" s="38">
        <v>331.83333333333343</v>
      </c>
      <c r="H73" s="38">
        <v>323.41666666666674</v>
      </c>
      <c r="I73" s="38">
        <v>317.73333333333346</v>
      </c>
      <c r="J73" s="38">
        <v>345.93333333333339</v>
      </c>
      <c r="K73" s="38">
        <v>351.61666666666667</v>
      </c>
      <c r="L73" s="38">
        <v>360.03333333333336</v>
      </c>
      <c r="M73" s="28">
        <v>343.2</v>
      </c>
      <c r="N73" s="28">
        <v>329.1</v>
      </c>
      <c r="O73" s="39">
        <v>39197400</v>
      </c>
      <c r="P73" s="40">
        <v>-2.1944089917246491E-2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3935.3</v>
      </c>
      <c r="F74" s="37">
        <v>3935.8833333333337</v>
      </c>
      <c r="G74" s="38">
        <v>3890.2166666666672</v>
      </c>
      <c r="H74" s="38">
        <v>3845.1333333333337</v>
      </c>
      <c r="I74" s="38">
        <v>3799.4666666666672</v>
      </c>
      <c r="J74" s="38">
        <v>3980.9666666666672</v>
      </c>
      <c r="K74" s="38">
        <v>4026.6333333333341</v>
      </c>
      <c r="L74" s="38">
        <v>4071.7166666666672</v>
      </c>
      <c r="M74" s="28">
        <v>3981.55</v>
      </c>
      <c r="N74" s="28">
        <v>3890.8</v>
      </c>
      <c r="O74" s="39">
        <v>3068875</v>
      </c>
      <c r="P74" s="40">
        <v>-1.768495178650022E-2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2304.35</v>
      </c>
      <c r="F75" s="37">
        <v>2282.6</v>
      </c>
      <c r="G75" s="38">
        <v>2245.6</v>
      </c>
      <c r="H75" s="38">
        <v>2186.85</v>
      </c>
      <c r="I75" s="38">
        <v>2149.85</v>
      </c>
      <c r="J75" s="38">
        <v>2341.35</v>
      </c>
      <c r="K75" s="38">
        <v>2378.35</v>
      </c>
      <c r="L75" s="38">
        <v>2437.1</v>
      </c>
      <c r="M75" s="28">
        <v>2319.6</v>
      </c>
      <c r="N75" s="28">
        <v>2223.85</v>
      </c>
      <c r="O75" s="39">
        <v>3401650</v>
      </c>
      <c r="P75" s="40">
        <v>4.6403962101636519E-2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1567.4</v>
      </c>
      <c r="F76" s="37">
        <v>1557.8666666666668</v>
      </c>
      <c r="G76" s="38">
        <v>1541.2333333333336</v>
      </c>
      <c r="H76" s="38">
        <v>1515.0666666666668</v>
      </c>
      <c r="I76" s="38">
        <v>1498.4333333333336</v>
      </c>
      <c r="J76" s="38">
        <v>1584.0333333333335</v>
      </c>
      <c r="K76" s="38">
        <v>1600.6666666666667</v>
      </c>
      <c r="L76" s="38">
        <v>1626.8333333333335</v>
      </c>
      <c r="M76" s="28">
        <v>1574.5</v>
      </c>
      <c r="N76" s="28">
        <v>1531.7</v>
      </c>
      <c r="O76" s="39">
        <v>6400900</v>
      </c>
      <c r="P76" s="40">
        <v>1.8554174689305095E-2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148.55000000000001</v>
      </c>
      <c r="F77" s="37">
        <v>147.56666666666669</v>
      </c>
      <c r="G77" s="38">
        <v>145.98333333333338</v>
      </c>
      <c r="H77" s="38">
        <v>143.41666666666669</v>
      </c>
      <c r="I77" s="38">
        <v>141.83333333333337</v>
      </c>
      <c r="J77" s="38">
        <v>150.13333333333338</v>
      </c>
      <c r="K77" s="38">
        <v>151.7166666666667</v>
      </c>
      <c r="L77" s="38">
        <v>154.28333333333339</v>
      </c>
      <c r="M77" s="28">
        <v>149.15</v>
      </c>
      <c r="N77" s="28">
        <v>145</v>
      </c>
      <c r="O77" s="39">
        <v>21754800</v>
      </c>
      <c r="P77" s="40">
        <v>-2.4063307493540052E-2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92.65</v>
      </c>
      <c r="F78" s="37">
        <v>91.800000000000011</v>
      </c>
      <c r="G78" s="38">
        <v>90.40000000000002</v>
      </c>
      <c r="H78" s="38">
        <v>88.15</v>
      </c>
      <c r="I78" s="38">
        <v>86.750000000000014</v>
      </c>
      <c r="J78" s="38">
        <v>94.050000000000026</v>
      </c>
      <c r="K78" s="38">
        <v>95.45</v>
      </c>
      <c r="L78" s="38">
        <v>97.700000000000031</v>
      </c>
      <c r="M78" s="28">
        <v>93.2</v>
      </c>
      <c r="N78" s="28">
        <v>89.55</v>
      </c>
      <c r="O78" s="39">
        <v>65430000</v>
      </c>
      <c r="P78" s="40">
        <v>-3.6093105480259284E-2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130.15</v>
      </c>
      <c r="F79" s="37">
        <v>129.81666666666669</v>
      </c>
      <c r="G79" s="38">
        <v>127.93333333333339</v>
      </c>
      <c r="H79" s="38">
        <v>125.7166666666667</v>
      </c>
      <c r="I79" s="38">
        <v>123.8333333333334</v>
      </c>
      <c r="J79" s="38">
        <v>132.03333333333339</v>
      </c>
      <c r="K79" s="38">
        <v>133.91666666666666</v>
      </c>
      <c r="L79" s="38">
        <v>136.13333333333338</v>
      </c>
      <c r="M79" s="28">
        <v>131.69999999999999</v>
      </c>
      <c r="N79" s="28">
        <v>127.6</v>
      </c>
      <c r="O79" s="39">
        <v>14684800</v>
      </c>
      <c r="P79" s="40">
        <v>-1.5684907633321716E-2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151.9</v>
      </c>
      <c r="F80" s="37">
        <v>152.65</v>
      </c>
      <c r="G80" s="38">
        <v>150.05000000000001</v>
      </c>
      <c r="H80" s="38">
        <v>148.20000000000002</v>
      </c>
      <c r="I80" s="38">
        <v>145.60000000000002</v>
      </c>
      <c r="J80" s="38">
        <v>154.5</v>
      </c>
      <c r="K80" s="38">
        <v>157.09999999999997</v>
      </c>
      <c r="L80" s="38">
        <v>158.94999999999999</v>
      </c>
      <c r="M80" s="28">
        <v>155.25</v>
      </c>
      <c r="N80" s="28">
        <v>150.80000000000001</v>
      </c>
      <c r="O80" s="39">
        <v>27321900</v>
      </c>
      <c r="P80" s="40">
        <v>0.10784071234232005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443.45</v>
      </c>
      <c r="F81" s="37">
        <v>442.79999999999995</v>
      </c>
      <c r="G81" s="38">
        <v>439.94999999999993</v>
      </c>
      <c r="H81" s="38">
        <v>436.45</v>
      </c>
      <c r="I81" s="38">
        <v>433.59999999999997</v>
      </c>
      <c r="J81" s="38">
        <v>446.2999999999999</v>
      </c>
      <c r="K81" s="38">
        <v>449.14999999999992</v>
      </c>
      <c r="L81" s="38">
        <v>452.64999999999986</v>
      </c>
      <c r="M81" s="28">
        <v>445.65</v>
      </c>
      <c r="N81" s="28">
        <v>439.3</v>
      </c>
      <c r="O81" s="39">
        <v>7554350</v>
      </c>
      <c r="P81" s="40">
        <v>1.436071649166152E-2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39.6</v>
      </c>
      <c r="F82" s="37">
        <v>39.199999999999996</v>
      </c>
      <c r="G82" s="38">
        <v>38.499999999999993</v>
      </c>
      <c r="H82" s="38">
        <v>37.4</v>
      </c>
      <c r="I82" s="38">
        <v>36.699999999999996</v>
      </c>
      <c r="J82" s="38">
        <v>40.29999999999999</v>
      </c>
      <c r="K82" s="38">
        <v>40.999999999999993</v>
      </c>
      <c r="L82" s="38">
        <v>42.099999999999987</v>
      </c>
      <c r="M82" s="28">
        <v>39.9</v>
      </c>
      <c r="N82" s="28">
        <v>38.1</v>
      </c>
      <c r="O82" s="39">
        <v>98977500</v>
      </c>
      <c r="P82" s="40">
        <v>-3.3823852405007689E-2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617.95000000000005</v>
      </c>
      <c r="F83" s="37">
        <v>616.55000000000007</v>
      </c>
      <c r="G83" s="38">
        <v>608.35000000000014</v>
      </c>
      <c r="H83" s="38">
        <v>598.75000000000011</v>
      </c>
      <c r="I83" s="38">
        <v>590.55000000000018</v>
      </c>
      <c r="J83" s="38">
        <v>626.15000000000009</v>
      </c>
      <c r="K83" s="38">
        <v>634.35000000000014</v>
      </c>
      <c r="L83" s="38">
        <v>643.95000000000005</v>
      </c>
      <c r="M83" s="28">
        <v>624.75</v>
      </c>
      <c r="N83" s="28">
        <v>606.95000000000005</v>
      </c>
      <c r="O83" s="39">
        <v>2323100</v>
      </c>
      <c r="P83" s="40">
        <v>-3.9763567974207416E-2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703.6</v>
      </c>
      <c r="F84" s="37">
        <v>703.76666666666677</v>
      </c>
      <c r="G84" s="38">
        <v>697.68333333333351</v>
      </c>
      <c r="H84" s="38">
        <v>691.76666666666677</v>
      </c>
      <c r="I84" s="38">
        <v>685.68333333333351</v>
      </c>
      <c r="J84" s="38">
        <v>709.68333333333351</v>
      </c>
      <c r="K84" s="38">
        <v>715.76666666666677</v>
      </c>
      <c r="L84" s="38">
        <v>721.68333333333351</v>
      </c>
      <c r="M84" s="28">
        <v>709.85</v>
      </c>
      <c r="N84" s="28">
        <v>697.85</v>
      </c>
      <c r="O84" s="39">
        <v>8942500</v>
      </c>
      <c r="P84" s="40">
        <v>9.2881148793156121E-2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1474.75</v>
      </c>
      <c r="F85" s="37">
        <v>1463.5833333333333</v>
      </c>
      <c r="G85" s="38">
        <v>1439.2166666666665</v>
      </c>
      <c r="H85" s="38">
        <v>1403.6833333333332</v>
      </c>
      <c r="I85" s="38">
        <v>1379.3166666666664</v>
      </c>
      <c r="J85" s="38">
        <v>1499.1166666666666</v>
      </c>
      <c r="K85" s="38">
        <v>1523.4833333333333</v>
      </c>
      <c r="L85" s="38">
        <v>1559.0166666666667</v>
      </c>
      <c r="M85" s="28">
        <v>1487.95</v>
      </c>
      <c r="N85" s="28">
        <v>1428.05</v>
      </c>
      <c r="O85" s="39">
        <v>4901325</v>
      </c>
      <c r="P85" s="40">
        <v>-1.2247838616714697E-2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296.5</v>
      </c>
      <c r="F86" s="37">
        <v>294.65000000000003</v>
      </c>
      <c r="G86" s="38">
        <v>291.85000000000008</v>
      </c>
      <c r="H86" s="38">
        <v>287.20000000000005</v>
      </c>
      <c r="I86" s="38">
        <v>284.40000000000009</v>
      </c>
      <c r="J86" s="38">
        <v>299.30000000000007</v>
      </c>
      <c r="K86" s="38">
        <v>302.10000000000002</v>
      </c>
      <c r="L86" s="38">
        <v>306.75000000000006</v>
      </c>
      <c r="M86" s="28">
        <v>297.45</v>
      </c>
      <c r="N86" s="28">
        <v>290</v>
      </c>
      <c r="O86" s="39">
        <v>11260750</v>
      </c>
      <c r="P86" s="40">
        <v>-1.2372834753918065E-3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1498.6</v>
      </c>
      <c r="F87" s="37">
        <v>1485.5</v>
      </c>
      <c r="G87" s="38">
        <v>1461.3</v>
      </c>
      <c r="H87" s="38">
        <v>1424</v>
      </c>
      <c r="I87" s="38">
        <v>1399.8</v>
      </c>
      <c r="J87" s="38">
        <v>1522.8</v>
      </c>
      <c r="K87" s="38">
        <v>1546.9999999999998</v>
      </c>
      <c r="L87" s="38">
        <v>1584.3</v>
      </c>
      <c r="M87" s="28">
        <v>1509.7</v>
      </c>
      <c r="N87" s="28">
        <v>1448.2</v>
      </c>
      <c r="O87" s="39">
        <v>10987700</v>
      </c>
      <c r="P87" s="40">
        <v>2.5944824007610484E-4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270.75</v>
      </c>
      <c r="F88" s="37">
        <v>268.73333333333335</v>
      </c>
      <c r="G88" s="38">
        <v>263.7166666666667</v>
      </c>
      <c r="H88" s="38">
        <v>256.68333333333334</v>
      </c>
      <c r="I88" s="38">
        <v>251.66666666666669</v>
      </c>
      <c r="J88" s="38">
        <v>275.76666666666671</v>
      </c>
      <c r="K88" s="38">
        <v>280.78333333333336</v>
      </c>
      <c r="L88" s="38">
        <v>287.81666666666672</v>
      </c>
      <c r="M88" s="28">
        <v>273.75</v>
      </c>
      <c r="N88" s="28">
        <v>261.7</v>
      </c>
      <c r="O88" s="39">
        <v>1949900</v>
      </c>
      <c r="P88" s="40">
        <v>0.24809575625680086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533.5</v>
      </c>
      <c r="F89" s="37">
        <v>526.7166666666667</v>
      </c>
      <c r="G89" s="38">
        <v>511.78333333333342</v>
      </c>
      <c r="H89" s="38">
        <v>490.06666666666672</v>
      </c>
      <c r="I89" s="38">
        <v>475.13333333333344</v>
      </c>
      <c r="J89" s="38">
        <v>548.43333333333339</v>
      </c>
      <c r="K89" s="38">
        <v>563.36666666666679</v>
      </c>
      <c r="L89" s="38">
        <v>585.08333333333337</v>
      </c>
      <c r="M89" s="28">
        <v>541.65</v>
      </c>
      <c r="N89" s="28">
        <v>505</v>
      </c>
      <c r="O89" s="39">
        <v>3006250</v>
      </c>
      <c r="P89" s="40">
        <v>-2.6709834075273168E-2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1340.8</v>
      </c>
      <c r="F90" s="37">
        <v>1342.7166666666665</v>
      </c>
      <c r="G90" s="38">
        <v>1327.083333333333</v>
      </c>
      <c r="H90" s="38">
        <v>1313.3666666666666</v>
      </c>
      <c r="I90" s="38">
        <v>1297.7333333333331</v>
      </c>
      <c r="J90" s="38">
        <v>1356.4333333333329</v>
      </c>
      <c r="K90" s="38">
        <v>1372.0666666666666</v>
      </c>
      <c r="L90" s="38">
        <v>1385.7833333333328</v>
      </c>
      <c r="M90" s="28">
        <v>1358.35</v>
      </c>
      <c r="N90" s="28">
        <v>1329</v>
      </c>
      <c r="O90" s="39">
        <v>1965550</v>
      </c>
      <c r="P90" s="40">
        <v>1.720747295968535E-2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1097.75</v>
      </c>
      <c r="F91" s="37">
        <v>1097</v>
      </c>
      <c r="G91" s="38">
        <v>1078.9000000000001</v>
      </c>
      <c r="H91" s="38">
        <v>1060.0500000000002</v>
      </c>
      <c r="I91" s="38">
        <v>1041.9500000000003</v>
      </c>
      <c r="J91" s="38">
        <v>1115.8499999999999</v>
      </c>
      <c r="K91" s="38">
        <v>1133.9499999999998</v>
      </c>
      <c r="L91" s="38">
        <v>1152.7999999999997</v>
      </c>
      <c r="M91" s="28">
        <v>1115.0999999999999</v>
      </c>
      <c r="N91" s="28">
        <v>1078.1500000000001</v>
      </c>
      <c r="O91" s="39">
        <v>5333000</v>
      </c>
      <c r="P91" s="40">
        <v>3.2226846027291201E-2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1185.2</v>
      </c>
      <c r="F92" s="37">
        <v>1180.9833333333333</v>
      </c>
      <c r="G92" s="38">
        <v>1164.7166666666667</v>
      </c>
      <c r="H92" s="38">
        <v>1144.2333333333333</v>
      </c>
      <c r="I92" s="38">
        <v>1127.9666666666667</v>
      </c>
      <c r="J92" s="38">
        <v>1201.4666666666667</v>
      </c>
      <c r="K92" s="38">
        <v>1217.7333333333336</v>
      </c>
      <c r="L92" s="38">
        <v>1238.2166666666667</v>
      </c>
      <c r="M92" s="28">
        <v>1197.25</v>
      </c>
      <c r="N92" s="28">
        <v>1160.5</v>
      </c>
      <c r="O92" s="39">
        <v>20636700</v>
      </c>
      <c r="P92" s="40">
        <v>-1.3287368632438583E-2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2201.9499999999998</v>
      </c>
      <c r="F93" s="37">
        <v>2181.9833333333331</v>
      </c>
      <c r="G93" s="38">
        <v>2144.9666666666662</v>
      </c>
      <c r="H93" s="38">
        <v>2087.9833333333331</v>
      </c>
      <c r="I93" s="38">
        <v>2050.9666666666662</v>
      </c>
      <c r="J93" s="38">
        <v>2238.9666666666662</v>
      </c>
      <c r="K93" s="38">
        <v>2275.9833333333336</v>
      </c>
      <c r="L93" s="38">
        <v>2332.9666666666662</v>
      </c>
      <c r="M93" s="28">
        <v>2219</v>
      </c>
      <c r="N93" s="28">
        <v>2125</v>
      </c>
      <c r="O93" s="39">
        <v>27177600</v>
      </c>
      <c r="P93" s="40">
        <v>-2.6384515352456287E-2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2136.1999999999998</v>
      </c>
      <c r="F94" s="37">
        <v>2128.85</v>
      </c>
      <c r="G94" s="38">
        <v>2095.85</v>
      </c>
      <c r="H94" s="38">
        <v>2055.5</v>
      </c>
      <c r="I94" s="38">
        <v>2022.5</v>
      </c>
      <c r="J94" s="38">
        <v>2169.1999999999998</v>
      </c>
      <c r="K94" s="38">
        <v>2202.1999999999998</v>
      </c>
      <c r="L94" s="38">
        <v>2242.5499999999997</v>
      </c>
      <c r="M94" s="28">
        <v>2161.85</v>
      </c>
      <c r="N94" s="28">
        <v>2088.5</v>
      </c>
      <c r="O94" s="39">
        <v>2500000</v>
      </c>
      <c r="P94" s="40">
        <v>-1.968473060936397E-2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1366.15</v>
      </c>
      <c r="F95" s="37">
        <v>1351.6666666666667</v>
      </c>
      <c r="G95" s="38">
        <v>1333.9333333333334</v>
      </c>
      <c r="H95" s="38">
        <v>1301.7166666666667</v>
      </c>
      <c r="I95" s="38">
        <v>1283.9833333333333</v>
      </c>
      <c r="J95" s="38">
        <v>1383.8833333333334</v>
      </c>
      <c r="K95" s="38">
        <v>1401.6166666666666</v>
      </c>
      <c r="L95" s="38">
        <v>1433.8333333333335</v>
      </c>
      <c r="M95" s="28">
        <v>1369.4</v>
      </c>
      <c r="N95" s="28">
        <v>1319.45</v>
      </c>
      <c r="O95" s="39">
        <v>40619150</v>
      </c>
      <c r="P95" s="40">
        <v>3.4051609470603886E-2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516.4</v>
      </c>
      <c r="F96" s="37">
        <v>515.88333333333333</v>
      </c>
      <c r="G96" s="38">
        <v>510.56666666666661</v>
      </c>
      <c r="H96" s="38">
        <v>504.73333333333329</v>
      </c>
      <c r="I96" s="38">
        <v>499.41666666666657</v>
      </c>
      <c r="J96" s="38">
        <v>521.7166666666667</v>
      </c>
      <c r="K96" s="38">
        <v>527.03333333333353</v>
      </c>
      <c r="L96" s="38">
        <v>532.86666666666667</v>
      </c>
      <c r="M96" s="28">
        <v>521.20000000000005</v>
      </c>
      <c r="N96" s="28">
        <v>510.05</v>
      </c>
      <c r="O96" s="39">
        <v>31621700</v>
      </c>
      <c r="P96" s="40">
        <v>8.6666666666666663E-3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2297</v>
      </c>
      <c r="F97" s="37">
        <v>2283.2833333333333</v>
      </c>
      <c r="G97" s="38">
        <v>2252.6166666666668</v>
      </c>
      <c r="H97" s="38">
        <v>2208.2333333333336</v>
      </c>
      <c r="I97" s="38">
        <v>2177.5666666666671</v>
      </c>
      <c r="J97" s="38">
        <v>2327.6666666666665</v>
      </c>
      <c r="K97" s="38">
        <v>2358.3333333333335</v>
      </c>
      <c r="L97" s="38">
        <v>2402.7166666666662</v>
      </c>
      <c r="M97" s="28">
        <v>2313.9499999999998</v>
      </c>
      <c r="N97" s="28">
        <v>2238.9</v>
      </c>
      <c r="O97" s="39">
        <v>3468900</v>
      </c>
      <c r="P97" s="40">
        <v>2.6881720430107529E-3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588.85</v>
      </c>
      <c r="F98" s="37">
        <v>590.08333333333337</v>
      </c>
      <c r="G98" s="38">
        <v>582.56666666666672</v>
      </c>
      <c r="H98" s="38">
        <v>576.2833333333333</v>
      </c>
      <c r="I98" s="38">
        <v>568.76666666666665</v>
      </c>
      <c r="J98" s="38">
        <v>596.36666666666679</v>
      </c>
      <c r="K98" s="38">
        <v>603.88333333333344</v>
      </c>
      <c r="L98" s="38">
        <v>610.16666666666686</v>
      </c>
      <c r="M98" s="28">
        <v>597.6</v>
      </c>
      <c r="N98" s="28">
        <v>583.79999999999995</v>
      </c>
      <c r="O98" s="39">
        <v>33179875</v>
      </c>
      <c r="P98" s="40">
        <v>3.7071965139345063E-3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124.25</v>
      </c>
      <c r="F99" s="37">
        <v>125.58333333333333</v>
      </c>
      <c r="G99" s="38">
        <v>122.36666666666665</v>
      </c>
      <c r="H99" s="38">
        <v>120.48333333333332</v>
      </c>
      <c r="I99" s="38">
        <v>117.26666666666664</v>
      </c>
      <c r="J99" s="38">
        <v>127.46666666666665</v>
      </c>
      <c r="K99" s="38">
        <v>130.68333333333334</v>
      </c>
      <c r="L99" s="38">
        <v>132.56666666666666</v>
      </c>
      <c r="M99" s="28">
        <v>128.80000000000001</v>
      </c>
      <c r="N99" s="28">
        <v>123.7</v>
      </c>
      <c r="O99" s="39">
        <v>15695000</v>
      </c>
      <c r="P99" s="40">
        <v>-2.899707368981112E-2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269.89999999999998</v>
      </c>
      <c r="F100" s="37">
        <v>270.63333333333333</v>
      </c>
      <c r="G100" s="38">
        <v>267.26666666666665</v>
      </c>
      <c r="H100" s="38">
        <v>264.63333333333333</v>
      </c>
      <c r="I100" s="38">
        <v>261.26666666666665</v>
      </c>
      <c r="J100" s="38">
        <v>273.26666666666665</v>
      </c>
      <c r="K100" s="38">
        <v>276.63333333333333</v>
      </c>
      <c r="L100" s="38">
        <v>279.26666666666665</v>
      </c>
      <c r="M100" s="28">
        <v>274</v>
      </c>
      <c r="N100" s="28">
        <v>268</v>
      </c>
      <c r="O100" s="39">
        <v>13851000</v>
      </c>
      <c r="P100" s="40">
        <v>8.5254918552993442E-2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2003.75</v>
      </c>
      <c r="F101" s="37">
        <v>1988.3666666666668</v>
      </c>
      <c r="G101" s="38">
        <v>1965.7333333333336</v>
      </c>
      <c r="H101" s="38">
        <v>1927.7166666666667</v>
      </c>
      <c r="I101" s="38">
        <v>1905.0833333333335</v>
      </c>
      <c r="J101" s="38">
        <v>2026.3833333333337</v>
      </c>
      <c r="K101" s="38">
        <v>2049.0166666666669</v>
      </c>
      <c r="L101" s="38">
        <v>2087.0333333333338</v>
      </c>
      <c r="M101" s="28">
        <v>2011</v>
      </c>
      <c r="N101" s="28">
        <v>1950.35</v>
      </c>
      <c r="O101" s="39">
        <v>13556400</v>
      </c>
      <c r="P101" s="40">
        <v>-1.6989710457047141E-2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40250.15</v>
      </c>
      <c r="F102" s="37">
        <v>39748.450000000004</v>
      </c>
      <c r="G102" s="38">
        <v>39112.850000000006</v>
      </c>
      <c r="H102" s="38">
        <v>37975.550000000003</v>
      </c>
      <c r="I102" s="38">
        <v>37339.950000000004</v>
      </c>
      <c r="J102" s="38">
        <v>40885.750000000007</v>
      </c>
      <c r="K102" s="38">
        <v>41521.35</v>
      </c>
      <c r="L102" s="38">
        <v>42658.650000000009</v>
      </c>
      <c r="M102" s="28">
        <v>40384.050000000003</v>
      </c>
      <c r="N102" s="28">
        <v>38611.15</v>
      </c>
      <c r="O102" s="39">
        <v>8235</v>
      </c>
      <c r="P102" s="40">
        <v>-4.5217391304347827E-2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150.65</v>
      </c>
      <c r="F103" s="37">
        <v>146.70000000000002</v>
      </c>
      <c r="G103" s="38">
        <v>140.75000000000003</v>
      </c>
      <c r="H103" s="38">
        <v>130.85000000000002</v>
      </c>
      <c r="I103" s="38">
        <v>124.90000000000003</v>
      </c>
      <c r="J103" s="38">
        <v>156.60000000000002</v>
      </c>
      <c r="K103" s="38">
        <v>162.55000000000001</v>
      </c>
      <c r="L103" s="38">
        <v>172.45000000000002</v>
      </c>
      <c r="M103" s="28">
        <v>152.65</v>
      </c>
      <c r="N103" s="28">
        <v>136.80000000000001</v>
      </c>
      <c r="O103" s="39">
        <v>39280100</v>
      </c>
      <c r="P103" s="40">
        <v>2.8156442713404738E-2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669.8</v>
      </c>
      <c r="F104" s="37">
        <v>667.9</v>
      </c>
      <c r="G104" s="38">
        <v>660.19999999999993</v>
      </c>
      <c r="H104" s="38">
        <v>650.59999999999991</v>
      </c>
      <c r="I104" s="38">
        <v>642.89999999999986</v>
      </c>
      <c r="J104" s="38">
        <v>677.5</v>
      </c>
      <c r="K104" s="38">
        <v>685.2</v>
      </c>
      <c r="L104" s="38">
        <v>694.80000000000007</v>
      </c>
      <c r="M104" s="28">
        <v>675.6</v>
      </c>
      <c r="N104" s="28">
        <v>658.3</v>
      </c>
      <c r="O104" s="39">
        <v>137843750</v>
      </c>
      <c r="P104" s="40">
        <v>2.570136487343715E-2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1240.5999999999999</v>
      </c>
      <c r="F105" s="37">
        <v>1234.2333333333333</v>
      </c>
      <c r="G105" s="38">
        <v>1216.6166666666668</v>
      </c>
      <c r="H105" s="38">
        <v>1192.6333333333334</v>
      </c>
      <c r="I105" s="38">
        <v>1175.0166666666669</v>
      </c>
      <c r="J105" s="38">
        <v>1258.2166666666667</v>
      </c>
      <c r="K105" s="38">
        <v>1275.833333333333</v>
      </c>
      <c r="L105" s="38">
        <v>1299.8166666666666</v>
      </c>
      <c r="M105" s="28">
        <v>1251.8499999999999</v>
      </c>
      <c r="N105" s="28">
        <v>1210.25</v>
      </c>
      <c r="O105" s="39">
        <v>3721300</v>
      </c>
      <c r="P105" s="40">
        <v>5.8126888217522661E-2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451.4</v>
      </c>
      <c r="F106" s="37">
        <v>452</v>
      </c>
      <c r="G106" s="38">
        <v>446.9</v>
      </c>
      <c r="H106" s="38">
        <v>442.4</v>
      </c>
      <c r="I106" s="38">
        <v>437.29999999999995</v>
      </c>
      <c r="J106" s="38">
        <v>456.5</v>
      </c>
      <c r="K106" s="38">
        <v>461.6</v>
      </c>
      <c r="L106" s="38">
        <v>466.1</v>
      </c>
      <c r="M106" s="28">
        <v>457.1</v>
      </c>
      <c r="N106" s="28">
        <v>447.5</v>
      </c>
      <c r="O106" s="39">
        <v>8649000</v>
      </c>
      <c r="P106" s="40">
        <v>1.4783526927138331E-2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10.35</v>
      </c>
      <c r="F107" s="37">
        <v>10.266666666666666</v>
      </c>
      <c r="G107" s="38">
        <v>10.083333333333332</v>
      </c>
      <c r="H107" s="38">
        <v>9.8166666666666664</v>
      </c>
      <c r="I107" s="38">
        <v>9.6333333333333329</v>
      </c>
      <c r="J107" s="38">
        <v>10.533333333333331</v>
      </c>
      <c r="K107" s="38">
        <v>10.716666666666665</v>
      </c>
      <c r="L107" s="38">
        <v>10.983333333333331</v>
      </c>
      <c r="M107" s="28">
        <v>10.45</v>
      </c>
      <c r="N107" s="28">
        <v>10</v>
      </c>
      <c r="O107" s="39">
        <v>814030000</v>
      </c>
      <c r="P107" s="40">
        <v>-1.5492719268540468E-2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56.2</v>
      </c>
      <c r="F108" s="37">
        <v>56</v>
      </c>
      <c r="G108" s="38">
        <v>54.95</v>
      </c>
      <c r="H108" s="38">
        <v>53.7</v>
      </c>
      <c r="I108" s="38">
        <v>52.650000000000006</v>
      </c>
      <c r="J108" s="38">
        <v>57.25</v>
      </c>
      <c r="K108" s="38">
        <v>58.3</v>
      </c>
      <c r="L108" s="38">
        <v>59.55</v>
      </c>
      <c r="M108" s="28">
        <v>57.05</v>
      </c>
      <c r="N108" s="28">
        <v>54.75</v>
      </c>
      <c r="O108" s="39">
        <v>89520000</v>
      </c>
      <c r="P108" s="40">
        <v>4.3235054189488406E-2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42.3</v>
      </c>
      <c r="F109" s="37">
        <v>41.849999999999994</v>
      </c>
      <c r="G109" s="38">
        <v>41.29999999999999</v>
      </c>
      <c r="H109" s="38">
        <v>40.299999999999997</v>
      </c>
      <c r="I109" s="38">
        <v>39.749999999999993</v>
      </c>
      <c r="J109" s="38">
        <v>42.849999999999987</v>
      </c>
      <c r="K109" s="38">
        <v>43.4</v>
      </c>
      <c r="L109" s="38">
        <v>44.399999999999984</v>
      </c>
      <c r="M109" s="28">
        <v>42.4</v>
      </c>
      <c r="N109" s="28">
        <v>40.85</v>
      </c>
      <c r="O109" s="39">
        <v>155844000</v>
      </c>
      <c r="P109" s="40">
        <v>1.4524170821591156E-2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223.25</v>
      </c>
      <c r="F110" s="37">
        <v>221.4666666666667</v>
      </c>
      <c r="G110" s="38">
        <v>218.0833333333334</v>
      </c>
      <c r="H110" s="38">
        <v>212.91666666666671</v>
      </c>
      <c r="I110" s="38">
        <v>209.53333333333342</v>
      </c>
      <c r="J110" s="38">
        <v>226.63333333333338</v>
      </c>
      <c r="K110" s="38">
        <v>230.01666666666671</v>
      </c>
      <c r="L110" s="38">
        <v>235.18333333333337</v>
      </c>
      <c r="M110" s="28">
        <v>224.85</v>
      </c>
      <c r="N110" s="28">
        <v>216.3</v>
      </c>
      <c r="O110" s="39">
        <v>41816250</v>
      </c>
      <c r="P110" s="40">
        <v>-3.912106850495476E-2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379.9</v>
      </c>
      <c r="F111" s="37">
        <v>373.13333333333338</v>
      </c>
      <c r="G111" s="38">
        <v>364.76666666666677</v>
      </c>
      <c r="H111" s="38">
        <v>349.63333333333338</v>
      </c>
      <c r="I111" s="38">
        <v>341.26666666666677</v>
      </c>
      <c r="J111" s="38">
        <v>388.26666666666677</v>
      </c>
      <c r="K111" s="38">
        <v>396.63333333333344</v>
      </c>
      <c r="L111" s="38">
        <v>411.76666666666677</v>
      </c>
      <c r="M111" s="28">
        <v>381.5</v>
      </c>
      <c r="N111" s="28">
        <v>358</v>
      </c>
      <c r="O111" s="39">
        <v>16010500</v>
      </c>
      <c r="P111" s="40">
        <v>-6.8405472437795017E-2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207.5</v>
      </c>
      <c r="F112" s="37">
        <v>204.04999999999998</v>
      </c>
      <c r="G112" s="38">
        <v>199.14999999999998</v>
      </c>
      <c r="H112" s="38">
        <v>190.79999999999998</v>
      </c>
      <c r="I112" s="38">
        <v>185.89999999999998</v>
      </c>
      <c r="J112" s="38">
        <v>212.39999999999998</v>
      </c>
      <c r="K112" s="38">
        <v>217.3</v>
      </c>
      <c r="L112" s="38">
        <v>225.64999999999998</v>
      </c>
      <c r="M112" s="28">
        <v>208.95</v>
      </c>
      <c r="N112" s="28">
        <v>195.7</v>
      </c>
      <c r="O112" s="39">
        <v>16602816</v>
      </c>
      <c r="P112" s="40">
        <v>-3.8434661076170509E-2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197.5</v>
      </c>
      <c r="F113" s="37">
        <v>196.11666666666665</v>
      </c>
      <c r="G113" s="38">
        <v>193.33333333333329</v>
      </c>
      <c r="H113" s="38">
        <v>189.16666666666663</v>
      </c>
      <c r="I113" s="38">
        <v>186.38333333333327</v>
      </c>
      <c r="J113" s="38">
        <v>200.2833333333333</v>
      </c>
      <c r="K113" s="38">
        <v>203.06666666666666</v>
      </c>
      <c r="L113" s="38">
        <v>207.23333333333332</v>
      </c>
      <c r="M113" s="28">
        <v>198.9</v>
      </c>
      <c r="N113" s="28">
        <v>191.95</v>
      </c>
      <c r="O113" s="39">
        <v>12757100</v>
      </c>
      <c r="P113" s="40">
        <v>-3.1724450487196918E-3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4292.6000000000004</v>
      </c>
      <c r="F114" s="37">
        <v>4239.2166666666672</v>
      </c>
      <c r="G114" s="38">
        <v>4153.4333333333343</v>
      </c>
      <c r="H114" s="38">
        <v>4014.2666666666673</v>
      </c>
      <c r="I114" s="38">
        <v>3928.4833333333345</v>
      </c>
      <c r="J114" s="38">
        <v>4378.3833333333341</v>
      </c>
      <c r="K114" s="38">
        <v>4464.166666666667</v>
      </c>
      <c r="L114" s="38">
        <v>4603.3333333333339</v>
      </c>
      <c r="M114" s="28">
        <v>4325</v>
      </c>
      <c r="N114" s="28">
        <v>4100.05</v>
      </c>
      <c r="O114" s="39">
        <v>373950</v>
      </c>
      <c r="P114" s="40">
        <v>4.9463270890338876E-2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1714.85</v>
      </c>
      <c r="F115" s="37">
        <v>1707.3166666666666</v>
      </c>
      <c r="G115" s="38">
        <v>1658.8333333333333</v>
      </c>
      <c r="H115" s="38">
        <v>1602.8166666666666</v>
      </c>
      <c r="I115" s="38">
        <v>1554.3333333333333</v>
      </c>
      <c r="J115" s="38">
        <v>1763.3333333333333</v>
      </c>
      <c r="K115" s="38">
        <v>1811.8166666666668</v>
      </c>
      <c r="L115" s="38">
        <v>1867.8333333333333</v>
      </c>
      <c r="M115" s="28">
        <v>1755.8</v>
      </c>
      <c r="N115" s="28">
        <v>1651.3</v>
      </c>
      <c r="O115" s="39">
        <v>3366250</v>
      </c>
      <c r="P115" s="40">
        <v>-6.1279977691020636E-2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876.5</v>
      </c>
      <c r="F116" s="37">
        <v>865.9666666666667</v>
      </c>
      <c r="G116" s="38">
        <v>850.88333333333344</v>
      </c>
      <c r="H116" s="38">
        <v>825.26666666666677</v>
      </c>
      <c r="I116" s="38">
        <v>810.18333333333351</v>
      </c>
      <c r="J116" s="38">
        <v>891.58333333333337</v>
      </c>
      <c r="K116" s="38">
        <v>906.66666666666663</v>
      </c>
      <c r="L116" s="38">
        <v>932.2833333333333</v>
      </c>
      <c r="M116" s="28">
        <v>881.05</v>
      </c>
      <c r="N116" s="28">
        <v>840.35</v>
      </c>
      <c r="O116" s="39">
        <v>27162000</v>
      </c>
      <c r="P116" s="40">
        <v>-1.4273116242610314E-2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213.1</v>
      </c>
      <c r="F117" s="37">
        <v>210.69999999999996</v>
      </c>
      <c r="G117" s="38">
        <v>206.09999999999991</v>
      </c>
      <c r="H117" s="38">
        <v>199.09999999999994</v>
      </c>
      <c r="I117" s="38">
        <v>194.49999999999989</v>
      </c>
      <c r="J117" s="38">
        <v>217.69999999999993</v>
      </c>
      <c r="K117" s="38">
        <v>222.3</v>
      </c>
      <c r="L117" s="38">
        <v>229.29999999999995</v>
      </c>
      <c r="M117" s="28">
        <v>215.3</v>
      </c>
      <c r="N117" s="28">
        <v>203.7</v>
      </c>
      <c r="O117" s="39">
        <v>21481600</v>
      </c>
      <c r="P117" s="40">
        <v>-8.3940298507462693E-2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1819</v>
      </c>
      <c r="F118" s="37">
        <v>1814.3500000000001</v>
      </c>
      <c r="G118" s="38">
        <v>1795.7000000000003</v>
      </c>
      <c r="H118" s="38">
        <v>1772.4</v>
      </c>
      <c r="I118" s="38">
        <v>1753.7500000000002</v>
      </c>
      <c r="J118" s="38">
        <v>1837.6500000000003</v>
      </c>
      <c r="K118" s="38">
        <v>1856.3000000000004</v>
      </c>
      <c r="L118" s="38">
        <v>1879.6000000000004</v>
      </c>
      <c r="M118" s="28">
        <v>1833</v>
      </c>
      <c r="N118" s="28">
        <v>1791.05</v>
      </c>
      <c r="O118" s="39">
        <v>36070200</v>
      </c>
      <c r="P118" s="40">
        <v>-1.6096431289432982E-2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722</v>
      </c>
      <c r="F119" s="37">
        <v>721.91666666666663</v>
      </c>
      <c r="G119" s="38">
        <v>711.88333333333321</v>
      </c>
      <c r="H119" s="38">
        <v>701.76666666666654</v>
      </c>
      <c r="I119" s="38">
        <v>691.73333333333312</v>
      </c>
      <c r="J119" s="38">
        <v>732.0333333333333</v>
      </c>
      <c r="K119" s="38">
        <v>742.06666666666683</v>
      </c>
      <c r="L119" s="38">
        <v>752.18333333333339</v>
      </c>
      <c r="M119" s="28">
        <v>731.95</v>
      </c>
      <c r="N119" s="28">
        <v>711.8</v>
      </c>
      <c r="O119" s="39">
        <v>573000</v>
      </c>
      <c r="P119" s="40">
        <v>-6.2576687116564417E-2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115.45</v>
      </c>
      <c r="F120" s="37">
        <v>115.38333333333333</v>
      </c>
      <c r="G120" s="38">
        <v>114.06666666666665</v>
      </c>
      <c r="H120" s="38">
        <v>112.68333333333332</v>
      </c>
      <c r="I120" s="38">
        <v>111.36666666666665</v>
      </c>
      <c r="J120" s="38">
        <v>116.76666666666665</v>
      </c>
      <c r="K120" s="38">
        <v>118.08333333333331</v>
      </c>
      <c r="L120" s="38">
        <v>119.46666666666665</v>
      </c>
      <c r="M120" s="28">
        <v>116.7</v>
      </c>
      <c r="N120" s="28">
        <v>114</v>
      </c>
      <c r="O120" s="39">
        <v>36536500</v>
      </c>
      <c r="P120" s="40">
        <v>-6.8904593639575974E-3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1009</v>
      </c>
      <c r="F121" s="37">
        <v>1011.65</v>
      </c>
      <c r="G121" s="38">
        <v>997.34999999999991</v>
      </c>
      <c r="H121" s="38">
        <v>985.69999999999993</v>
      </c>
      <c r="I121" s="38">
        <v>971.39999999999986</v>
      </c>
      <c r="J121" s="38">
        <v>1023.3</v>
      </c>
      <c r="K121" s="38">
        <v>1037.5999999999999</v>
      </c>
      <c r="L121" s="38">
        <v>1049.25</v>
      </c>
      <c r="M121" s="28">
        <v>1025.95</v>
      </c>
      <c r="N121" s="28">
        <v>1000</v>
      </c>
      <c r="O121" s="39">
        <v>885600</v>
      </c>
      <c r="P121" s="40">
        <v>5.620848237097598E-3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733.75</v>
      </c>
      <c r="F122" s="37">
        <v>722.31666666666661</v>
      </c>
      <c r="G122" s="38">
        <v>706.63333333333321</v>
      </c>
      <c r="H122" s="38">
        <v>679.51666666666665</v>
      </c>
      <c r="I122" s="38">
        <v>663.83333333333326</v>
      </c>
      <c r="J122" s="38">
        <v>749.43333333333317</v>
      </c>
      <c r="K122" s="38">
        <v>765.11666666666656</v>
      </c>
      <c r="L122" s="38">
        <v>792.23333333333312</v>
      </c>
      <c r="M122" s="28">
        <v>738</v>
      </c>
      <c r="N122" s="28">
        <v>695.2</v>
      </c>
      <c r="O122" s="39">
        <v>14048125</v>
      </c>
      <c r="P122" s="40">
        <v>-6.62440386181226E-2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229.7</v>
      </c>
      <c r="F123" s="37">
        <v>229</v>
      </c>
      <c r="G123" s="38">
        <v>226.8</v>
      </c>
      <c r="H123" s="38">
        <v>223.9</v>
      </c>
      <c r="I123" s="38">
        <v>221.70000000000002</v>
      </c>
      <c r="J123" s="38">
        <v>231.9</v>
      </c>
      <c r="K123" s="38">
        <v>234.1</v>
      </c>
      <c r="L123" s="38">
        <v>237</v>
      </c>
      <c r="M123" s="28">
        <v>231.2</v>
      </c>
      <c r="N123" s="28">
        <v>226.1</v>
      </c>
      <c r="O123" s="39">
        <v>123705600</v>
      </c>
      <c r="P123" s="40">
        <v>-2.7838551490003773E-2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446</v>
      </c>
      <c r="F124" s="37">
        <v>444.85000000000008</v>
      </c>
      <c r="G124" s="38">
        <v>433.75000000000017</v>
      </c>
      <c r="H124" s="38">
        <v>421.50000000000011</v>
      </c>
      <c r="I124" s="38">
        <v>410.4000000000002</v>
      </c>
      <c r="J124" s="38">
        <v>457.10000000000014</v>
      </c>
      <c r="K124" s="38">
        <v>468.20000000000005</v>
      </c>
      <c r="L124" s="38">
        <v>480.4500000000001</v>
      </c>
      <c r="M124" s="28">
        <v>455.95</v>
      </c>
      <c r="N124" s="28">
        <v>432.6</v>
      </c>
      <c r="O124" s="39">
        <v>35705000</v>
      </c>
      <c r="P124" s="40">
        <v>5.8082678915394877E-2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2263.9</v>
      </c>
      <c r="F125" s="37">
        <v>2233.0833333333335</v>
      </c>
      <c r="G125" s="38">
        <v>2174.166666666667</v>
      </c>
      <c r="H125" s="38">
        <v>2084.4333333333334</v>
      </c>
      <c r="I125" s="38">
        <v>2025.5166666666669</v>
      </c>
      <c r="J125" s="38">
        <v>2322.8166666666671</v>
      </c>
      <c r="K125" s="38">
        <v>2381.733333333334</v>
      </c>
      <c r="L125" s="38">
        <v>2471.4666666666672</v>
      </c>
      <c r="M125" s="28">
        <v>2292</v>
      </c>
      <c r="N125" s="28">
        <v>2143.35</v>
      </c>
      <c r="O125" s="39">
        <v>461125</v>
      </c>
      <c r="P125" s="40">
        <v>0.13187285223367698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629.54999999999995</v>
      </c>
      <c r="F126" s="37">
        <v>628.01666666666654</v>
      </c>
      <c r="G126" s="38">
        <v>619.6333333333331</v>
      </c>
      <c r="H126" s="38">
        <v>609.71666666666658</v>
      </c>
      <c r="I126" s="38">
        <v>601.33333333333314</v>
      </c>
      <c r="J126" s="38">
        <v>637.93333333333305</v>
      </c>
      <c r="K126" s="38">
        <v>646.31666666666649</v>
      </c>
      <c r="L126" s="38">
        <v>656.23333333333301</v>
      </c>
      <c r="M126" s="28">
        <v>636.4</v>
      </c>
      <c r="N126" s="28">
        <v>618.1</v>
      </c>
      <c r="O126" s="39">
        <v>35348400</v>
      </c>
      <c r="P126" s="40">
        <v>7.3093790874817263E-3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2700.6</v>
      </c>
      <c r="F127" s="37">
        <v>2675.3666666666668</v>
      </c>
      <c r="G127" s="38">
        <v>2610.8333333333335</v>
      </c>
      <c r="H127" s="38">
        <v>2521.0666666666666</v>
      </c>
      <c r="I127" s="38">
        <v>2456.5333333333333</v>
      </c>
      <c r="J127" s="38">
        <v>2765.1333333333337</v>
      </c>
      <c r="K127" s="38">
        <v>2829.6666666666665</v>
      </c>
      <c r="L127" s="38">
        <v>2919.4333333333338</v>
      </c>
      <c r="M127" s="28">
        <v>2739.9</v>
      </c>
      <c r="N127" s="28">
        <v>2585.6</v>
      </c>
      <c r="O127" s="39">
        <v>3004375</v>
      </c>
      <c r="P127" s="40">
        <v>3.746708680450641E-2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1746.05</v>
      </c>
      <c r="F128" s="37">
        <v>1732.1166666666668</v>
      </c>
      <c r="G128" s="38">
        <v>1710.2333333333336</v>
      </c>
      <c r="H128" s="38">
        <v>1674.4166666666667</v>
      </c>
      <c r="I128" s="38">
        <v>1652.5333333333335</v>
      </c>
      <c r="J128" s="38">
        <v>1767.9333333333336</v>
      </c>
      <c r="K128" s="38">
        <v>1789.8166666666668</v>
      </c>
      <c r="L128" s="38">
        <v>1825.6333333333337</v>
      </c>
      <c r="M128" s="28">
        <v>1754</v>
      </c>
      <c r="N128" s="28">
        <v>1696.3</v>
      </c>
      <c r="O128" s="39">
        <v>15370000</v>
      </c>
      <c r="P128" s="40">
        <v>2.7543789276641261E-2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65.349999999999994</v>
      </c>
      <c r="F129" s="37">
        <v>64.449999999999989</v>
      </c>
      <c r="G129" s="38">
        <v>63.34999999999998</v>
      </c>
      <c r="H129" s="38">
        <v>61.349999999999994</v>
      </c>
      <c r="I129" s="38">
        <v>60.249999999999986</v>
      </c>
      <c r="J129" s="38">
        <v>66.449999999999974</v>
      </c>
      <c r="K129" s="38">
        <v>67.55</v>
      </c>
      <c r="L129" s="38">
        <v>69.549999999999969</v>
      </c>
      <c r="M129" s="28">
        <v>65.55</v>
      </c>
      <c r="N129" s="28">
        <v>62.45</v>
      </c>
      <c r="O129" s="39">
        <v>65136276</v>
      </c>
      <c r="P129" s="40">
        <v>-3.3884844473858373E-2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2614.75</v>
      </c>
      <c r="F130" s="37">
        <v>2562.6666666666665</v>
      </c>
      <c r="G130" s="38">
        <v>2494.9833333333331</v>
      </c>
      <c r="H130" s="38">
        <v>2375.2166666666667</v>
      </c>
      <c r="I130" s="38">
        <v>2307.5333333333333</v>
      </c>
      <c r="J130" s="38">
        <v>2682.4333333333329</v>
      </c>
      <c r="K130" s="38">
        <v>2750.1166666666663</v>
      </c>
      <c r="L130" s="38">
        <v>2869.8833333333328</v>
      </c>
      <c r="M130" s="28">
        <v>2630.35</v>
      </c>
      <c r="N130" s="28">
        <v>2442.9</v>
      </c>
      <c r="O130" s="39">
        <v>777875</v>
      </c>
      <c r="P130" s="40">
        <v>-9.772364796288241E-2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558.04999999999995</v>
      </c>
      <c r="F131" s="37">
        <v>553.46666666666658</v>
      </c>
      <c r="G131" s="38">
        <v>543.53333333333319</v>
      </c>
      <c r="H131" s="38">
        <v>529.01666666666665</v>
      </c>
      <c r="I131" s="38">
        <v>519.08333333333326</v>
      </c>
      <c r="J131" s="38">
        <v>567.98333333333312</v>
      </c>
      <c r="K131" s="38">
        <v>577.91666666666652</v>
      </c>
      <c r="L131" s="38">
        <v>592.43333333333305</v>
      </c>
      <c r="M131" s="28">
        <v>563.4</v>
      </c>
      <c r="N131" s="28">
        <v>538.95000000000005</v>
      </c>
      <c r="O131" s="39">
        <v>5296500</v>
      </c>
      <c r="P131" s="40">
        <v>4.140860024774376E-2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349.2</v>
      </c>
      <c r="F132" s="37">
        <v>348.0333333333333</v>
      </c>
      <c r="G132" s="38">
        <v>342.26666666666659</v>
      </c>
      <c r="H132" s="38">
        <v>335.33333333333331</v>
      </c>
      <c r="I132" s="38">
        <v>329.56666666666661</v>
      </c>
      <c r="J132" s="38">
        <v>354.96666666666658</v>
      </c>
      <c r="K132" s="38">
        <v>360.73333333333323</v>
      </c>
      <c r="L132" s="38">
        <v>367.66666666666657</v>
      </c>
      <c r="M132" s="28">
        <v>353.8</v>
      </c>
      <c r="N132" s="28">
        <v>341.1</v>
      </c>
      <c r="O132" s="39">
        <v>19780000</v>
      </c>
      <c r="P132" s="40">
        <v>-5.0301810865191147E-3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1693.7</v>
      </c>
      <c r="F133" s="37">
        <v>1682.3333333333333</v>
      </c>
      <c r="G133" s="38">
        <v>1663.6666666666665</v>
      </c>
      <c r="H133" s="38">
        <v>1633.6333333333332</v>
      </c>
      <c r="I133" s="38">
        <v>1614.9666666666665</v>
      </c>
      <c r="J133" s="38">
        <v>1712.3666666666666</v>
      </c>
      <c r="K133" s="38">
        <v>1731.0333333333331</v>
      </c>
      <c r="L133" s="38">
        <v>1761.0666666666666</v>
      </c>
      <c r="M133" s="28">
        <v>1701</v>
      </c>
      <c r="N133" s="28">
        <v>1652.3</v>
      </c>
      <c r="O133" s="39">
        <v>15710150</v>
      </c>
      <c r="P133" s="40">
        <v>-1.0646002317497103E-2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6398.9</v>
      </c>
      <c r="F134" s="37">
        <v>6434</v>
      </c>
      <c r="G134" s="38">
        <v>6346</v>
      </c>
      <c r="H134" s="38">
        <v>6293.1</v>
      </c>
      <c r="I134" s="38">
        <v>6205.1</v>
      </c>
      <c r="J134" s="38">
        <v>6486.9</v>
      </c>
      <c r="K134" s="38">
        <v>6574.9</v>
      </c>
      <c r="L134" s="38">
        <v>6627.7999999999993</v>
      </c>
      <c r="M134" s="28">
        <v>6522</v>
      </c>
      <c r="N134" s="28">
        <v>6381.1</v>
      </c>
      <c r="O134" s="39">
        <v>921450</v>
      </c>
      <c r="P134" s="40">
        <v>-4.8812235600390497E-4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4829.1000000000004</v>
      </c>
      <c r="F135" s="37">
        <v>4863.0666666666666</v>
      </c>
      <c r="G135" s="38">
        <v>4771.4833333333336</v>
      </c>
      <c r="H135" s="38">
        <v>4713.8666666666668</v>
      </c>
      <c r="I135" s="38">
        <v>4622.2833333333338</v>
      </c>
      <c r="J135" s="38">
        <v>4920.6833333333334</v>
      </c>
      <c r="K135" s="38">
        <v>5012.2666666666673</v>
      </c>
      <c r="L135" s="38">
        <v>5069.8833333333332</v>
      </c>
      <c r="M135" s="28">
        <v>4954.6499999999996</v>
      </c>
      <c r="N135" s="28">
        <v>4805.45</v>
      </c>
      <c r="O135" s="39">
        <v>574400</v>
      </c>
      <c r="P135" s="40">
        <v>-5.5573824399868466E-2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740.15</v>
      </c>
      <c r="F136" s="37">
        <v>732.06666666666661</v>
      </c>
      <c r="G136" s="38">
        <v>722.18333333333317</v>
      </c>
      <c r="H136" s="38">
        <v>704.21666666666658</v>
      </c>
      <c r="I136" s="38">
        <v>694.33333333333314</v>
      </c>
      <c r="J136" s="38">
        <v>750.03333333333319</v>
      </c>
      <c r="K136" s="38">
        <v>759.91666666666663</v>
      </c>
      <c r="L136" s="38">
        <v>777.88333333333321</v>
      </c>
      <c r="M136" s="28">
        <v>741.95</v>
      </c>
      <c r="N136" s="28">
        <v>714.1</v>
      </c>
      <c r="O136" s="39">
        <v>9249700</v>
      </c>
      <c r="P136" s="40">
        <v>-5.2107139592284489E-3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735.65</v>
      </c>
      <c r="F137" s="37">
        <v>725.4</v>
      </c>
      <c r="G137" s="38">
        <v>711</v>
      </c>
      <c r="H137" s="38">
        <v>686.35</v>
      </c>
      <c r="I137" s="38">
        <v>671.95</v>
      </c>
      <c r="J137" s="38">
        <v>750.05</v>
      </c>
      <c r="K137" s="38">
        <v>764.44999999999982</v>
      </c>
      <c r="L137" s="38">
        <v>789.09999999999991</v>
      </c>
      <c r="M137" s="28">
        <v>739.8</v>
      </c>
      <c r="N137" s="28">
        <v>700.75</v>
      </c>
      <c r="O137" s="39">
        <v>16025100</v>
      </c>
      <c r="P137" s="40">
        <v>-1.1186938493434693E-2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141.19999999999999</v>
      </c>
      <c r="F138" s="37">
        <v>139.31666666666666</v>
      </c>
      <c r="G138" s="38">
        <v>136.43333333333334</v>
      </c>
      <c r="H138" s="38">
        <v>131.66666666666669</v>
      </c>
      <c r="I138" s="38">
        <v>128.78333333333336</v>
      </c>
      <c r="J138" s="38">
        <v>144.08333333333331</v>
      </c>
      <c r="K138" s="38">
        <v>146.96666666666664</v>
      </c>
      <c r="L138" s="38">
        <v>151.73333333333329</v>
      </c>
      <c r="M138" s="28">
        <v>142.19999999999999</v>
      </c>
      <c r="N138" s="28">
        <v>134.55000000000001</v>
      </c>
      <c r="O138" s="39">
        <v>34484000</v>
      </c>
      <c r="P138" s="40">
        <v>-4.4976182563420848E-2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122.15</v>
      </c>
      <c r="F139" s="37">
        <v>122.68333333333334</v>
      </c>
      <c r="G139" s="38">
        <v>120.76666666666668</v>
      </c>
      <c r="H139" s="38">
        <v>119.38333333333334</v>
      </c>
      <c r="I139" s="38">
        <v>117.46666666666668</v>
      </c>
      <c r="J139" s="38">
        <v>124.06666666666668</v>
      </c>
      <c r="K139" s="38">
        <v>125.98333333333333</v>
      </c>
      <c r="L139" s="38">
        <v>127.36666666666667</v>
      </c>
      <c r="M139" s="28">
        <v>124.6</v>
      </c>
      <c r="N139" s="28">
        <v>121.3</v>
      </c>
      <c r="O139" s="39">
        <v>26262000</v>
      </c>
      <c r="P139" s="40">
        <v>6.7430801121814418E-2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493.65</v>
      </c>
      <c r="F140" s="37">
        <v>493.48333333333335</v>
      </c>
      <c r="G140" s="38">
        <v>488.4666666666667</v>
      </c>
      <c r="H140" s="38">
        <v>483.28333333333336</v>
      </c>
      <c r="I140" s="38">
        <v>478.26666666666671</v>
      </c>
      <c r="J140" s="38">
        <v>498.66666666666669</v>
      </c>
      <c r="K140" s="38">
        <v>503.68333333333334</v>
      </c>
      <c r="L140" s="38">
        <v>508.86666666666667</v>
      </c>
      <c r="M140" s="28">
        <v>498.5</v>
      </c>
      <c r="N140" s="28">
        <v>488.3</v>
      </c>
      <c r="O140" s="39">
        <v>8637000</v>
      </c>
      <c r="P140" s="40">
        <v>-2.019285309132161E-2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7033.45</v>
      </c>
      <c r="F141" s="37">
        <v>6966.3500000000013</v>
      </c>
      <c r="G141" s="38">
        <v>6847.7000000000025</v>
      </c>
      <c r="H141" s="38">
        <v>6661.9500000000016</v>
      </c>
      <c r="I141" s="38">
        <v>6543.3000000000029</v>
      </c>
      <c r="J141" s="38">
        <v>7152.1000000000022</v>
      </c>
      <c r="K141" s="38">
        <v>7270.7500000000018</v>
      </c>
      <c r="L141" s="38">
        <v>7456.5000000000018</v>
      </c>
      <c r="M141" s="28">
        <v>7085</v>
      </c>
      <c r="N141" s="28">
        <v>6780.6</v>
      </c>
      <c r="O141" s="39">
        <v>3130600</v>
      </c>
      <c r="P141" s="40">
        <v>-4.56942539247066E-2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818.7</v>
      </c>
      <c r="F142" s="37">
        <v>809.43333333333339</v>
      </c>
      <c r="G142" s="38">
        <v>795.26666666666677</v>
      </c>
      <c r="H142" s="38">
        <v>771.83333333333337</v>
      </c>
      <c r="I142" s="38">
        <v>757.66666666666674</v>
      </c>
      <c r="J142" s="38">
        <v>832.86666666666679</v>
      </c>
      <c r="K142" s="38">
        <v>847.0333333333333</v>
      </c>
      <c r="L142" s="38">
        <v>870.46666666666681</v>
      </c>
      <c r="M142" s="28">
        <v>823.6</v>
      </c>
      <c r="N142" s="28">
        <v>786</v>
      </c>
      <c r="O142" s="39">
        <v>13216250</v>
      </c>
      <c r="P142" s="40">
        <v>-6.6162570888468814E-4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1268.3499999999999</v>
      </c>
      <c r="F143" s="37">
        <v>1261.6166666666666</v>
      </c>
      <c r="G143" s="38">
        <v>1248.9333333333332</v>
      </c>
      <c r="H143" s="38">
        <v>1229.5166666666667</v>
      </c>
      <c r="I143" s="38">
        <v>1216.8333333333333</v>
      </c>
      <c r="J143" s="38">
        <v>1281.0333333333331</v>
      </c>
      <c r="K143" s="38">
        <v>1293.7166666666665</v>
      </c>
      <c r="L143" s="38">
        <v>1313.133333333333</v>
      </c>
      <c r="M143" s="28">
        <v>1274.3</v>
      </c>
      <c r="N143" s="28">
        <v>1242.2</v>
      </c>
      <c r="O143" s="39">
        <v>2228800</v>
      </c>
      <c r="P143" s="40">
        <v>9.54756580079133E-2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1940.5</v>
      </c>
      <c r="F144" s="37">
        <v>1931.4000000000003</v>
      </c>
      <c r="G144" s="38">
        <v>1895.5000000000007</v>
      </c>
      <c r="H144" s="38">
        <v>1850.5000000000005</v>
      </c>
      <c r="I144" s="38">
        <v>1814.6000000000008</v>
      </c>
      <c r="J144" s="38">
        <v>1976.4000000000005</v>
      </c>
      <c r="K144" s="38">
        <v>2012.3000000000002</v>
      </c>
      <c r="L144" s="38">
        <v>2057.3000000000002</v>
      </c>
      <c r="M144" s="28">
        <v>1967.3</v>
      </c>
      <c r="N144" s="28">
        <v>1886.4</v>
      </c>
      <c r="O144" s="39">
        <v>852600</v>
      </c>
      <c r="P144" s="40">
        <v>0.10155038759689923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779</v>
      </c>
      <c r="F145" s="37">
        <v>781.33333333333337</v>
      </c>
      <c r="G145" s="38">
        <v>768.66666666666674</v>
      </c>
      <c r="H145" s="38">
        <v>758.33333333333337</v>
      </c>
      <c r="I145" s="38">
        <v>745.66666666666674</v>
      </c>
      <c r="J145" s="38">
        <v>791.66666666666674</v>
      </c>
      <c r="K145" s="38">
        <v>804.33333333333348</v>
      </c>
      <c r="L145" s="38">
        <v>814.66666666666674</v>
      </c>
      <c r="M145" s="28">
        <v>794</v>
      </c>
      <c r="N145" s="28">
        <v>771</v>
      </c>
      <c r="O145" s="39">
        <v>1595750</v>
      </c>
      <c r="P145" s="40">
        <v>8.9658233466489129E-2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761.45</v>
      </c>
      <c r="F146" s="37">
        <v>762.4666666666667</v>
      </c>
      <c r="G146" s="38">
        <v>749.43333333333339</v>
      </c>
      <c r="H146" s="38">
        <v>737.41666666666674</v>
      </c>
      <c r="I146" s="38">
        <v>724.38333333333344</v>
      </c>
      <c r="J146" s="38">
        <v>774.48333333333335</v>
      </c>
      <c r="K146" s="38">
        <v>787.51666666666665</v>
      </c>
      <c r="L146" s="38">
        <v>799.5333333333333</v>
      </c>
      <c r="M146" s="28">
        <v>775.5</v>
      </c>
      <c r="N146" s="28">
        <v>750.45</v>
      </c>
      <c r="O146" s="39">
        <v>3516000</v>
      </c>
      <c r="P146" s="40">
        <v>-1.4960497562615565E-2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4138.2</v>
      </c>
      <c r="F147" s="37">
        <v>4101.1500000000005</v>
      </c>
      <c r="G147" s="38">
        <v>4048.3000000000011</v>
      </c>
      <c r="H147" s="38">
        <v>3958.4000000000005</v>
      </c>
      <c r="I147" s="38">
        <v>3905.5500000000011</v>
      </c>
      <c r="J147" s="38">
        <v>4191.0500000000011</v>
      </c>
      <c r="K147" s="38">
        <v>4243.9000000000015</v>
      </c>
      <c r="L147" s="38">
        <v>4333.8000000000011</v>
      </c>
      <c r="M147" s="28">
        <v>4154</v>
      </c>
      <c r="N147" s="28">
        <v>4011.25</v>
      </c>
      <c r="O147" s="39">
        <v>2695800</v>
      </c>
      <c r="P147" s="40">
        <v>-1.5556529360210342E-2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128.55000000000001</v>
      </c>
      <c r="F148" s="37">
        <v>128.58333333333334</v>
      </c>
      <c r="G148" s="38">
        <v>126.91666666666669</v>
      </c>
      <c r="H148" s="38">
        <v>125.28333333333335</v>
      </c>
      <c r="I148" s="38">
        <v>123.61666666666669</v>
      </c>
      <c r="J148" s="38">
        <v>130.2166666666667</v>
      </c>
      <c r="K148" s="38">
        <v>131.88333333333338</v>
      </c>
      <c r="L148" s="38">
        <v>133.51666666666668</v>
      </c>
      <c r="M148" s="28">
        <v>130.25</v>
      </c>
      <c r="N148" s="28">
        <v>126.95</v>
      </c>
      <c r="O148" s="39">
        <v>34240500</v>
      </c>
      <c r="P148" s="40">
        <v>8.0397570403092214E-2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3224.15</v>
      </c>
      <c r="F149" s="37">
        <v>3235.3166666666671</v>
      </c>
      <c r="G149" s="38">
        <v>3191.4333333333343</v>
      </c>
      <c r="H149" s="38">
        <v>3158.7166666666672</v>
      </c>
      <c r="I149" s="38">
        <v>3114.8333333333344</v>
      </c>
      <c r="J149" s="38">
        <v>3268.0333333333342</v>
      </c>
      <c r="K149" s="38">
        <v>3311.9166666666665</v>
      </c>
      <c r="L149" s="38">
        <v>3344.6333333333341</v>
      </c>
      <c r="M149" s="28">
        <v>3279.2</v>
      </c>
      <c r="N149" s="28">
        <v>3202.6</v>
      </c>
      <c r="O149" s="39">
        <v>1674575</v>
      </c>
      <c r="P149" s="40">
        <v>2.232905982905983E-2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66077.2</v>
      </c>
      <c r="F150" s="37">
        <v>66232.28333333334</v>
      </c>
      <c r="G150" s="38">
        <v>65515.266666666677</v>
      </c>
      <c r="H150" s="38">
        <v>64953.333333333343</v>
      </c>
      <c r="I150" s="38">
        <v>64236.31666666668</v>
      </c>
      <c r="J150" s="38">
        <v>66794.216666666674</v>
      </c>
      <c r="K150" s="38">
        <v>67511.233333333337</v>
      </c>
      <c r="L150" s="38">
        <v>68073.166666666672</v>
      </c>
      <c r="M150" s="28">
        <v>66949.3</v>
      </c>
      <c r="N150" s="28">
        <v>65670.350000000006</v>
      </c>
      <c r="O150" s="39">
        <v>84740</v>
      </c>
      <c r="P150" s="40">
        <v>2.3657440264963333E-3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1427.25</v>
      </c>
      <c r="F151" s="37">
        <v>1419.6166666666668</v>
      </c>
      <c r="G151" s="38">
        <v>1395.2333333333336</v>
      </c>
      <c r="H151" s="38">
        <v>1363.2166666666667</v>
      </c>
      <c r="I151" s="38">
        <v>1338.8333333333335</v>
      </c>
      <c r="J151" s="38">
        <v>1451.6333333333337</v>
      </c>
      <c r="K151" s="38">
        <v>1476.0166666666669</v>
      </c>
      <c r="L151" s="38">
        <v>1508.0333333333338</v>
      </c>
      <c r="M151" s="28">
        <v>1444</v>
      </c>
      <c r="N151" s="28">
        <v>1387.6</v>
      </c>
      <c r="O151" s="39">
        <v>3282375</v>
      </c>
      <c r="P151" s="40">
        <v>3.8685178592618961E-2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307.89999999999998</v>
      </c>
      <c r="F152" s="37">
        <v>303.89999999999998</v>
      </c>
      <c r="G152" s="38">
        <v>298.34999999999997</v>
      </c>
      <c r="H152" s="38">
        <v>288.8</v>
      </c>
      <c r="I152" s="38">
        <v>283.25</v>
      </c>
      <c r="J152" s="38">
        <v>313.44999999999993</v>
      </c>
      <c r="K152" s="38">
        <v>318.99999999999989</v>
      </c>
      <c r="L152" s="38">
        <v>328.5499999999999</v>
      </c>
      <c r="M152" s="28">
        <v>309.45</v>
      </c>
      <c r="N152" s="28">
        <v>294.35000000000002</v>
      </c>
      <c r="O152" s="39">
        <v>2563200</v>
      </c>
      <c r="P152" s="40">
        <v>-4.4722719141323794E-2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122.75</v>
      </c>
      <c r="F153" s="37">
        <v>122.10000000000001</v>
      </c>
      <c r="G153" s="38">
        <v>120.30000000000001</v>
      </c>
      <c r="H153" s="38">
        <v>117.85000000000001</v>
      </c>
      <c r="I153" s="38">
        <v>116.05000000000001</v>
      </c>
      <c r="J153" s="38">
        <v>124.55000000000001</v>
      </c>
      <c r="K153" s="38">
        <v>126.35</v>
      </c>
      <c r="L153" s="38">
        <v>128.80000000000001</v>
      </c>
      <c r="M153" s="28">
        <v>123.9</v>
      </c>
      <c r="N153" s="28">
        <v>119.65</v>
      </c>
      <c r="O153" s="39">
        <v>85416500</v>
      </c>
      <c r="P153" s="40">
        <v>3.7798203036249096E-2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4577.95</v>
      </c>
      <c r="F154" s="37">
        <v>4527.3833333333332</v>
      </c>
      <c r="G154" s="38">
        <v>4444.6666666666661</v>
      </c>
      <c r="H154" s="38">
        <v>4311.3833333333332</v>
      </c>
      <c r="I154" s="38">
        <v>4228.6666666666661</v>
      </c>
      <c r="J154" s="38">
        <v>4660.6666666666661</v>
      </c>
      <c r="K154" s="38">
        <v>4743.3833333333332</v>
      </c>
      <c r="L154" s="38">
        <v>4876.6666666666661</v>
      </c>
      <c r="M154" s="28">
        <v>4610.1000000000004</v>
      </c>
      <c r="N154" s="28">
        <v>4394.1000000000004</v>
      </c>
      <c r="O154" s="39">
        <v>1554000</v>
      </c>
      <c r="P154" s="40">
        <v>-5.1426827407294366E-2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3646.7</v>
      </c>
      <c r="F155" s="37">
        <v>3622.3833333333332</v>
      </c>
      <c r="G155" s="38">
        <v>3555.8166666666666</v>
      </c>
      <c r="H155" s="38">
        <v>3464.9333333333334</v>
      </c>
      <c r="I155" s="38">
        <v>3398.3666666666668</v>
      </c>
      <c r="J155" s="38">
        <v>3713.2666666666664</v>
      </c>
      <c r="K155" s="38">
        <v>3779.833333333333</v>
      </c>
      <c r="L155" s="38">
        <v>3870.7166666666662</v>
      </c>
      <c r="M155" s="28">
        <v>3688.95</v>
      </c>
      <c r="N155" s="28">
        <v>3531.5</v>
      </c>
      <c r="O155" s="39">
        <v>370350</v>
      </c>
      <c r="P155" s="40">
        <v>2.4360535931790498E-3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38.950000000000003</v>
      </c>
      <c r="F156" s="37">
        <v>38.483333333333341</v>
      </c>
      <c r="G156" s="38">
        <v>37.616666666666681</v>
      </c>
      <c r="H156" s="38">
        <v>36.283333333333339</v>
      </c>
      <c r="I156" s="38">
        <v>35.416666666666679</v>
      </c>
      <c r="J156" s="38">
        <v>39.816666666666684</v>
      </c>
      <c r="K156" s="38">
        <v>40.683333333333344</v>
      </c>
      <c r="L156" s="38">
        <v>42.016666666666687</v>
      </c>
      <c r="M156" s="28">
        <v>39.35</v>
      </c>
      <c r="N156" s="28">
        <v>37.15</v>
      </c>
      <c r="O156" s="39">
        <v>23364000</v>
      </c>
      <c r="P156" s="40">
        <v>-3.7567968363816116E-2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17223.25</v>
      </c>
      <c r="F157" s="37">
        <v>17225.116666666665</v>
      </c>
      <c r="G157" s="38">
        <v>17109.133333333331</v>
      </c>
      <c r="H157" s="38">
        <v>16995.016666666666</v>
      </c>
      <c r="I157" s="38">
        <v>16879.033333333333</v>
      </c>
      <c r="J157" s="38">
        <v>17339.23333333333</v>
      </c>
      <c r="K157" s="38">
        <v>17455.21666666666</v>
      </c>
      <c r="L157" s="38">
        <v>17569.333333333328</v>
      </c>
      <c r="M157" s="28">
        <v>17341.099999999999</v>
      </c>
      <c r="N157" s="28">
        <v>17111</v>
      </c>
      <c r="O157" s="39">
        <v>385725</v>
      </c>
      <c r="P157" s="40">
        <v>1.2999803033287374E-2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152.55000000000001</v>
      </c>
      <c r="F158" s="37">
        <v>152.79999999999998</v>
      </c>
      <c r="G158" s="38">
        <v>151.09999999999997</v>
      </c>
      <c r="H158" s="38">
        <v>149.64999999999998</v>
      </c>
      <c r="I158" s="38">
        <v>147.94999999999996</v>
      </c>
      <c r="J158" s="38">
        <v>154.24999999999997</v>
      </c>
      <c r="K158" s="38">
        <v>155.94999999999996</v>
      </c>
      <c r="L158" s="38">
        <v>157.39999999999998</v>
      </c>
      <c r="M158" s="28">
        <v>154.5</v>
      </c>
      <c r="N158" s="28">
        <v>151.35</v>
      </c>
      <c r="O158" s="39">
        <v>68668300</v>
      </c>
      <c r="P158" s="40">
        <v>-1.1477623456790124E-2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131.6</v>
      </c>
      <c r="F159" s="37">
        <v>131.88333333333335</v>
      </c>
      <c r="G159" s="38">
        <v>130.51666666666671</v>
      </c>
      <c r="H159" s="38">
        <v>129.43333333333337</v>
      </c>
      <c r="I159" s="38">
        <v>128.06666666666672</v>
      </c>
      <c r="J159" s="38">
        <v>132.9666666666667</v>
      </c>
      <c r="K159" s="38">
        <v>134.33333333333331</v>
      </c>
      <c r="L159" s="38">
        <v>135.41666666666669</v>
      </c>
      <c r="M159" s="28">
        <v>133.25</v>
      </c>
      <c r="N159" s="28">
        <v>130.80000000000001</v>
      </c>
      <c r="O159" s="39">
        <v>49436100</v>
      </c>
      <c r="P159" s="40">
        <v>1.8077239112571898E-2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876.05</v>
      </c>
      <c r="F160" s="37">
        <v>861.75</v>
      </c>
      <c r="G160" s="38">
        <v>844.5</v>
      </c>
      <c r="H160" s="38">
        <v>812.95</v>
      </c>
      <c r="I160" s="38">
        <v>795.7</v>
      </c>
      <c r="J160" s="38">
        <v>893.3</v>
      </c>
      <c r="K160" s="38">
        <v>910.55</v>
      </c>
      <c r="L160" s="38">
        <v>942.09999999999991</v>
      </c>
      <c r="M160" s="28">
        <v>879</v>
      </c>
      <c r="N160" s="28">
        <v>830.2</v>
      </c>
      <c r="O160" s="39">
        <v>1824900</v>
      </c>
      <c r="P160" s="40">
        <v>-4.7845142439737032E-2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3435.35</v>
      </c>
      <c r="F161" s="37">
        <v>3444.8833333333332</v>
      </c>
      <c r="G161" s="38">
        <v>3416.0666666666666</v>
      </c>
      <c r="H161" s="38">
        <v>3396.7833333333333</v>
      </c>
      <c r="I161" s="38">
        <v>3367.9666666666667</v>
      </c>
      <c r="J161" s="38">
        <v>3464.1666666666665</v>
      </c>
      <c r="K161" s="38">
        <v>3492.9833333333331</v>
      </c>
      <c r="L161" s="38">
        <v>3512.2666666666664</v>
      </c>
      <c r="M161" s="28">
        <v>3473.7</v>
      </c>
      <c r="N161" s="28">
        <v>3425.6</v>
      </c>
      <c r="O161" s="39">
        <v>607500</v>
      </c>
      <c r="P161" s="40">
        <v>2.7701416790019032E-2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173.25</v>
      </c>
      <c r="F162" s="37">
        <v>175.69999999999996</v>
      </c>
      <c r="G162" s="38">
        <v>169.74999999999991</v>
      </c>
      <c r="H162" s="38">
        <v>166.24999999999994</v>
      </c>
      <c r="I162" s="38">
        <v>160.2999999999999</v>
      </c>
      <c r="J162" s="38">
        <v>179.19999999999993</v>
      </c>
      <c r="K162" s="38">
        <v>185.14999999999998</v>
      </c>
      <c r="L162" s="38">
        <v>188.64999999999995</v>
      </c>
      <c r="M162" s="28">
        <v>181.65</v>
      </c>
      <c r="N162" s="28">
        <v>172.2</v>
      </c>
      <c r="O162" s="39">
        <v>42573300</v>
      </c>
      <c r="P162" s="40">
        <v>6.4497497112052368E-2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40060.65</v>
      </c>
      <c r="F163" s="37">
        <v>39949.700000000004</v>
      </c>
      <c r="G163" s="38">
        <v>39611.05000000001</v>
      </c>
      <c r="H163" s="38">
        <v>39161.450000000004</v>
      </c>
      <c r="I163" s="38">
        <v>38822.80000000001</v>
      </c>
      <c r="J163" s="38">
        <v>40399.30000000001</v>
      </c>
      <c r="K163" s="38">
        <v>40737.950000000004</v>
      </c>
      <c r="L163" s="38">
        <v>41187.55000000001</v>
      </c>
      <c r="M163" s="28">
        <v>40288.35</v>
      </c>
      <c r="N163" s="28">
        <v>39500.1</v>
      </c>
      <c r="O163" s="39">
        <v>100140</v>
      </c>
      <c r="P163" s="40">
        <v>6.0277275467148887E-3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2022.6</v>
      </c>
      <c r="F164" s="37">
        <v>2001.8500000000001</v>
      </c>
      <c r="G164" s="38">
        <v>1972.7000000000003</v>
      </c>
      <c r="H164" s="38">
        <v>1922.8000000000002</v>
      </c>
      <c r="I164" s="38">
        <v>1893.6500000000003</v>
      </c>
      <c r="J164" s="38">
        <v>2051.75</v>
      </c>
      <c r="K164" s="38">
        <v>2080.9000000000005</v>
      </c>
      <c r="L164" s="38">
        <v>2130.8000000000002</v>
      </c>
      <c r="M164" s="28">
        <v>2031</v>
      </c>
      <c r="N164" s="28">
        <v>1951.95</v>
      </c>
      <c r="O164" s="39">
        <v>4792700</v>
      </c>
      <c r="P164" s="40">
        <v>1.8347551712048615E-2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4236.75</v>
      </c>
      <c r="F165" s="37">
        <v>4233.0999999999995</v>
      </c>
      <c r="G165" s="38">
        <v>4169.6999999999989</v>
      </c>
      <c r="H165" s="38">
        <v>4102.6499999999996</v>
      </c>
      <c r="I165" s="38">
        <v>4039.2499999999991</v>
      </c>
      <c r="J165" s="38">
        <v>4300.1499999999987</v>
      </c>
      <c r="K165" s="38">
        <v>4363.5499999999984</v>
      </c>
      <c r="L165" s="38">
        <v>4430.5999999999985</v>
      </c>
      <c r="M165" s="28">
        <v>4296.5</v>
      </c>
      <c r="N165" s="28">
        <v>4166.05</v>
      </c>
      <c r="O165" s="39">
        <v>422550</v>
      </c>
      <c r="P165" s="40">
        <v>-7.7603143418467579E-2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213.4</v>
      </c>
      <c r="F166" s="37">
        <v>216.33333333333334</v>
      </c>
      <c r="G166" s="38">
        <v>210.16666666666669</v>
      </c>
      <c r="H166" s="38">
        <v>206.93333333333334</v>
      </c>
      <c r="I166" s="38">
        <v>200.76666666666668</v>
      </c>
      <c r="J166" s="38">
        <v>219.56666666666669</v>
      </c>
      <c r="K166" s="38">
        <v>225.73333333333338</v>
      </c>
      <c r="L166" s="38">
        <v>228.9666666666667</v>
      </c>
      <c r="M166" s="28">
        <v>222.5</v>
      </c>
      <c r="N166" s="28">
        <v>213.1</v>
      </c>
      <c r="O166" s="39">
        <v>17166000</v>
      </c>
      <c r="P166" s="40">
        <v>2.2333392889047704E-2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111.45</v>
      </c>
      <c r="F167" s="37">
        <v>110.60000000000001</v>
      </c>
      <c r="G167" s="38">
        <v>109.35000000000002</v>
      </c>
      <c r="H167" s="38">
        <v>107.25000000000001</v>
      </c>
      <c r="I167" s="38">
        <v>106.00000000000003</v>
      </c>
      <c r="J167" s="38">
        <v>112.70000000000002</v>
      </c>
      <c r="K167" s="38">
        <v>113.94999999999999</v>
      </c>
      <c r="L167" s="38">
        <v>116.05000000000001</v>
      </c>
      <c r="M167" s="28">
        <v>111.85</v>
      </c>
      <c r="N167" s="28">
        <v>108.5</v>
      </c>
      <c r="O167" s="39">
        <v>38322200</v>
      </c>
      <c r="P167" s="40">
        <v>-3.4671247852569108E-2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4442.6499999999996</v>
      </c>
      <c r="F168" s="37">
        <v>4430.6333333333323</v>
      </c>
      <c r="G168" s="38">
        <v>4400.0666666666648</v>
      </c>
      <c r="H168" s="38">
        <v>4357.4833333333327</v>
      </c>
      <c r="I168" s="38">
        <v>4326.9166666666652</v>
      </c>
      <c r="J168" s="38">
        <v>4473.2166666666644</v>
      </c>
      <c r="K168" s="38">
        <v>4503.7833333333319</v>
      </c>
      <c r="L168" s="38">
        <v>4546.3666666666641</v>
      </c>
      <c r="M168" s="28">
        <v>4461.2</v>
      </c>
      <c r="N168" s="28">
        <v>4388.05</v>
      </c>
      <c r="O168" s="39">
        <v>105375</v>
      </c>
      <c r="P168" s="40">
        <v>7.1684587813620072E-3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2244.8000000000002</v>
      </c>
      <c r="F169" s="37">
        <v>2225.4499999999998</v>
      </c>
      <c r="G169" s="38">
        <v>2193.5499999999997</v>
      </c>
      <c r="H169" s="38">
        <v>2142.2999999999997</v>
      </c>
      <c r="I169" s="38">
        <v>2110.3999999999996</v>
      </c>
      <c r="J169" s="38">
        <v>2276.6999999999998</v>
      </c>
      <c r="K169" s="38">
        <v>2308.5999999999995</v>
      </c>
      <c r="L169" s="38">
        <v>2359.85</v>
      </c>
      <c r="M169" s="28">
        <v>2257.35</v>
      </c>
      <c r="N169" s="28">
        <v>2174.1999999999998</v>
      </c>
      <c r="O169" s="39">
        <v>3224250</v>
      </c>
      <c r="P169" s="40">
        <v>-3.8753681599751978E-4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2510.6</v>
      </c>
      <c r="F170" s="37">
        <v>2481.9</v>
      </c>
      <c r="G170" s="38">
        <v>2438.8000000000002</v>
      </c>
      <c r="H170" s="38">
        <v>2367</v>
      </c>
      <c r="I170" s="38">
        <v>2323.9</v>
      </c>
      <c r="J170" s="38">
        <v>2553.7000000000003</v>
      </c>
      <c r="K170" s="38">
        <v>2596.7999999999997</v>
      </c>
      <c r="L170" s="38">
        <v>2668.6000000000004</v>
      </c>
      <c r="M170" s="28">
        <v>2525</v>
      </c>
      <c r="N170" s="28">
        <v>2410.1</v>
      </c>
      <c r="O170" s="39">
        <v>1866250</v>
      </c>
      <c r="P170" s="40">
        <v>-6.785524215007983E-3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35.799999999999997</v>
      </c>
      <c r="F171" s="37">
        <v>35.516666666666673</v>
      </c>
      <c r="G171" s="38">
        <v>35.183333333333344</v>
      </c>
      <c r="H171" s="38">
        <v>34.56666666666667</v>
      </c>
      <c r="I171" s="38">
        <v>34.233333333333341</v>
      </c>
      <c r="J171" s="38">
        <v>36.133333333333347</v>
      </c>
      <c r="K171" s="38">
        <v>36.466666666666676</v>
      </c>
      <c r="L171" s="38">
        <v>37.08333333333335</v>
      </c>
      <c r="M171" s="28">
        <v>35.85</v>
      </c>
      <c r="N171" s="28">
        <v>34.9</v>
      </c>
      <c r="O171" s="39">
        <v>185536000</v>
      </c>
      <c r="P171" s="40">
        <v>1.8175432434805513E-2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2255.6</v>
      </c>
      <c r="F172" s="37">
        <v>2238.5</v>
      </c>
      <c r="G172" s="38">
        <v>2214</v>
      </c>
      <c r="H172" s="38">
        <v>2172.4</v>
      </c>
      <c r="I172" s="38">
        <v>2147.9</v>
      </c>
      <c r="J172" s="38">
        <v>2280.1</v>
      </c>
      <c r="K172" s="38">
        <v>2304.6</v>
      </c>
      <c r="L172" s="38">
        <v>2346.1999999999998</v>
      </c>
      <c r="M172" s="28">
        <v>2263</v>
      </c>
      <c r="N172" s="28">
        <v>2196.9</v>
      </c>
      <c r="O172" s="39">
        <v>662100</v>
      </c>
      <c r="P172" s="40">
        <v>-0.13450980392156864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208.95</v>
      </c>
      <c r="F173" s="37">
        <v>210.56666666666663</v>
      </c>
      <c r="G173" s="38">
        <v>205.53333333333327</v>
      </c>
      <c r="H173" s="38">
        <v>202.11666666666665</v>
      </c>
      <c r="I173" s="38">
        <v>197.08333333333329</v>
      </c>
      <c r="J173" s="38">
        <v>213.98333333333326</v>
      </c>
      <c r="K173" s="38">
        <v>219.01666666666662</v>
      </c>
      <c r="L173" s="38">
        <v>222.43333333333325</v>
      </c>
      <c r="M173" s="28">
        <v>215.6</v>
      </c>
      <c r="N173" s="28">
        <v>207.15</v>
      </c>
      <c r="O173" s="39">
        <v>30051455</v>
      </c>
      <c r="P173" s="40">
        <v>5.3271028037383178E-2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1645.3</v>
      </c>
      <c r="F174" s="37">
        <v>1645.8833333333332</v>
      </c>
      <c r="G174" s="38">
        <v>1610.2166666666665</v>
      </c>
      <c r="H174" s="38">
        <v>1575.1333333333332</v>
      </c>
      <c r="I174" s="38">
        <v>1539.4666666666665</v>
      </c>
      <c r="J174" s="38">
        <v>1680.9666666666665</v>
      </c>
      <c r="K174" s="38">
        <v>1716.6333333333334</v>
      </c>
      <c r="L174" s="38">
        <v>1751.7166666666665</v>
      </c>
      <c r="M174" s="28">
        <v>1681.55</v>
      </c>
      <c r="N174" s="28">
        <v>1610.8</v>
      </c>
      <c r="O174" s="39">
        <v>2950343</v>
      </c>
      <c r="P174" s="40">
        <v>-7.278076234331031E-2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175.65</v>
      </c>
      <c r="F175" s="37">
        <v>174.86666666666667</v>
      </c>
      <c r="G175" s="38">
        <v>171.78333333333336</v>
      </c>
      <c r="H175" s="38">
        <v>167.91666666666669</v>
      </c>
      <c r="I175" s="38">
        <v>164.83333333333337</v>
      </c>
      <c r="J175" s="38">
        <v>178.73333333333335</v>
      </c>
      <c r="K175" s="38">
        <v>181.81666666666666</v>
      </c>
      <c r="L175" s="38">
        <v>185.68333333333334</v>
      </c>
      <c r="M175" s="28">
        <v>177.95</v>
      </c>
      <c r="N175" s="28">
        <v>171</v>
      </c>
      <c r="O175" s="39">
        <v>7160000</v>
      </c>
      <c r="P175" s="40">
        <v>2.8735632183908046E-2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727.75</v>
      </c>
      <c r="F176" s="37">
        <v>722.85</v>
      </c>
      <c r="G176" s="38">
        <v>714.7</v>
      </c>
      <c r="H176" s="38">
        <v>701.65</v>
      </c>
      <c r="I176" s="38">
        <v>693.5</v>
      </c>
      <c r="J176" s="38">
        <v>735.90000000000009</v>
      </c>
      <c r="K176" s="38">
        <v>744.05</v>
      </c>
      <c r="L176" s="38">
        <v>757.10000000000014</v>
      </c>
      <c r="M176" s="28">
        <v>731</v>
      </c>
      <c r="N176" s="28">
        <v>709.8</v>
      </c>
      <c r="O176" s="39">
        <v>2436950</v>
      </c>
      <c r="P176" s="40">
        <v>1.5946137491141033E-2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132.15</v>
      </c>
      <c r="F177" s="37">
        <v>131</v>
      </c>
      <c r="G177" s="38">
        <v>129.05000000000001</v>
      </c>
      <c r="H177" s="38">
        <v>125.95000000000002</v>
      </c>
      <c r="I177" s="38">
        <v>124.00000000000003</v>
      </c>
      <c r="J177" s="38">
        <v>134.1</v>
      </c>
      <c r="K177" s="38">
        <v>136.04999999999998</v>
      </c>
      <c r="L177" s="38">
        <v>139.14999999999998</v>
      </c>
      <c r="M177" s="28">
        <v>132.94999999999999</v>
      </c>
      <c r="N177" s="28">
        <v>127.9</v>
      </c>
      <c r="O177" s="39">
        <v>38082800</v>
      </c>
      <c r="P177" s="40">
        <v>1.2100192678227361E-2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124.45</v>
      </c>
      <c r="F178" s="37">
        <v>124.14999999999999</v>
      </c>
      <c r="G178" s="38">
        <v>123.29999999999998</v>
      </c>
      <c r="H178" s="38">
        <v>122.14999999999999</v>
      </c>
      <c r="I178" s="38">
        <v>121.29999999999998</v>
      </c>
      <c r="J178" s="38">
        <v>125.29999999999998</v>
      </c>
      <c r="K178" s="38">
        <v>126.14999999999998</v>
      </c>
      <c r="L178" s="38">
        <v>127.29999999999998</v>
      </c>
      <c r="M178" s="28">
        <v>125</v>
      </c>
      <c r="N178" s="28">
        <v>123</v>
      </c>
      <c r="O178" s="39">
        <v>26574000</v>
      </c>
      <c r="P178" s="40">
        <v>-1.3146167557932263E-2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2356.65</v>
      </c>
      <c r="F179" s="37">
        <v>2319.65</v>
      </c>
      <c r="G179" s="38">
        <v>2270.9500000000003</v>
      </c>
      <c r="H179" s="38">
        <v>2185.25</v>
      </c>
      <c r="I179" s="38">
        <v>2136.5500000000002</v>
      </c>
      <c r="J179" s="38">
        <v>2405.3500000000004</v>
      </c>
      <c r="K179" s="38">
        <v>2454.0500000000002</v>
      </c>
      <c r="L179" s="38">
        <v>2539.7500000000005</v>
      </c>
      <c r="M179" s="28">
        <v>2368.35</v>
      </c>
      <c r="N179" s="28">
        <v>2233.9499999999998</v>
      </c>
      <c r="O179" s="39">
        <v>34388500</v>
      </c>
      <c r="P179" s="40">
        <v>-2.7955621510847291E-2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95.6</v>
      </c>
      <c r="F180" s="37">
        <v>95.683333333333323</v>
      </c>
      <c r="G180" s="38">
        <v>94.016666666666652</v>
      </c>
      <c r="H180" s="38">
        <v>92.433333333333323</v>
      </c>
      <c r="I180" s="38">
        <v>90.766666666666652</v>
      </c>
      <c r="J180" s="38">
        <v>97.266666666666652</v>
      </c>
      <c r="K180" s="38">
        <v>98.933333333333309</v>
      </c>
      <c r="L180" s="38">
        <v>100.51666666666665</v>
      </c>
      <c r="M180" s="28">
        <v>97.35</v>
      </c>
      <c r="N180" s="28">
        <v>94.1</v>
      </c>
      <c r="O180" s="39">
        <v>160502500</v>
      </c>
      <c r="P180" s="40">
        <v>5.0864094708349449E-3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795.15</v>
      </c>
      <c r="F181" s="37">
        <v>790.98333333333323</v>
      </c>
      <c r="G181" s="38">
        <v>779.16666666666652</v>
      </c>
      <c r="H181" s="38">
        <v>763.18333333333328</v>
      </c>
      <c r="I181" s="38">
        <v>751.36666666666656</v>
      </c>
      <c r="J181" s="38">
        <v>806.96666666666647</v>
      </c>
      <c r="K181" s="38">
        <v>818.7833333333333</v>
      </c>
      <c r="L181" s="38">
        <v>834.76666666666642</v>
      </c>
      <c r="M181" s="28">
        <v>802.8</v>
      </c>
      <c r="N181" s="28">
        <v>775</v>
      </c>
      <c r="O181" s="39">
        <v>4817500</v>
      </c>
      <c r="P181" s="40">
        <v>-4.6888910871500641E-2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1030.0999999999999</v>
      </c>
      <c r="F182" s="37">
        <v>1032.8499999999999</v>
      </c>
      <c r="G182" s="38">
        <v>1022.1499999999999</v>
      </c>
      <c r="H182" s="38">
        <v>1014.2</v>
      </c>
      <c r="I182" s="38">
        <v>1003.5</v>
      </c>
      <c r="J182" s="38">
        <v>1040.7999999999997</v>
      </c>
      <c r="K182" s="38">
        <v>1051.4999999999995</v>
      </c>
      <c r="L182" s="38">
        <v>1059.4499999999996</v>
      </c>
      <c r="M182" s="28">
        <v>1043.55</v>
      </c>
      <c r="N182" s="28">
        <v>1024.9000000000001</v>
      </c>
      <c r="O182" s="39">
        <v>8073750</v>
      </c>
      <c r="P182" s="40">
        <v>4.1807800251621022E-2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452.25</v>
      </c>
      <c r="F183" s="37">
        <v>448.7</v>
      </c>
      <c r="G183" s="38">
        <v>442.7</v>
      </c>
      <c r="H183" s="38">
        <v>433.15</v>
      </c>
      <c r="I183" s="38">
        <v>427.15</v>
      </c>
      <c r="J183" s="38">
        <v>458.25</v>
      </c>
      <c r="K183" s="38">
        <v>464.25</v>
      </c>
      <c r="L183" s="38">
        <v>473.8</v>
      </c>
      <c r="M183" s="28">
        <v>454.7</v>
      </c>
      <c r="N183" s="28">
        <v>439.15</v>
      </c>
      <c r="O183" s="39">
        <v>83872500</v>
      </c>
      <c r="P183" s="40">
        <v>-5.3897328257853355E-3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22045.85</v>
      </c>
      <c r="F184" s="37">
        <v>22091.516666666666</v>
      </c>
      <c r="G184" s="38">
        <v>21773.033333333333</v>
      </c>
      <c r="H184" s="38">
        <v>21500.216666666667</v>
      </c>
      <c r="I184" s="38">
        <v>21181.733333333334</v>
      </c>
      <c r="J184" s="38">
        <v>22364.333333333332</v>
      </c>
      <c r="K184" s="38">
        <v>22682.816666666662</v>
      </c>
      <c r="L184" s="38">
        <v>22955.633333333331</v>
      </c>
      <c r="M184" s="28">
        <v>22410</v>
      </c>
      <c r="N184" s="28">
        <v>21818.7</v>
      </c>
      <c r="O184" s="39">
        <v>238050</v>
      </c>
      <c r="P184" s="40">
        <v>5.3668252738740735E-2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2290.15</v>
      </c>
      <c r="F185" s="37">
        <v>2273.0333333333333</v>
      </c>
      <c r="G185" s="38">
        <v>2237.9666666666667</v>
      </c>
      <c r="H185" s="38">
        <v>2185.7833333333333</v>
      </c>
      <c r="I185" s="38">
        <v>2150.7166666666667</v>
      </c>
      <c r="J185" s="38">
        <v>2325.2166666666667</v>
      </c>
      <c r="K185" s="38">
        <v>2360.2833333333333</v>
      </c>
      <c r="L185" s="38">
        <v>2412.4666666666667</v>
      </c>
      <c r="M185" s="28">
        <v>2308.1</v>
      </c>
      <c r="N185" s="28">
        <v>2220.85</v>
      </c>
      <c r="O185" s="39">
        <v>1627175</v>
      </c>
      <c r="P185" s="40">
        <v>2.3702422145328719E-2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2233.6999999999998</v>
      </c>
      <c r="F186" s="37">
        <v>2227.4333333333329</v>
      </c>
      <c r="G186" s="38">
        <v>2201.9166666666661</v>
      </c>
      <c r="H186" s="38">
        <v>2170.1333333333332</v>
      </c>
      <c r="I186" s="38">
        <v>2144.6166666666663</v>
      </c>
      <c r="J186" s="38">
        <v>2259.2166666666658</v>
      </c>
      <c r="K186" s="38">
        <v>2284.7333333333331</v>
      </c>
      <c r="L186" s="38">
        <v>2316.5166666666655</v>
      </c>
      <c r="M186" s="28">
        <v>2252.9499999999998</v>
      </c>
      <c r="N186" s="28">
        <v>2195.65</v>
      </c>
      <c r="O186" s="39">
        <v>3224250</v>
      </c>
      <c r="P186" s="40">
        <v>1.6312056737588652E-2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1054.3</v>
      </c>
      <c r="F187" s="37">
        <v>1050.0166666666667</v>
      </c>
      <c r="G187" s="38">
        <v>1035.0333333333333</v>
      </c>
      <c r="H187" s="38">
        <v>1015.7666666666667</v>
      </c>
      <c r="I187" s="38">
        <v>1000.7833333333333</v>
      </c>
      <c r="J187" s="38">
        <v>1069.2833333333333</v>
      </c>
      <c r="K187" s="38">
        <v>1084.2666666666664</v>
      </c>
      <c r="L187" s="38">
        <v>1103.5333333333333</v>
      </c>
      <c r="M187" s="28">
        <v>1065</v>
      </c>
      <c r="N187" s="28">
        <v>1030.75</v>
      </c>
      <c r="O187" s="39">
        <v>4214800</v>
      </c>
      <c r="P187" s="40">
        <v>1.9446594427244581E-2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330.5</v>
      </c>
      <c r="F188" s="37">
        <v>331.98333333333335</v>
      </c>
      <c r="G188" s="38">
        <v>327.11666666666667</v>
      </c>
      <c r="H188" s="38">
        <v>323.73333333333335</v>
      </c>
      <c r="I188" s="38">
        <v>318.86666666666667</v>
      </c>
      <c r="J188" s="38">
        <v>335.36666666666667</v>
      </c>
      <c r="K188" s="38">
        <v>340.23333333333335</v>
      </c>
      <c r="L188" s="38">
        <v>343.61666666666667</v>
      </c>
      <c r="M188" s="28">
        <v>336.85</v>
      </c>
      <c r="N188" s="28">
        <v>328.6</v>
      </c>
      <c r="O188" s="39">
        <v>4304700</v>
      </c>
      <c r="P188" s="40">
        <v>2.1571977787270397E-2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869.3</v>
      </c>
      <c r="F189" s="37">
        <v>871.01666666666677</v>
      </c>
      <c r="G189" s="38">
        <v>856.03333333333353</v>
      </c>
      <c r="H189" s="38">
        <v>842.76666666666677</v>
      </c>
      <c r="I189" s="38">
        <v>827.78333333333353</v>
      </c>
      <c r="J189" s="38">
        <v>884.28333333333353</v>
      </c>
      <c r="K189" s="38">
        <v>899.26666666666688</v>
      </c>
      <c r="L189" s="38">
        <v>912.53333333333353</v>
      </c>
      <c r="M189" s="28">
        <v>886</v>
      </c>
      <c r="N189" s="28">
        <v>857.75</v>
      </c>
      <c r="O189" s="39">
        <v>20831300</v>
      </c>
      <c r="P189" s="40">
        <v>-5.8229690813000411E-2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458.9</v>
      </c>
      <c r="F190" s="37">
        <v>454.96666666666664</v>
      </c>
      <c r="G190" s="38">
        <v>446.48333333333329</v>
      </c>
      <c r="H190" s="38">
        <v>434.06666666666666</v>
      </c>
      <c r="I190" s="38">
        <v>425.58333333333331</v>
      </c>
      <c r="J190" s="38">
        <v>467.38333333333327</v>
      </c>
      <c r="K190" s="38">
        <v>475.86666666666662</v>
      </c>
      <c r="L190" s="38">
        <v>488.28333333333325</v>
      </c>
      <c r="M190" s="28">
        <v>463.45</v>
      </c>
      <c r="N190" s="28">
        <v>442.55</v>
      </c>
      <c r="O190" s="39">
        <v>13318500</v>
      </c>
      <c r="P190" s="40">
        <v>9.3213595543935428E-3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555.54999999999995</v>
      </c>
      <c r="F191" s="37">
        <v>550.86666666666667</v>
      </c>
      <c r="G191" s="38">
        <v>540.73333333333335</v>
      </c>
      <c r="H191" s="38">
        <v>525.91666666666663</v>
      </c>
      <c r="I191" s="38">
        <v>515.7833333333333</v>
      </c>
      <c r="J191" s="38">
        <v>565.68333333333339</v>
      </c>
      <c r="K191" s="38">
        <v>575.81666666666683</v>
      </c>
      <c r="L191" s="38">
        <v>590.63333333333344</v>
      </c>
      <c r="M191" s="28">
        <v>561</v>
      </c>
      <c r="N191" s="28">
        <v>536.04999999999995</v>
      </c>
      <c r="O191" s="39">
        <v>872100</v>
      </c>
      <c r="P191" s="40">
        <v>-2.9154518950437317E-3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894.15</v>
      </c>
      <c r="F192" s="37">
        <v>888.4</v>
      </c>
      <c r="G192" s="38">
        <v>878.94999999999993</v>
      </c>
      <c r="H192" s="38">
        <v>863.75</v>
      </c>
      <c r="I192" s="38">
        <v>854.3</v>
      </c>
      <c r="J192" s="38">
        <v>903.59999999999991</v>
      </c>
      <c r="K192" s="38">
        <v>913.05</v>
      </c>
      <c r="L192" s="38">
        <v>928.24999999999989</v>
      </c>
      <c r="M192" s="28">
        <v>897.85</v>
      </c>
      <c r="N192" s="28">
        <v>873.2</v>
      </c>
      <c r="O192" s="39">
        <v>5311000</v>
      </c>
      <c r="P192" s="40">
        <v>-5.9891446752760626E-3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1162.75</v>
      </c>
      <c r="F193" s="37">
        <v>1157.6166666666668</v>
      </c>
      <c r="G193" s="38">
        <v>1139.8333333333335</v>
      </c>
      <c r="H193" s="38">
        <v>1116.9166666666667</v>
      </c>
      <c r="I193" s="38">
        <v>1099.1333333333334</v>
      </c>
      <c r="J193" s="38">
        <v>1180.5333333333335</v>
      </c>
      <c r="K193" s="38">
        <v>1198.3166666666668</v>
      </c>
      <c r="L193" s="38">
        <v>1221.2333333333336</v>
      </c>
      <c r="M193" s="28">
        <v>1175.4000000000001</v>
      </c>
      <c r="N193" s="28">
        <v>1134.7</v>
      </c>
      <c r="O193" s="39">
        <v>2804800</v>
      </c>
      <c r="P193" s="40">
        <v>-5.5311303361225356E-3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701.1</v>
      </c>
      <c r="F194" s="37">
        <v>696.08333333333337</v>
      </c>
      <c r="G194" s="38">
        <v>686.2166666666667</v>
      </c>
      <c r="H194" s="38">
        <v>671.33333333333337</v>
      </c>
      <c r="I194" s="38">
        <v>661.4666666666667</v>
      </c>
      <c r="J194" s="38">
        <v>710.9666666666667</v>
      </c>
      <c r="K194" s="38">
        <v>720.83333333333326</v>
      </c>
      <c r="L194" s="38">
        <v>735.7166666666667</v>
      </c>
      <c r="M194" s="28">
        <v>705.95</v>
      </c>
      <c r="N194" s="28">
        <v>681.2</v>
      </c>
      <c r="O194" s="39">
        <v>10820925</v>
      </c>
      <c r="P194" s="40">
        <v>-2.0588954056695991E-2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406.75</v>
      </c>
      <c r="F195" s="37">
        <v>402.2833333333333</v>
      </c>
      <c r="G195" s="38">
        <v>394.71666666666658</v>
      </c>
      <c r="H195" s="38">
        <v>382.68333333333328</v>
      </c>
      <c r="I195" s="38">
        <v>375.11666666666656</v>
      </c>
      <c r="J195" s="38">
        <v>414.31666666666661</v>
      </c>
      <c r="K195" s="38">
        <v>421.88333333333333</v>
      </c>
      <c r="L195" s="38">
        <v>433.91666666666663</v>
      </c>
      <c r="M195" s="28">
        <v>409.85</v>
      </c>
      <c r="N195" s="28">
        <v>390.25</v>
      </c>
      <c r="O195" s="39">
        <v>82604400</v>
      </c>
      <c r="P195" s="40">
        <v>3.0066102779159855E-2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230.25</v>
      </c>
      <c r="F196" s="37">
        <v>229.65</v>
      </c>
      <c r="G196" s="38">
        <v>227.15</v>
      </c>
      <c r="H196" s="38">
        <v>224.05</v>
      </c>
      <c r="I196" s="38">
        <v>221.55</v>
      </c>
      <c r="J196" s="38">
        <v>232.75</v>
      </c>
      <c r="K196" s="38">
        <v>235.25</v>
      </c>
      <c r="L196" s="38">
        <v>238.35</v>
      </c>
      <c r="M196" s="28">
        <v>232.15</v>
      </c>
      <c r="N196" s="28">
        <v>226.55</v>
      </c>
      <c r="O196" s="39">
        <v>97436250</v>
      </c>
      <c r="P196" s="40">
        <v>-9.1295991213618897E-3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1259.8499999999999</v>
      </c>
      <c r="F197" s="37">
        <v>1263.2333333333333</v>
      </c>
      <c r="G197" s="38">
        <v>1245.8166666666666</v>
      </c>
      <c r="H197" s="38">
        <v>1231.7833333333333</v>
      </c>
      <c r="I197" s="38">
        <v>1214.3666666666666</v>
      </c>
      <c r="J197" s="38">
        <v>1277.2666666666667</v>
      </c>
      <c r="K197" s="38">
        <v>1294.6833333333332</v>
      </c>
      <c r="L197" s="38">
        <v>1308.7166666666667</v>
      </c>
      <c r="M197" s="28">
        <v>1280.6500000000001</v>
      </c>
      <c r="N197" s="28">
        <v>1249.2</v>
      </c>
      <c r="O197" s="39">
        <v>35752700</v>
      </c>
      <c r="P197" s="40">
        <v>-2.0522675777311173E-3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3638.55</v>
      </c>
      <c r="F198" s="37">
        <v>3628.4666666666672</v>
      </c>
      <c r="G198" s="38">
        <v>3601.5333333333342</v>
      </c>
      <c r="H198" s="38">
        <v>3564.5166666666669</v>
      </c>
      <c r="I198" s="38">
        <v>3537.5833333333339</v>
      </c>
      <c r="J198" s="38">
        <v>3665.4833333333345</v>
      </c>
      <c r="K198" s="38">
        <v>3692.416666666667</v>
      </c>
      <c r="L198" s="38">
        <v>3729.4333333333348</v>
      </c>
      <c r="M198" s="28">
        <v>3655.4</v>
      </c>
      <c r="N198" s="28">
        <v>3591.45</v>
      </c>
      <c r="O198" s="39">
        <v>13034250</v>
      </c>
      <c r="P198" s="40">
        <v>-1.8734331594281454E-2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1506.2</v>
      </c>
      <c r="F199" s="37">
        <v>1493.6333333333332</v>
      </c>
      <c r="G199" s="38">
        <v>1475.4166666666665</v>
      </c>
      <c r="H199" s="38">
        <v>1444.6333333333332</v>
      </c>
      <c r="I199" s="38">
        <v>1426.4166666666665</v>
      </c>
      <c r="J199" s="38">
        <v>1524.4166666666665</v>
      </c>
      <c r="K199" s="38">
        <v>1542.6333333333332</v>
      </c>
      <c r="L199" s="38">
        <v>1573.4166666666665</v>
      </c>
      <c r="M199" s="28">
        <v>1511.85</v>
      </c>
      <c r="N199" s="28">
        <v>1462.85</v>
      </c>
      <c r="O199" s="39">
        <v>14107800</v>
      </c>
      <c r="P199" s="40">
        <v>-3.2267358110054739E-2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2440.85</v>
      </c>
      <c r="F200" s="37">
        <v>2426.0499999999997</v>
      </c>
      <c r="G200" s="38">
        <v>2390.4499999999994</v>
      </c>
      <c r="H200" s="38">
        <v>2340.0499999999997</v>
      </c>
      <c r="I200" s="38">
        <v>2304.4499999999994</v>
      </c>
      <c r="J200" s="38">
        <v>2476.4499999999994</v>
      </c>
      <c r="K200" s="38">
        <v>2512.0499999999997</v>
      </c>
      <c r="L200" s="38">
        <v>2562.4499999999994</v>
      </c>
      <c r="M200" s="28">
        <v>2461.65</v>
      </c>
      <c r="N200" s="28">
        <v>2375.65</v>
      </c>
      <c r="O200" s="39">
        <v>5301375</v>
      </c>
      <c r="P200" s="40">
        <v>-1.9897393233499722E-2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2787.05</v>
      </c>
      <c r="F201" s="37">
        <v>2791.2333333333336</v>
      </c>
      <c r="G201" s="38">
        <v>2756.8166666666671</v>
      </c>
      <c r="H201" s="38">
        <v>2726.5833333333335</v>
      </c>
      <c r="I201" s="38">
        <v>2692.166666666667</v>
      </c>
      <c r="J201" s="38">
        <v>2821.4666666666672</v>
      </c>
      <c r="K201" s="38">
        <v>2855.8833333333332</v>
      </c>
      <c r="L201" s="38">
        <v>2886.1166666666672</v>
      </c>
      <c r="M201" s="28">
        <v>2825.65</v>
      </c>
      <c r="N201" s="28">
        <v>2761</v>
      </c>
      <c r="O201" s="39">
        <v>800000</v>
      </c>
      <c r="P201" s="40">
        <v>3.134796238244514E-3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474.6</v>
      </c>
      <c r="F202" s="37">
        <v>474.11666666666662</v>
      </c>
      <c r="G202" s="38">
        <v>470.23333333333323</v>
      </c>
      <c r="H202" s="38">
        <v>465.86666666666662</v>
      </c>
      <c r="I202" s="38">
        <v>461.98333333333323</v>
      </c>
      <c r="J202" s="38">
        <v>478.48333333333323</v>
      </c>
      <c r="K202" s="38">
        <v>482.36666666666656</v>
      </c>
      <c r="L202" s="38">
        <v>486.73333333333323</v>
      </c>
      <c r="M202" s="28">
        <v>478</v>
      </c>
      <c r="N202" s="28">
        <v>469.75</v>
      </c>
      <c r="O202" s="39">
        <v>3370500</v>
      </c>
      <c r="P202" s="40">
        <v>6.269592476489028E-3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1147.0999999999999</v>
      </c>
      <c r="F203" s="37">
        <v>1130.2833333333331</v>
      </c>
      <c r="G203" s="38">
        <v>1100.7666666666662</v>
      </c>
      <c r="H203" s="38">
        <v>1054.4333333333332</v>
      </c>
      <c r="I203" s="38">
        <v>1024.9166666666663</v>
      </c>
      <c r="J203" s="38">
        <v>1176.6166666666661</v>
      </c>
      <c r="K203" s="38">
        <v>1206.133333333333</v>
      </c>
      <c r="L203" s="38">
        <v>1252.466666666666</v>
      </c>
      <c r="M203" s="28">
        <v>1159.8</v>
      </c>
      <c r="N203" s="28">
        <v>1083.95</v>
      </c>
      <c r="O203" s="39">
        <v>2908700</v>
      </c>
      <c r="P203" s="40">
        <v>4.9875311720698251E-4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551.6</v>
      </c>
      <c r="F204" s="37">
        <v>546.01666666666665</v>
      </c>
      <c r="G204" s="38">
        <v>537.13333333333333</v>
      </c>
      <c r="H204" s="38">
        <v>522.66666666666663</v>
      </c>
      <c r="I204" s="38">
        <v>513.7833333333333</v>
      </c>
      <c r="J204" s="38">
        <v>560.48333333333335</v>
      </c>
      <c r="K204" s="38">
        <v>569.36666666666656</v>
      </c>
      <c r="L204" s="38">
        <v>583.83333333333337</v>
      </c>
      <c r="M204" s="28">
        <v>554.9</v>
      </c>
      <c r="N204" s="28">
        <v>531.54999999999995</v>
      </c>
      <c r="O204" s="39">
        <v>8233400</v>
      </c>
      <c r="P204" s="40">
        <v>-2.7773185650520747E-2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1403.25</v>
      </c>
      <c r="F205" s="37">
        <v>1382.8999999999999</v>
      </c>
      <c r="G205" s="38">
        <v>1349.8999999999996</v>
      </c>
      <c r="H205" s="38">
        <v>1296.5499999999997</v>
      </c>
      <c r="I205" s="38">
        <v>1263.5499999999995</v>
      </c>
      <c r="J205" s="38">
        <v>1436.2499999999998</v>
      </c>
      <c r="K205" s="38">
        <v>1469.2500000000002</v>
      </c>
      <c r="L205" s="38">
        <v>1522.6</v>
      </c>
      <c r="M205" s="28">
        <v>1415.9</v>
      </c>
      <c r="N205" s="28">
        <v>1329.55</v>
      </c>
      <c r="O205" s="39">
        <v>1088500</v>
      </c>
      <c r="P205" s="40">
        <v>-4.8056320783593509E-2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6023.95</v>
      </c>
      <c r="F206" s="37">
        <v>5970.9833333333336</v>
      </c>
      <c r="G206" s="38">
        <v>5878.4666666666672</v>
      </c>
      <c r="H206" s="38">
        <v>5732.9833333333336</v>
      </c>
      <c r="I206" s="38">
        <v>5640.4666666666672</v>
      </c>
      <c r="J206" s="38">
        <v>6116.4666666666672</v>
      </c>
      <c r="K206" s="38">
        <v>6208.9833333333336</v>
      </c>
      <c r="L206" s="38">
        <v>6354.4666666666672</v>
      </c>
      <c r="M206" s="28">
        <v>6063.5</v>
      </c>
      <c r="N206" s="28">
        <v>5825.5</v>
      </c>
      <c r="O206" s="39">
        <v>3369200</v>
      </c>
      <c r="P206" s="40">
        <v>-1.7410831461984893E-2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726.65</v>
      </c>
      <c r="F207" s="37">
        <v>725.55000000000007</v>
      </c>
      <c r="G207" s="38">
        <v>716.10000000000014</v>
      </c>
      <c r="H207" s="38">
        <v>705.55000000000007</v>
      </c>
      <c r="I207" s="38">
        <v>696.10000000000014</v>
      </c>
      <c r="J207" s="38">
        <v>736.10000000000014</v>
      </c>
      <c r="K207" s="38">
        <v>745.55000000000018</v>
      </c>
      <c r="L207" s="38">
        <v>756.10000000000014</v>
      </c>
      <c r="M207" s="28">
        <v>735</v>
      </c>
      <c r="N207" s="28">
        <v>715</v>
      </c>
      <c r="O207" s="39">
        <v>24112400</v>
      </c>
      <c r="P207" s="40">
        <v>-1.4923787774178129E-2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372.25</v>
      </c>
      <c r="F208" s="37">
        <v>371.36666666666662</v>
      </c>
      <c r="G208" s="38">
        <v>366.53333333333325</v>
      </c>
      <c r="H208" s="38">
        <v>360.81666666666661</v>
      </c>
      <c r="I208" s="38">
        <v>355.98333333333323</v>
      </c>
      <c r="J208" s="38">
        <v>377.08333333333326</v>
      </c>
      <c r="K208" s="38">
        <v>381.91666666666663</v>
      </c>
      <c r="L208" s="38">
        <v>387.63333333333327</v>
      </c>
      <c r="M208" s="28">
        <v>376.2</v>
      </c>
      <c r="N208" s="28">
        <v>365.65</v>
      </c>
      <c r="O208" s="39">
        <v>61801600</v>
      </c>
      <c r="P208" s="40">
        <v>-7.3196235622168E-3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1156.5</v>
      </c>
      <c r="F209" s="37">
        <v>1154.3333333333333</v>
      </c>
      <c r="G209" s="38">
        <v>1129.6166666666666</v>
      </c>
      <c r="H209" s="38">
        <v>1102.7333333333333</v>
      </c>
      <c r="I209" s="38">
        <v>1078.0166666666667</v>
      </c>
      <c r="J209" s="38">
        <v>1181.2166666666665</v>
      </c>
      <c r="K209" s="38">
        <v>1205.9333333333332</v>
      </c>
      <c r="L209" s="38">
        <v>1232.8166666666664</v>
      </c>
      <c r="M209" s="28">
        <v>1179.05</v>
      </c>
      <c r="N209" s="28">
        <v>1127.45</v>
      </c>
      <c r="O209" s="39">
        <v>4618500</v>
      </c>
      <c r="P209" s="40">
        <v>-4.0970350404312666E-3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1596.25</v>
      </c>
      <c r="F210" s="37">
        <v>1588.8833333333332</v>
      </c>
      <c r="G210" s="38">
        <v>1573.3666666666663</v>
      </c>
      <c r="H210" s="38">
        <v>1550.4833333333331</v>
      </c>
      <c r="I210" s="38">
        <v>1534.9666666666662</v>
      </c>
      <c r="J210" s="38">
        <v>1611.7666666666664</v>
      </c>
      <c r="K210" s="38">
        <v>1627.2833333333333</v>
      </c>
      <c r="L210" s="38">
        <v>1650.1666666666665</v>
      </c>
      <c r="M210" s="28">
        <v>1604.4</v>
      </c>
      <c r="N210" s="28">
        <v>1566</v>
      </c>
      <c r="O210" s="39">
        <v>552500</v>
      </c>
      <c r="P210" s="40">
        <v>0.11616161616161616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584.35</v>
      </c>
      <c r="F211" s="37">
        <v>586.2166666666667</v>
      </c>
      <c r="G211" s="38">
        <v>579.53333333333342</v>
      </c>
      <c r="H211" s="38">
        <v>574.7166666666667</v>
      </c>
      <c r="I211" s="38">
        <v>568.03333333333342</v>
      </c>
      <c r="J211" s="38">
        <v>591.03333333333342</v>
      </c>
      <c r="K211" s="38">
        <v>597.71666666666681</v>
      </c>
      <c r="L211" s="38">
        <v>602.53333333333342</v>
      </c>
      <c r="M211" s="28">
        <v>592.9</v>
      </c>
      <c r="N211" s="28">
        <v>581.4</v>
      </c>
      <c r="O211" s="39">
        <v>35212800</v>
      </c>
      <c r="P211" s="40">
        <v>1.7710982658959536E-2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251.3</v>
      </c>
      <c r="F212" s="37">
        <v>246.98333333333335</v>
      </c>
      <c r="G212" s="38">
        <v>240.7166666666667</v>
      </c>
      <c r="H212" s="38">
        <v>230.13333333333335</v>
      </c>
      <c r="I212" s="38">
        <v>223.8666666666667</v>
      </c>
      <c r="J212" s="38">
        <v>257.56666666666672</v>
      </c>
      <c r="K212" s="38">
        <v>263.83333333333337</v>
      </c>
      <c r="L212" s="38">
        <v>274.41666666666669</v>
      </c>
      <c r="M212" s="28">
        <v>253.25</v>
      </c>
      <c r="N212" s="28">
        <v>236.4</v>
      </c>
      <c r="O212" s="39">
        <v>76392000</v>
      </c>
      <c r="P212" s="40">
        <v>1.0797078437599238E-2</v>
      </c>
    </row>
    <row r="213" spans="1:16" ht="12.75" customHeight="1">
      <c r="A213" s="28">
        <v>203</v>
      </c>
      <c r="B213" s="29" t="s">
        <v>47</v>
      </c>
      <c r="C213" s="30" t="s">
        <v>962</v>
      </c>
      <c r="D213" s="31">
        <v>44651</v>
      </c>
      <c r="E213" s="37">
        <v>360.05</v>
      </c>
      <c r="F213" s="37">
        <v>357.01666666666665</v>
      </c>
      <c r="G213" s="38">
        <v>351.08333333333331</v>
      </c>
      <c r="H213" s="38">
        <v>342.11666666666667</v>
      </c>
      <c r="I213" s="38">
        <v>336.18333333333334</v>
      </c>
      <c r="J213" s="38">
        <v>365.98333333333329</v>
      </c>
      <c r="K213" s="38">
        <v>371.91666666666669</v>
      </c>
      <c r="L213" s="38">
        <v>380.88333333333327</v>
      </c>
      <c r="M213" s="28">
        <v>362.95</v>
      </c>
      <c r="N213" s="28">
        <v>348.05</v>
      </c>
      <c r="O213" s="39">
        <v>19048700</v>
      </c>
      <c r="P213" s="40">
        <v>-3.1704316707671661E-2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33"/>
      <c r="C216" s="295"/>
      <c r="D216" s="334"/>
      <c r="E216" s="296"/>
      <c r="F216" s="296"/>
      <c r="G216" s="335"/>
      <c r="H216" s="335"/>
      <c r="I216" s="335"/>
      <c r="J216" s="335"/>
      <c r="K216" s="335"/>
      <c r="L216" s="335"/>
      <c r="M216" s="295"/>
      <c r="N216" s="295"/>
      <c r="O216" s="336"/>
      <c r="P216" s="337"/>
    </row>
    <row r="217" spans="1:16" ht="12.75" customHeight="1">
      <c r="A217" s="295"/>
      <c r="B217" s="333"/>
      <c r="C217" s="295"/>
      <c r="D217" s="334"/>
      <c r="E217" s="296"/>
      <c r="F217" s="296"/>
      <c r="G217" s="335"/>
      <c r="H217" s="335"/>
      <c r="I217" s="335"/>
      <c r="J217" s="335"/>
      <c r="K217" s="335"/>
      <c r="L217" s="335"/>
      <c r="M217" s="295"/>
      <c r="N217" s="295"/>
      <c r="O217" s="336"/>
      <c r="P217" s="337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5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1" t="s">
        <v>16</v>
      </c>
      <c r="B8" s="463"/>
      <c r="C8" s="467" t="s">
        <v>20</v>
      </c>
      <c r="D8" s="467" t="s">
        <v>21</v>
      </c>
      <c r="E8" s="458" t="s">
        <v>22</v>
      </c>
      <c r="F8" s="459"/>
      <c r="G8" s="460"/>
      <c r="H8" s="458" t="s">
        <v>23</v>
      </c>
      <c r="I8" s="459"/>
      <c r="J8" s="460"/>
      <c r="K8" s="23"/>
      <c r="L8" s="50"/>
      <c r="M8" s="50"/>
      <c r="N8" s="1"/>
      <c r="O8" s="1"/>
    </row>
    <row r="9" spans="1:15" ht="36" customHeight="1">
      <c r="A9" s="465"/>
      <c r="B9" s="466"/>
      <c r="C9" s="466"/>
      <c r="D9" s="46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16345.35</v>
      </c>
      <c r="D10" s="32">
        <v>16251.133333333333</v>
      </c>
      <c r="E10" s="32">
        <v>16084.216666666667</v>
      </c>
      <c r="F10" s="32">
        <v>15823.083333333334</v>
      </c>
      <c r="G10" s="32">
        <v>15656.166666666668</v>
      </c>
      <c r="H10" s="32">
        <v>16512.266666666666</v>
      </c>
      <c r="I10" s="32">
        <v>16679.183333333334</v>
      </c>
      <c r="J10" s="32">
        <v>16940.316666666666</v>
      </c>
      <c r="K10" s="34">
        <v>16418.05</v>
      </c>
      <c r="L10" s="34">
        <v>15990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33815.449999999997</v>
      </c>
      <c r="D11" s="37">
        <v>33577.950000000004</v>
      </c>
      <c r="E11" s="37">
        <v>33186.400000000009</v>
      </c>
      <c r="F11" s="37">
        <v>32557.350000000006</v>
      </c>
      <c r="G11" s="37">
        <v>32165.80000000001</v>
      </c>
      <c r="H11" s="37">
        <v>34207.000000000007</v>
      </c>
      <c r="I11" s="37">
        <v>34598.55000000001</v>
      </c>
      <c r="J11" s="37">
        <v>35227.600000000006</v>
      </c>
      <c r="K11" s="28">
        <v>33969.5</v>
      </c>
      <c r="L11" s="28">
        <v>32948.9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2524.25</v>
      </c>
      <c r="D12" s="37">
        <v>2539.1166666666668</v>
      </c>
      <c r="E12" s="37">
        <v>2501.3833333333337</v>
      </c>
      <c r="F12" s="37">
        <v>2478.5166666666669</v>
      </c>
      <c r="G12" s="37">
        <v>2440.7833333333338</v>
      </c>
      <c r="H12" s="37">
        <v>2561.9833333333336</v>
      </c>
      <c r="I12" s="37">
        <v>2599.7166666666672</v>
      </c>
      <c r="J12" s="37">
        <v>2622.5833333333335</v>
      </c>
      <c r="K12" s="28">
        <v>2576.85</v>
      </c>
      <c r="L12" s="28">
        <v>2516.25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4708.55</v>
      </c>
      <c r="D13" s="37">
        <v>4689.05</v>
      </c>
      <c r="E13" s="37">
        <v>4648.5</v>
      </c>
      <c r="F13" s="37">
        <v>4588.45</v>
      </c>
      <c r="G13" s="37">
        <v>4547.8999999999996</v>
      </c>
      <c r="H13" s="37">
        <v>4749.1000000000004</v>
      </c>
      <c r="I13" s="37">
        <v>4789.6500000000015</v>
      </c>
      <c r="J13" s="37">
        <v>4849.7000000000007</v>
      </c>
      <c r="K13" s="28">
        <v>4729.6000000000004</v>
      </c>
      <c r="L13" s="28">
        <v>4629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35440.550000000003</v>
      </c>
      <c r="D14" s="37">
        <v>35440.333333333336</v>
      </c>
      <c r="E14" s="37">
        <v>35154.416666666672</v>
      </c>
      <c r="F14" s="37">
        <v>34868.283333333333</v>
      </c>
      <c r="G14" s="37">
        <v>34582.366666666669</v>
      </c>
      <c r="H14" s="37">
        <v>35726.466666666674</v>
      </c>
      <c r="I14" s="37">
        <v>36012.383333333346</v>
      </c>
      <c r="J14" s="37">
        <v>36298.516666666677</v>
      </c>
      <c r="K14" s="28">
        <v>35726.25</v>
      </c>
      <c r="L14" s="28">
        <v>35154.199999999997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4039.05</v>
      </c>
      <c r="D15" s="37">
        <v>4052.7000000000003</v>
      </c>
      <c r="E15" s="37">
        <v>4007.2000000000007</v>
      </c>
      <c r="F15" s="37">
        <v>3975.3500000000004</v>
      </c>
      <c r="G15" s="37">
        <v>3929.8500000000008</v>
      </c>
      <c r="H15" s="37">
        <v>4084.5500000000006</v>
      </c>
      <c r="I15" s="37">
        <v>4130.0499999999993</v>
      </c>
      <c r="J15" s="37">
        <v>4161.9000000000005</v>
      </c>
      <c r="K15" s="28">
        <v>4098.2</v>
      </c>
      <c r="L15" s="28">
        <v>4020.85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7671.7</v>
      </c>
      <c r="D16" s="37">
        <v>7635.1333333333341</v>
      </c>
      <c r="E16" s="37">
        <v>7570.9166666666679</v>
      </c>
      <c r="F16" s="37">
        <v>7470.1333333333341</v>
      </c>
      <c r="G16" s="37">
        <v>7405.9166666666679</v>
      </c>
      <c r="H16" s="37">
        <v>7735.9166666666679</v>
      </c>
      <c r="I16" s="37">
        <v>7800.1333333333332</v>
      </c>
      <c r="J16" s="37">
        <v>7900.9166666666679</v>
      </c>
      <c r="K16" s="28">
        <v>7699.35</v>
      </c>
      <c r="L16" s="28">
        <v>7534.35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2000.85</v>
      </c>
      <c r="D17" s="37">
        <v>1991.1333333333332</v>
      </c>
      <c r="E17" s="37">
        <v>1966.3666666666663</v>
      </c>
      <c r="F17" s="37">
        <v>1931.8833333333332</v>
      </c>
      <c r="G17" s="37">
        <v>1907.1166666666663</v>
      </c>
      <c r="H17" s="37">
        <v>2025.6166666666663</v>
      </c>
      <c r="I17" s="37">
        <v>2050.3833333333332</v>
      </c>
      <c r="J17" s="37">
        <v>2084.8666666666663</v>
      </c>
      <c r="K17" s="28">
        <v>2015.9</v>
      </c>
      <c r="L17" s="28">
        <v>1956.65</v>
      </c>
      <c r="M17" s="28">
        <v>4.19651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1145.0999999999999</v>
      </c>
      <c r="D18" s="37">
        <v>1125.5666666666666</v>
      </c>
      <c r="E18" s="37">
        <v>1101.1333333333332</v>
      </c>
      <c r="F18" s="37">
        <v>1057.1666666666665</v>
      </c>
      <c r="G18" s="37">
        <v>1032.7333333333331</v>
      </c>
      <c r="H18" s="37">
        <v>1169.5333333333333</v>
      </c>
      <c r="I18" s="37">
        <v>1193.9666666666667</v>
      </c>
      <c r="J18" s="37">
        <v>1237.9333333333334</v>
      </c>
      <c r="K18" s="28">
        <v>1150</v>
      </c>
      <c r="L18" s="28">
        <v>1081.5999999999999</v>
      </c>
      <c r="M18" s="28">
        <v>12.16648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829.95</v>
      </c>
      <c r="D19" s="37">
        <v>826.55000000000007</v>
      </c>
      <c r="E19" s="37">
        <v>815.40000000000009</v>
      </c>
      <c r="F19" s="37">
        <v>800.85</v>
      </c>
      <c r="G19" s="37">
        <v>789.7</v>
      </c>
      <c r="H19" s="37">
        <v>841.10000000000014</v>
      </c>
      <c r="I19" s="37">
        <v>852.25</v>
      </c>
      <c r="J19" s="37">
        <v>866.80000000000018</v>
      </c>
      <c r="K19" s="28">
        <v>837.7</v>
      </c>
      <c r="L19" s="28">
        <v>812</v>
      </c>
      <c r="M19" s="28">
        <v>10.927339999999999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1656.55</v>
      </c>
      <c r="D20" s="37">
        <v>1644.8333333333333</v>
      </c>
      <c r="E20" s="37">
        <v>1619.7166666666665</v>
      </c>
      <c r="F20" s="37">
        <v>1582.8833333333332</v>
      </c>
      <c r="G20" s="37">
        <v>1557.7666666666664</v>
      </c>
      <c r="H20" s="37">
        <v>1681.6666666666665</v>
      </c>
      <c r="I20" s="37">
        <v>1706.7833333333333</v>
      </c>
      <c r="J20" s="37">
        <v>1743.6166666666666</v>
      </c>
      <c r="K20" s="28">
        <v>1669.95</v>
      </c>
      <c r="L20" s="28">
        <v>1608</v>
      </c>
      <c r="M20" s="28">
        <v>14.98176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1828.75</v>
      </c>
      <c r="D21" s="37">
        <v>1829.25</v>
      </c>
      <c r="E21" s="37">
        <v>1809.5</v>
      </c>
      <c r="F21" s="37">
        <v>1790.25</v>
      </c>
      <c r="G21" s="37">
        <v>1770.5</v>
      </c>
      <c r="H21" s="37">
        <v>1848.5</v>
      </c>
      <c r="I21" s="37">
        <v>1868.25</v>
      </c>
      <c r="J21" s="37">
        <v>1887.5</v>
      </c>
      <c r="K21" s="28">
        <v>1849</v>
      </c>
      <c r="L21" s="28">
        <v>1810</v>
      </c>
      <c r="M21" s="28">
        <v>5.2564500000000001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714.1</v>
      </c>
      <c r="D22" s="37">
        <v>708.26666666666677</v>
      </c>
      <c r="E22" s="37">
        <v>698.53333333333353</v>
      </c>
      <c r="F22" s="37">
        <v>682.96666666666681</v>
      </c>
      <c r="G22" s="37">
        <v>673.23333333333358</v>
      </c>
      <c r="H22" s="37">
        <v>723.83333333333348</v>
      </c>
      <c r="I22" s="37">
        <v>733.56666666666683</v>
      </c>
      <c r="J22" s="37">
        <v>749.13333333333344</v>
      </c>
      <c r="K22" s="28">
        <v>718</v>
      </c>
      <c r="L22" s="28">
        <v>692.7</v>
      </c>
      <c r="M22" s="28">
        <v>53.515520000000002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1615.35</v>
      </c>
      <c r="D23" s="37">
        <v>1637.25</v>
      </c>
      <c r="E23" s="37">
        <v>1579.1</v>
      </c>
      <c r="F23" s="37">
        <v>1542.85</v>
      </c>
      <c r="G23" s="37">
        <v>1484.6999999999998</v>
      </c>
      <c r="H23" s="37">
        <v>1673.5</v>
      </c>
      <c r="I23" s="37">
        <v>1731.65</v>
      </c>
      <c r="J23" s="37">
        <v>1767.9</v>
      </c>
      <c r="K23" s="28">
        <v>1695.4</v>
      </c>
      <c r="L23" s="28">
        <v>1601</v>
      </c>
      <c r="M23" s="28">
        <v>1.69156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2164.65</v>
      </c>
      <c r="D24" s="37">
        <v>2202.2000000000003</v>
      </c>
      <c r="E24" s="37">
        <v>2099.3500000000004</v>
      </c>
      <c r="F24" s="37">
        <v>2034.0500000000002</v>
      </c>
      <c r="G24" s="37">
        <v>1931.2000000000003</v>
      </c>
      <c r="H24" s="37">
        <v>2267.5000000000005</v>
      </c>
      <c r="I24" s="37">
        <v>2370.35</v>
      </c>
      <c r="J24" s="37">
        <v>2435.6500000000005</v>
      </c>
      <c r="K24" s="28">
        <v>2305.0500000000002</v>
      </c>
      <c r="L24" s="28">
        <v>2136.9</v>
      </c>
      <c r="M24" s="28">
        <v>1.7312700000000001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102.65</v>
      </c>
      <c r="D25" s="37">
        <v>102.10000000000001</v>
      </c>
      <c r="E25" s="37">
        <v>100.85000000000002</v>
      </c>
      <c r="F25" s="37">
        <v>99.050000000000011</v>
      </c>
      <c r="G25" s="37">
        <v>97.800000000000026</v>
      </c>
      <c r="H25" s="37">
        <v>103.90000000000002</v>
      </c>
      <c r="I25" s="37">
        <v>105.14999999999999</v>
      </c>
      <c r="J25" s="37">
        <v>106.95000000000002</v>
      </c>
      <c r="K25" s="28">
        <v>103.35</v>
      </c>
      <c r="L25" s="28">
        <v>100.3</v>
      </c>
      <c r="M25" s="28">
        <v>32.96331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278.35000000000002</v>
      </c>
      <c r="D26" s="37">
        <v>274.88333333333338</v>
      </c>
      <c r="E26" s="37">
        <v>270.01666666666677</v>
      </c>
      <c r="F26" s="37">
        <v>261.68333333333339</v>
      </c>
      <c r="G26" s="37">
        <v>256.81666666666678</v>
      </c>
      <c r="H26" s="37">
        <v>283.21666666666675</v>
      </c>
      <c r="I26" s="37">
        <v>288.08333333333343</v>
      </c>
      <c r="J26" s="37">
        <v>296.41666666666674</v>
      </c>
      <c r="K26" s="28">
        <v>279.75</v>
      </c>
      <c r="L26" s="28">
        <v>266.55</v>
      </c>
      <c r="M26" s="28">
        <v>41.444650000000003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1743.5</v>
      </c>
      <c r="D27" s="37">
        <v>1744.4833333333333</v>
      </c>
      <c r="E27" s="37">
        <v>1720.2666666666667</v>
      </c>
      <c r="F27" s="37">
        <v>1697.0333333333333</v>
      </c>
      <c r="G27" s="37">
        <v>1672.8166666666666</v>
      </c>
      <c r="H27" s="37">
        <v>1767.7166666666667</v>
      </c>
      <c r="I27" s="37">
        <v>1791.9333333333334</v>
      </c>
      <c r="J27" s="37">
        <v>1815.1666666666667</v>
      </c>
      <c r="K27" s="28">
        <v>1768.7</v>
      </c>
      <c r="L27" s="28">
        <v>1721.25</v>
      </c>
      <c r="M27" s="28">
        <v>0.58533000000000002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722.15</v>
      </c>
      <c r="D28" s="37">
        <v>719.63333333333333</v>
      </c>
      <c r="E28" s="37">
        <v>713.91666666666663</v>
      </c>
      <c r="F28" s="37">
        <v>705.68333333333328</v>
      </c>
      <c r="G28" s="37">
        <v>699.96666666666658</v>
      </c>
      <c r="H28" s="37">
        <v>727.86666666666667</v>
      </c>
      <c r="I28" s="37">
        <v>733.58333333333337</v>
      </c>
      <c r="J28" s="37">
        <v>741.81666666666672</v>
      </c>
      <c r="K28" s="28">
        <v>725.35</v>
      </c>
      <c r="L28" s="28">
        <v>711.4</v>
      </c>
      <c r="M28" s="28">
        <v>7.2720799999999999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3276.6</v>
      </c>
      <c r="D29" s="37">
        <v>3298.5500000000006</v>
      </c>
      <c r="E29" s="37">
        <v>3222.1000000000013</v>
      </c>
      <c r="F29" s="37">
        <v>3167.6000000000008</v>
      </c>
      <c r="G29" s="37">
        <v>3091.1500000000015</v>
      </c>
      <c r="H29" s="37">
        <v>3353.0500000000011</v>
      </c>
      <c r="I29" s="37">
        <v>3429.5000000000009</v>
      </c>
      <c r="J29" s="37">
        <v>3484.0000000000009</v>
      </c>
      <c r="K29" s="28">
        <v>3375</v>
      </c>
      <c r="L29" s="28">
        <v>3244.05</v>
      </c>
      <c r="M29" s="28">
        <v>1.2265299999999999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564.85</v>
      </c>
      <c r="D30" s="37">
        <v>564.63333333333333</v>
      </c>
      <c r="E30" s="37">
        <v>559.26666666666665</v>
      </c>
      <c r="F30" s="37">
        <v>553.68333333333328</v>
      </c>
      <c r="G30" s="37">
        <v>548.31666666666661</v>
      </c>
      <c r="H30" s="37">
        <v>570.2166666666667</v>
      </c>
      <c r="I30" s="37">
        <v>575.58333333333326</v>
      </c>
      <c r="J30" s="37">
        <v>581.16666666666674</v>
      </c>
      <c r="K30" s="28">
        <v>570</v>
      </c>
      <c r="L30" s="28">
        <v>559.04999999999995</v>
      </c>
      <c r="M30" s="28">
        <v>5.1938800000000001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291.64999999999998</v>
      </c>
      <c r="D31" s="37">
        <v>288.43333333333334</v>
      </c>
      <c r="E31" s="37">
        <v>284.2166666666667</v>
      </c>
      <c r="F31" s="37">
        <v>276.78333333333336</v>
      </c>
      <c r="G31" s="37">
        <v>272.56666666666672</v>
      </c>
      <c r="H31" s="37">
        <v>295.86666666666667</v>
      </c>
      <c r="I31" s="37">
        <v>300.08333333333326</v>
      </c>
      <c r="J31" s="37">
        <v>307.51666666666665</v>
      </c>
      <c r="K31" s="28">
        <v>292.64999999999998</v>
      </c>
      <c r="L31" s="28">
        <v>281</v>
      </c>
      <c r="M31" s="28">
        <v>77.887950000000004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4710.95</v>
      </c>
      <c r="D32" s="37">
        <v>4739.95</v>
      </c>
      <c r="E32" s="37">
        <v>4665</v>
      </c>
      <c r="F32" s="37">
        <v>4619.05</v>
      </c>
      <c r="G32" s="37">
        <v>4544.1000000000004</v>
      </c>
      <c r="H32" s="37">
        <v>4785.8999999999996</v>
      </c>
      <c r="I32" s="37">
        <v>4860.8499999999985</v>
      </c>
      <c r="J32" s="37">
        <v>4906.7999999999993</v>
      </c>
      <c r="K32" s="28">
        <v>4814.8999999999996</v>
      </c>
      <c r="L32" s="28">
        <v>4694</v>
      </c>
      <c r="M32" s="28">
        <v>4.4738699999999998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177.1</v>
      </c>
      <c r="D33" s="37">
        <v>176.03333333333333</v>
      </c>
      <c r="E33" s="37">
        <v>172.21666666666667</v>
      </c>
      <c r="F33" s="37">
        <v>167.33333333333334</v>
      </c>
      <c r="G33" s="37">
        <v>163.51666666666668</v>
      </c>
      <c r="H33" s="37">
        <v>180.91666666666666</v>
      </c>
      <c r="I33" s="37">
        <v>184.73333333333332</v>
      </c>
      <c r="J33" s="37">
        <v>189.61666666666665</v>
      </c>
      <c r="K33" s="28">
        <v>179.85</v>
      </c>
      <c r="L33" s="28">
        <v>171.15</v>
      </c>
      <c r="M33" s="28">
        <v>60.918239999999997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106.75</v>
      </c>
      <c r="D34" s="37">
        <v>104.78333333333335</v>
      </c>
      <c r="E34" s="37">
        <v>101.81666666666669</v>
      </c>
      <c r="F34" s="37">
        <v>96.88333333333334</v>
      </c>
      <c r="G34" s="37">
        <v>93.916666666666686</v>
      </c>
      <c r="H34" s="37">
        <v>109.7166666666667</v>
      </c>
      <c r="I34" s="37">
        <v>112.68333333333337</v>
      </c>
      <c r="J34" s="37">
        <v>117.6166666666667</v>
      </c>
      <c r="K34" s="28">
        <v>107.75</v>
      </c>
      <c r="L34" s="28">
        <v>99.85</v>
      </c>
      <c r="M34" s="28">
        <v>322.85509999999999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2874.95</v>
      </c>
      <c r="D35" s="37">
        <v>2810</v>
      </c>
      <c r="E35" s="37">
        <v>2730</v>
      </c>
      <c r="F35" s="37">
        <v>2585.0500000000002</v>
      </c>
      <c r="G35" s="37">
        <v>2505.0500000000002</v>
      </c>
      <c r="H35" s="37">
        <v>2954.95</v>
      </c>
      <c r="I35" s="37">
        <v>3034.95</v>
      </c>
      <c r="J35" s="37">
        <v>3179.8999999999996</v>
      </c>
      <c r="K35" s="28">
        <v>2890</v>
      </c>
      <c r="L35" s="28">
        <v>2665.05</v>
      </c>
      <c r="M35" s="28">
        <v>40.760680000000001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1845.8</v>
      </c>
      <c r="D36" s="37">
        <v>1842.3</v>
      </c>
      <c r="E36" s="37">
        <v>1829.75</v>
      </c>
      <c r="F36" s="37">
        <v>1813.7</v>
      </c>
      <c r="G36" s="37">
        <v>1801.15</v>
      </c>
      <c r="H36" s="37">
        <v>1858.35</v>
      </c>
      <c r="I36" s="37">
        <v>1870.8999999999996</v>
      </c>
      <c r="J36" s="37">
        <v>1886.9499999999998</v>
      </c>
      <c r="K36" s="28">
        <v>1854.85</v>
      </c>
      <c r="L36" s="28">
        <v>1826.25</v>
      </c>
      <c r="M36" s="28">
        <v>3.6417899999999999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635.25</v>
      </c>
      <c r="D37" s="37">
        <v>633.36666666666667</v>
      </c>
      <c r="E37" s="37">
        <v>627.38333333333333</v>
      </c>
      <c r="F37" s="37">
        <v>619.51666666666665</v>
      </c>
      <c r="G37" s="37">
        <v>613.5333333333333</v>
      </c>
      <c r="H37" s="37">
        <v>641.23333333333335</v>
      </c>
      <c r="I37" s="37">
        <v>647.2166666666667</v>
      </c>
      <c r="J37" s="37">
        <v>655.08333333333337</v>
      </c>
      <c r="K37" s="28">
        <v>639.35</v>
      </c>
      <c r="L37" s="28">
        <v>625.5</v>
      </c>
      <c r="M37" s="28">
        <v>19.46987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4096.7</v>
      </c>
      <c r="D38" s="37">
        <v>4113.5666666666666</v>
      </c>
      <c r="E38" s="37">
        <v>4054.2333333333336</v>
      </c>
      <c r="F38" s="37">
        <v>4011.7666666666669</v>
      </c>
      <c r="G38" s="37">
        <v>3952.4333333333338</v>
      </c>
      <c r="H38" s="37">
        <v>4156.0333333333328</v>
      </c>
      <c r="I38" s="37">
        <v>4215.3666666666668</v>
      </c>
      <c r="J38" s="37">
        <v>4257.833333333333</v>
      </c>
      <c r="K38" s="28">
        <v>4172.8999999999996</v>
      </c>
      <c r="L38" s="28">
        <v>4071.1</v>
      </c>
      <c r="M38" s="28">
        <v>3.9507099999999999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674.2</v>
      </c>
      <c r="D39" s="37">
        <v>671.26666666666677</v>
      </c>
      <c r="E39" s="37">
        <v>662.03333333333353</v>
      </c>
      <c r="F39" s="37">
        <v>649.86666666666679</v>
      </c>
      <c r="G39" s="37">
        <v>640.63333333333355</v>
      </c>
      <c r="H39" s="37">
        <v>683.43333333333351</v>
      </c>
      <c r="I39" s="37">
        <v>692.66666666666686</v>
      </c>
      <c r="J39" s="37">
        <v>704.83333333333348</v>
      </c>
      <c r="K39" s="28">
        <v>680.5</v>
      </c>
      <c r="L39" s="28">
        <v>659.1</v>
      </c>
      <c r="M39" s="28">
        <v>204.38650999999999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3339</v>
      </c>
      <c r="D40" s="37">
        <v>3330.6666666666665</v>
      </c>
      <c r="E40" s="37">
        <v>3301.333333333333</v>
      </c>
      <c r="F40" s="37">
        <v>3263.6666666666665</v>
      </c>
      <c r="G40" s="37">
        <v>3234.333333333333</v>
      </c>
      <c r="H40" s="37">
        <v>3368.333333333333</v>
      </c>
      <c r="I40" s="37">
        <v>3397.6666666666661</v>
      </c>
      <c r="J40" s="37">
        <v>3435.333333333333</v>
      </c>
      <c r="K40" s="28">
        <v>3360</v>
      </c>
      <c r="L40" s="28">
        <v>3293</v>
      </c>
      <c r="M40" s="28">
        <v>5.0826200000000004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6472.5</v>
      </c>
      <c r="D41" s="37">
        <v>6373.1166666666659</v>
      </c>
      <c r="E41" s="37">
        <v>6221.2333333333318</v>
      </c>
      <c r="F41" s="37">
        <v>5969.9666666666662</v>
      </c>
      <c r="G41" s="37">
        <v>5818.0833333333321</v>
      </c>
      <c r="H41" s="37">
        <v>6624.3833333333314</v>
      </c>
      <c r="I41" s="37">
        <v>6776.2666666666646</v>
      </c>
      <c r="J41" s="37">
        <v>7027.533333333331</v>
      </c>
      <c r="K41" s="28">
        <v>6525</v>
      </c>
      <c r="L41" s="28">
        <v>6121.85</v>
      </c>
      <c r="M41" s="28">
        <v>22.801310000000001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15015.2</v>
      </c>
      <c r="D42" s="37">
        <v>14871.583333333334</v>
      </c>
      <c r="E42" s="37">
        <v>14543.616666666669</v>
      </c>
      <c r="F42" s="37">
        <v>14072.033333333335</v>
      </c>
      <c r="G42" s="37">
        <v>13744.066666666669</v>
      </c>
      <c r="H42" s="37">
        <v>15343.166666666668</v>
      </c>
      <c r="I42" s="37">
        <v>15671.133333333331</v>
      </c>
      <c r="J42" s="37">
        <v>16142.716666666667</v>
      </c>
      <c r="K42" s="28">
        <v>15199.55</v>
      </c>
      <c r="L42" s="28">
        <v>14400</v>
      </c>
      <c r="M42" s="28">
        <v>3.9134099999999998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4991.75</v>
      </c>
      <c r="D43" s="37">
        <v>4994.7666666666664</v>
      </c>
      <c r="E43" s="37">
        <v>4889.5333333333328</v>
      </c>
      <c r="F43" s="37">
        <v>4787.3166666666666</v>
      </c>
      <c r="G43" s="37">
        <v>4682.083333333333</v>
      </c>
      <c r="H43" s="37">
        <v>5096.9833333333327</v>
      </c>
      <c r="I43" s="37">
        <v>5202.2166666666662</v>
      </c>
      <c r="J43" s="37">
        <v>5304.4333333333325</v>
      </c>
      <c r="K43" s="28">
        <v>5100</v>
      </c>
      <c r="L43" s="28">
        <v>4892.55</v>
      </c>
      <c r="M43" s="28">
        <v>1.03423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1941.35</v>
      </c>
      <c r="D44" s="37">
        <v>1928.05</v>
      </c>
      <c r="E44" s="37">
        <v>1893.3999999999999</v>
      </c>
      <c r="F44" s="37">
        <v>1845.4499999999998</v>
      </c>
      <c r="G44" s="37">
        <v>1810.7999999999997</v>
      </c>
      <c r="H44" s="37">
        <v>1976</v>
      </c>
      <c r="I44" s="37">
        <v>2010.65</v>
      </c>
      <c r="J44" s="37">
        <v>2058.6000000000004</v>
      </c>
      <c r="K44" s="28">
        <v>1962.7</v>
      </c>
      <c r="L44" s="28">
        <v>1880.1</v>
      </c>
      <c r="M44" s="28">
        <v>2.7568999999999999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266.75</v>
      </c>
      <c r="D45" s="37">
        <v>264.86666666666667</v>
      </c>
      <c r="E45" s="37">
        <v>261.03333333333336</v>
      </c>
      <c r="F45" s="37">
        <v>255.31666666666666</v>
      </c>
      <c r="G45" s="37">
        <v>251.48333333333335</v>
      </c>
      <c r="H45" s="37">
        <v>270.58333333333337</v>
      </c>
      <c r="I45" s="37">
        <v>274.41666666666663</v>
      </c>
      <c r="J45" s="37">
        <v>280.13333333333338</v>
      </c>
      <c r="K45" s="28">
        <v>268.7</v>
      </c>
      <c r="L45" s="28">
        <v>259.14999999999998</v>
      </c>
      <c r="M45" s="28">
        <v>72.384039999999999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98.85</v>
      </c>
      <c r="D46" s="37">
        <v>98.25</v>
      </c>
      <c r="E46" s="37">
        <v>97.3</v>
      </c>
      <c r="F46" s="37">
        <v>95.75</v>
      </c>
      <c r="G46" s="37">
        <v>94.8</v>
      </c>
      <c r="H46" s="37">
        <v>99.8</v>
      </c>
      <c r="I46" s="37">
        <v>100.74999999999999</v>
      </c>
      <c r="J46" s="37">
        <v>102.3</v>
      </c>
      <c r="K46" s="28">
        <v>99.2</v>
      </c>
      <c r="L46" s="28">
        <v>96.7</v>
      </c>
      <c r="M46" s="28">
        <v>512.66333999999995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48.1</v>
      </c>
      <c r="D47" s="37">
        <v>47.933333333333337</v>
      </c>
      <c r="E47" s="37">
        <v>47.416666666666671</v>
      </c>
      <c r="F47" s="37">
        <v>46.733333333333334</v>
      </c>
      <c r="G47" s="37">
        <v>46.216666666666669</v>
      </c>
      <c r="H47" s="37">
        <v>48.616666666666674</v>
      </c>
      <c r="I47" s="37">
        <v>49.13333333333334</v>
      </c>
      <c r="J47" s="37">
        <v>49.816666666666677</v>
      </c>
      <c r="K47" s="28">
        <v>48.45</v>
      </c>
      <c r="L47" s="28">
        <v>47.25</v>
      </c>
      <c r="M47" s="28">
        <v>36.503839999999997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1786.45</v>
      </c>
      <c r="D48" s="37">
        <v>1768.8</v>
      </c>
      <c r="E48" s="37">
        <v>1742.6499999999999</v>
      </c>
      <c r="F48" s="37">
        <v>1698.85</v>
      </c>
      <c r="G48" s="37">
        <v>1672.6999999999998</v>
      </c>
      <c r="H48" s="37">
        <v>1812.6</v>
      </c>
      <c r="I48" s="37">
        <v>1838.75</v>
      </c>
      <c r="J48" s="37">
        <v>1882.55</v>
      </c>
      <c r="K48" s="28">
        <v>1794.95</v>
      </c>
      <c r="L48" s="28">
        <v>1725</v>
      </c>
      <c r="M48" s="28">
        <v>1.5738700000000001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657.9</v>
      </c>
      <c r="D49" s="37">
        <v>650.33333333333326</v>
      </c>
      <c r="E49" s="37">
        <v>638.86666666666656</v>
      </c>
      <c r="F49" s="37">
        <v>619.83333333333326</v>
      </c>
      <c r="G49" s="37">
        <v>608.36666666666656</v>
      </c>
      <c r="H49" s="37">
        <v>669.36666666666656</v>
      </c>
      <c r="I49" s="37">
        <v>680.83333333333326</v>
      </c>
      <c r="J49" s="37">
        <v>699.86666666666656</v>
      </c>
      <c r="K49" s="28">
        <v>661.8</v>
      </c>
      <c r="L49" s="28">
        <v>631.29999999999995</v>
      </c>
      <c r="M49" s="28">
        <v>11.007210000000001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222.45</v>
      </c>
      <c r="D50" s="37">
        <v>220.33333333333334</v>
      </c>
      <c r="E50" s="37">
        <v>215.31666666666669</v>
      </c>
      <c r="F50" s="37">
        <v>208.18333333333334</v>
      </c>
      <c r="G50" s="37">
        <v>203.16666666666669</v>
      </c>
      <c r="H50" s="37">
        <v>227.4666666666667</v>
      </c>
      <c r="I50" s="37">
        <v>232.48333333333335</v>
      </c>
      <c r="J50" s="37">
        <v>239.6166666666667</v>
      </c>
      <c r="K50" s="28">
        <v>225.35</v>
      </c>
      <c r="L50" s="28">
        <v>213.2</v>
      </c>
      <c r="M50" s="28">
        <v>100.81755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628.95000000000005</v>
      </c>
      <c r="D51" s="37">
        <v>623.86666666666667</v>
      </c>
      <c r="E51" s="37">
        <v>616.13333333333333</v>
      </c>
      <c r="F51" s="37">
        <v>603.31666666666661</v>
      </c>
      <c r="G51" s="37">
        <v>595.58333333333326</v>
      </c>
      <c r="H51" s="37">
        <v>636.68333333333339</v>
      </c>
      <c r="I51" s="37">
        <v>644.41666666666674</v>
      </c>
      <c r="J51" s="37">
        <v>657.23333333333346</v>
      </c>
      <c r="K51" s="28">
        <v>631.6</v>
      </c>
      <c r="L51" s="28">
        <v>611.04999999999995</v>
      </c>
      <c r="M51" s="28">
        <v>25.0318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50.65</v>
      </c>
      <c r="D52" s="37">
        <v>50.5</v>
      </c>
      <c r="E52" s="37">
        <v>50</v>
      </c>
      <c r="F52" s="37">
        <v>49.35</v>
      </c>
      <c r="G52" s="37">
        <v>48.85</v>
      </c>
      <c r="H52" s="37">
        <v>51.15</v>
      </c>
      <c r="I52" s="37">
        <v>51.65</v>
      </c>
      <c r="J52" s="37">
        <v>52.3</v>
      </c>
      <c r="K52" s="28">
        <v>51</v>
      </c>
      <c r="L52" s="28">
        <v>49.85</v>
      </c>
      <c r="M52" s="28">
        <v>253.04136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342.65</v>
      </c>
      <c r="D53" s="37">
        <v>342.66666666666669</v>
      </c>
      <c r="E53" s="37">
        <v>337.68333333333339</v>
      </c>
      <c r="F53" s="37">
        <v>332.7166666666667</v>
      </c>
      <c r="G53" s="37">
        <v>327.73333333333341</v>
      </c>
      <c r="H53" s="37">
        <v>347.63333333333338</v>
      </c>
      <c r="I53" s="37">
        <v>352.61666666666662</v>
      </c>
      <c r="J53" s="37">
        <v>357.58333333333337</v>
      </c>
      <c r="K53" s="28">
        <v>347.65</v>
      </c>
      <c r="L53" s="28">
        <v>337.7</v>
      </c>
      <c r="M53" s="28">
        <v>67.81953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691.5</v>
      </c>
      <c r="D54" s="37">
        <v>687.93333333333339</v>
      </c>
      <c r="E54" s="37">
        <v>677.86666666666679</v>
      </c>
      <c r="F54" s="37">
        <v>664.23333333333335</v>
      </c>
      <c r="G54" s="37">
        <v>654.16666666666674</v>
      </c>
      <c r="H54" s="37">
        <v>701.56666666666683</v>
      </c>
      <c r="I54" s="37">
        <v>711.63333333333344</v>
      </c>
      <c r="J54" s="37">
        <v>725.26666666666688</v>
      </c>
      <c r="K54" s="28">
        <v>698</v>
      </c>
      <c r="L54" s="28">
        <v>674.3</v>
      </c>
      <c r="M54" s="28">
        <v>98.963949999999997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337.8</v>
      </c>
      <c r="D55" s="37">
        <v>336.55</v>
      </c>
      <c r="E55" s="37">
        <v>333.90000000000003</v>
      </c>
      <c r="F55" s="37">
        <v>330</v>
      </c>
      <c r="G55" s="37">
        <v>327.35000000000002</v>
      </c>
      <c r="H55" s="37">
        <v>340.45000000000005</v>
      </c>
      <c r="I55" s="37">
        <v>343.1</v>
      </c>
      <c r="J55" s="37">
        <v>347.00000000000006</v>
      </c>
      <c r="K55" s="28">
        <v>339.2</v>
      </c>
      <c r="L55" s="28">
        <v>332.65</v>
      </c>
      <c r="M55" s="28">
        <v>30.09188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14224.2</v>
      </c>
      <c r="D56" s="37">
        <v>14336.1</v>
      </c>
      <c r="E56" s="37">
        <v>13952.1</v>
      </c>
      <c r="F56" s="37">
        <v>13680</v>
      </c>
      <c r="G56" s="37">
        <v>13296</v>
      </c>
      <c r="H56" s="37">
        <v>14608.2</v>
      </c>
      <c r="I56" s="37">
        <v>14992.2</v>
      </c>
      <c r="J56" s="37">
        <v>15264.300000000001</v>
      </c>
      <c r="K56" s="28">
        <v>14720.1</v>
      </c>
      <c r="L56" s="28">
        <v>14064</v>
      </c>
      <c r="M56" s="28">
        <v>1.0232300000000001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3123.85</v>
      </c>
      <c r="D57" s="37">
        <v>3129.1833333333329</v>
      </c>
      <c r="E57" s="37">
        <v>3088.3666666666659</v>
      </c>
      <c r="F57" s="37">
        <v>3052.8833333333328</v>
      </c>
      <c r="G57" s="37">
        <v>3012.0666666666657</v>
      </c>
      <c r="H57" s="37">
        <v>3164.6666666666661</v>
      </c>
      <c r="I57" s="37">
        <v>3205.4833333333327</v>
      </c>
      <c r="J57" s="37">
        <v>3240.9666666666662</v>
      </c>
      <c r="K57" s="28">
        <v>3170</v>
      </c>
      <c r="L57" s="28">
        <v>3093.7</v>
      </c>
      <c r="M57" s="28">
        <v>4.8346799999999996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719.75</v>
      </c>
      <c r="D58" s="37">
        <v>719.65</v>
      </c>
      <c r="E58" s="37">
        <v>709.3</v>
      </c>
      <c r="F58" s="37">
        <v>698.85</v>
      </c>
      <c r="G58" s="37">
        <v>688.5</v>
      </c>
      <c r="H58" s="37">
        <v>730.09999999999991</v>
      </c>
      <c r="I58" s="37">
        <v>740.45</v>
      </c>
      <c r="J58" s="37">
        <v>750.89999999999986</v>
      </c>
      <c r="K58" s="28">
        <v>730</v>
      </c>
      <c r="L58" s="28">
        <v>709.2</v>
      </c>
      <c r="M58" s="28">
        <v>3.64228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212</v>
      </c>
      <c r="D59" s="37">
        <v>211.28333333333333</v>
      </c>
      <c r="E59" s="37">
        <v>209.21666666666667</v>
      </c>
      <c r="F59" s="37">
        <v>206.43333333333334</v>
      </c>
      <c r="G59" s="37">
        <v>204.36666666666667</v>
      </c>
      <c r="H59" s="37">
        <v>214.06666666666666</v>
      </c>
      <c r="I59" s="37">
        <v>216.13333333333333</v>
      </c>
      <c r="J59" s="37">
        <v>218.91666666666666</v>
      </c>
      <c r="K59" s="28">
        <v>213.35</v>
      </c>
      <c r="L59" s="28">
        <v>208.5</v>
      </c>
      <c r="M59" s="28">
        <v>140.03050999999999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108.05</v>
      </c>
      <c r="D60" s="37">
        <v>108.2</v>
      </c>
      <c r="E60" s="37">
        <v>107.65</v>
      </c>
      <c r="F60" s="37">
        <v>107.25</v>
      </c>
      <c r="G60" s="37">
        <v>106.7</v>
      </c>
      <c r="H60" s="37">
        <v>108.60000000000001</v>
      </c>
      <c r="I60" s="37">
        <v>109.14999999999999</v>
      </c>
      <c r="J60" s="37">
        <v>109.55000000000001</v>
      </c>
      <c r="K60" s="28">
        <v>108.75</v>
      </c>
      <c r="L60" s="28">
        <v>107.8</v>
      </c>
      <c r="M60" s="28">
        <v>6.4785700000000004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640.5</v>
      </c>
      <c r="D61" s="37">
        <v>632.83333333333337</v>
      </c>
      <c r="E61" s="37">
        <v>620.9666666666667</v>
      </c>
      <c r="F61" s="37">
        <v>601.43333333333328</v>
      </c>
      <c r="G61" s="37">
        <v>589.56666666666661</v>
      </c>
      <c r="H61" s="37">
        <v>652.36666666666679</v>
      </c>
      <c r="I61" s="37">
        <v>664.23333333333335</v>
      </c>
      <c r="J61" s="37">
        <v>683.76666666666688</v>
      </c>
      <c r="K61" s="28">
        <v>644.70000000000005</v>
      </c>
      <c r="L61" s="28">
        <v>613.29999999999995</v>
      </c>
      <c r="M61" s="28">
        <v>34.133569999999999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981.55</v>
      </c>
      <c r="D62" s="37">
        <v>976.38333333333321</v>
      </c>
      <c r="E62" s="37">
        <v>965.21666666666647</v>
      </c>
      <c r="F62" s="37">
        <v>948.88333333333321</v>
      </c>
      <c r="G62" s="37">
        <v>937.71666666666647</v>
      </c>
      <c r="H62" s="37">
        <v>992.71666666666647</v>
      </c>
      <c r="I62" s="37">
        <v>1003.8833333333332</v>
      </c>
      <c r="J62" s="37">
        <v>1020.2166666666665</v>
      </c>
      <c r="K62" s="28">
        <v>987.55</v>
      </c>
      <c r="L62" s="28">
        <v>960.05</v>
      </c>
      <c r="M62" s="28">
        <v>35.013509999999997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120.7</v>
      </c>
      <c r="D63" s="37">
        <v>119.5</v>
      </c>
      <c r="E63" s="37">
        <v>117.95</v>
      </c>
      <c r="F63" s="37">
        <v>115.2</v>
      </c>
      <c r="G63" s="37">
        <v>113.65</v>
      </c>
      <c r="H63" s="37">
        <v>122.25</v>
      </c>
      <c r="I63" s="37">
        <v>123.80000000000001</v>
      </c>
      <c r="J63" s="37">
        <v>126.55</v>
      </c>
      <c r="K63" s="28">
        <v>121.05</v>
      </c>
      <c r="L63" s="28">
        <v>116.75</v>
      </c>
      <c r="M63" s="28">
        <v>19.545929999999998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186.65</v>
      </c>
      <c r="D64" s="37">
        <v>187.61666666666667</v>
      </c>
      <c r="E64" s="37">
        <v>184.63333333333335</v>
      </c>
      <c r="F64" s="37">
        <v>182.61666666666667</v>
      </c>
      <c r="G64" s="37">
        <v>179.63333333333335</v>
      </c>
      <c r="H64" s="37">
        <v>189.63333333333335</v>
      </c>
      <c r="I64" s="37">
        <v>192.6166666666667</v>
      </c>
      <c r="J64" s="37">
        <v>194.63333333333335</v>
      </c>
      <c r="K64" s="28">
        <v>190.6</v>
      </c>
      <c r="L64" s="28">
        <v>185.6</v>
      </c>
      <c r="M64" s="28">
        <v>138.70658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4556.1000000000004</v>
      </c>
      <c r="D65" s="37">
        <v>4651.9833333333336</v>
      </c>
      <c r="E65" s="37">
        <v>4430.1166666666668</v>
      </c>
      <c r="F65" s="37">
        <v>4304.1333333333332</v>
      </c>
      <c r="G65" s="37">
        <v>4082.2666666666664</v>
      </c>
      <c r="H65" s="37">
        <v>4777.9666666666672</v>
      </c>
      <c r="I65" s="37">
        <v>4999.8333333333339</v>
      </c>
      <c r="J65" s="37">
        <v>5125.8166666666675</v>
      </c>
      <c r="K65" s="28">
        <v>4873.8500000000004</v>
      </c>
      <c r="L65" s="28">
        <v>4526</v>
      </c>
      <c r="M65" s="28">
        <v>8.6120000000000001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1449.05</v>
      </c>
      <c r="D66" s="37">
        <v>1443.45</v>
      </c>
      <c r="E66" s="37">
        <v>1433.15</v>
      </c>
      <c r="F66" s="37">
        <v>1417.25</v>
      </c>
      <c r="G66" s="37">
        <v>1406.95</v>
      </c>
      <c r="H66" s="37">
        <v>1459.3500000000001</v>
      </c>
      <c r="I66" s="37">
        <v>1469.6499999999999</v>
      </c>
      <c r="J66" s="37">
        <v>1485.5500000000002</v>
      </c>
      <c r="K66" s="28">
        <v>1453.75</v>
      </c>
      <c r="L66" s="28">
        <v>1427.55</v>
      </c>
      <c r="M66" s="28">
        <v>6.07334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594.6</v>
      </c>
      <c r="D67" s="37">
        <v>587.13333333333333</v>
      </c>
      <c r="E67" s="37">
        <v>577.56666666666661</v>
      </c>
      <c r="F67" s="37">
        <v>560.5333333333333</v>
      </c>
      <c r="G67" s="37">
        <v>550.96666666666658</v>
      </c>
      <c r="H67" s="37">
        <v>604.16666666666663</v>
      </c>
      <c r="I67" s="37">
        <v>613.73333333333346</v>
      </c>
      <c r="J67" s="37">
        <v>630.76666666666665</v>
      </c>
      <c r="K67" s="28">
        <v>596.70000000000005</v>
      </c>
      <c r="L67" s="28">
        <v>570.1</v>
      </c>
      <c r="M67" s="28">
        <v>7.0098700000000003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755.2</v>
      </c>
      <c r="D68" s="37">
        <v>758.85</v>
      </c>
      <c r="E68" s="37">
        <v>749.30000000000007</v>
      </c>
      <c r="F68" s="37">
        <v>743.40000000000009</v>
      </c>
      <c r="G68" s="37">
        <v>733.85000000000014</v>
      </c>
      <c r="H68" s="37">
        <v>764.75</v>
      </c>
      <c r="I68" s="37">
        <v>774.3</v>
      </c>
      <c r="J68" s="37">
        <v>780.19999999999993</v>
      </c>
      <c r="K68" s="28">
        <v>768.4</v>
      </c>
      <c r="L68" s="28">
        <v>752.95</v>
      </c>
      <c r="M68" s="28">
        <v>4.2252000000000001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384.85</v>
      </c>
      <c r="D69" s="37">
        <v>386.33333333333331</v>
      </c>
      <c r="E69" s="37">
        <v>379.16666666666663</v>
      </c>
      <c r="F69" s="37">
        <v>373.48333333333329</v>
      </c>
      <c r="G69" s="37">
        <v>366.31666666666661</v>
      </c>
      <c r="H69" s="37">
        <v>392.01666666666665</v>
      </c>
      <c r="I69" s="37">
        <v>399.18333333333328</v>
      </c>
      <c r="J69" s="37">
        <v>404.86666666666667</v>
      </c>
      <c r="K69" s="28">
        <v>393.5</v>
      </c>
      <c r="L69" s="28">
        <v>380.65</v>
      </c>
      <c r="M69" s="28">
        <v>13.51764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1000.35</v>
      </c>
      <c r="D70" s="37">
        <v>982.51666666666677</v>
      </c>
      <c r="E70" s="37">
        <v>962.83333333333348</v>
      </c>
      <c r="F70" s="37">
        <v>925.31666666666672</v>
      </c>
      <c r="G70" s="37">
        <v>905.63333333333344</v>
      </c>
      <c r="H70" s="37">
        <v>1020.0333333333335</v>
      </c>
      <c r="I70" s="37">
        <v>1039.7166666666667</v>
      </c>
      <c r="J70" s="37">
        <v>1077.2333333333336</v>
      </c>
      <c r="K70" s="28">
        <v>1002.2</v>
      </c>
      <c r="L70" s="28">
        <v>945</v>
      </c>
      <c r="M70" s="28">
        <v>10.44481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339.2</v>
      </c>
      <c r="D71" s="37">
        <v>336.8</v>
      </c>
      <c r="E71" s="37">
        <v>331.40000000000003</v>
      </c>
      <c r="F71" s="37">
        <v>323.60000000000002</v>
      </c>
      <c r="G71" s="37">
        <v>318.20000000000005</v>
      </c>
      <c r="H71" s="37">
        <v>344.6</v>
      </c>
      <c r="I71" s="37">
        <v>350</v>
      </c>
      <c r="J71" s="37">
        <v>357.8</v>
      </c>
      <c r="K71" s="28">
        <v>342.2</v>
      </c>
      <c r="L71" s="28">
        <v>329</v>
      </c>
      <c r="M71" s="28">
        <v>63.879300000000001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528.1</v>
      </c>
      <c r="D72" s="37">
        <v>525.88333333333333</v>
      </c>
      <c r="E72" s="37">
        <v>518.7166666666667</v>
      </c>
      <c r="F72" s="37">
        <v>509.33333333333337</v>
      </c>
      <c r="G72" s="37">
        <v>502.16666666666674</v>
      </c>
      <c r="H72" s="37">
        <v>535.26666666666665</v>
      </c>
      <c r="I72" s="37">
        <v>542.43333333333339</v>
      </c>
      <c r="J72" s="37">
        <v>551.81666666666661</v>
      </c>
      <c r="K72" s="28">
        <v>533.04999999999995</v>
      </c>
      <c r="L72" s="28">
        <v>516.5</v>
      </c>
      <c r="M72" s="28">
        <v>29.521439999999998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1465.1</v>
      </c>
      <c r="D73" s="37">
        <v>1434.4166666666667</v>
      </c>
      <c r="E73" s="37">
        <v>1392.9333333333334</v>
      </c>
      <c r="F73" s="37">
        <v>1320.7666666666667</v>
      </c>
      <c r="G73" s="37">
        <v>1279.2833333333333</v>
      </c>
      <c r="H73" s="37">
        <v>1506.5833333333335</v>
      </c>
      <c r="I73" s="37">
        <v>1548.0666666666666</v>
      </c>
      <c r="J73" s="37">
        <v>1620.2333333333336</v>
      </c>
      <c r="K73" s="28">
        <v>1475.9</v>
      </c>
      <c r="L73" s="28">
        <v>1362.25</v>
      </c>
      <c r="M73" s="28">
        <v>4.4288499999999997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1974.65</v>
      </c>
      <c r="D74" s="37">
        <v>1952.3166666666668</v>
      </c>
      <c r="E74" s="37">
        <v>1920.4333333333336</v>
      </c>
      <c r="F74" s="37">
        <v>1866.2166666666667</v>
      </c>
      <c r="G74" s="37">
        <v>1834.3333333333335</v>
      </c>
      <c r="H74" s="37">
        <v>2006.5333333333338</v>
      </c>
      <c r="I74" s="37">
        <v>2038.416666666667</v>
      </c>
      <c r="J74" s="37">
        <v>2092.6333333333341</v>
      </c>
      <c r="K74" s="28">
        <v>1984.2</v>
      </c>
      <c r="L74" s="28">
        <v>1898.1</v>
      </c>
      <c r="M74" s="28">
        <v>7.8286800000000003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75.2</v>
      </c>
      <c r="D75" s="37">
        <v>74.166666666666671</v>
      </c>
      <c r="E75" s="37">
        <v>71.733333333333348</v>
      </c>
      <c r="F75" s="37">
        <v>68.26666666666668</v>
      </c>
      <c r="G75" s="37">
        <v>65.833333333333357</v>
      </c>
      <c r="H75" s="37">
        <v>77.63333333333334</v>
      </c>
      <c r="I75" s="37">
        <v>80.066666666666649</v>
      </c>
      <c r="J75" s="37">
        <v>83.533333333333331</v>
      </c>
      <c r="K75" s="28">
        <v>76.599999999999994</v>
      </c>
      <c r="L75" s="28">
        <v>70.7</v>
      </c>
      <c r="M75" s="28">
        <v>60.190640000000002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4234.05</v>
      </c>
      <c r="D76" s="37">
        <v>4221.2166666666672</v>
      </c>
      <c r="E76" s="37">
        <v>4162.8333333333339</v>
      </c>
      <c r="F76" s="37">
        <v>4091.6166666666668</v>
      </c>
      <c r="G76" s="37">
        <v>4033.2333333333336</v>
      </c>
      <c r="H76" s="37">
        <v>4292.4333333333343</v>
      </c>
      <c r="I76" s="37">
        <v>4350.8166666666675</v>
      </c>
      <c r="J76" s="37">
        <v>4422.0333333333347</v>
      </c>
      <c r="K76" s="28">
        <v>4279.6000000000004</v>
      </c>
      <c r="L76" s="28">
        <v>4150</v>
      </c>
      <c r="M76" s="28">
        <v>3.8525100000000001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4092.35</v>
      </c>
      <c r="D77" s="37">
        <v>4098.1166666666668</v>
      </c>
      <c r="E77" s="37">
        <v>4046.2333333333336</v>
      </c>
      <c r="F77" s="37">
        <v>4000.1166666666668</v>
      </c>
      <c r="G77" s="37">
        <v>3948.2333333333336</v>
      </c>
      <c r="H77" s="37">
        <v>4144.2333333333336</v>
      </c>
      <c r="I77" s="37">
        <v>4196.1166666666668</v>
      </c>
      <c r="J77" s="37">
        <v>4242.2333333333336</v>
      </c>
      <c r="K77" s="28">
        <v>4150</v>
      </c>
      <c r="L77" s="28">
        <v>4052</v>
      </c>
      <c r="M77" s="28">
        <v>2.43486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2614.6999999999998</v>
      </c>
      <c r="D78" s="37">
        <v>2560.7333333333331</v>
      </c>
      <c r="E78" s="37">
        <v>2496.4666666666662</v>
      </c>
      <c r="F78" s="37">
        <v>2378.2333333333331</v>
      </c>
      <c r="G78" s="37">
        <v>2313.9666666666662</v>
      </c>
      <c r="H78" s="37">
        <v>2678.9666666666662</v>
      </c>
      <c r="I78" s="37">
        <v>2743.2333333333336</v>
      </c>
      <c r="J78" s="37">
        <v>2861.4666666666662</v>
      </c>
      <c r="K78" s="28">
        <v>2625</v>
      </c>
      <c r="L78" s="28">
        <v>2442.5</v>
      </c>
      <c r="M78" s="28">
        <v>3.5070399999999999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3930.45</v>
      </c>
      <c r="D79" s="37">
        <v>3931.3166666666671</v>
      </c>
      <c r="E79" s="37">
        <v>3881.3333333333339</v>
      </c>
      <c r="F79" s="37">
        <v>3832.2166666666667</v>
      </c>
      <c r="G79" s="37">
        <v>3782.2333333333336</v>
      </c>
      <c r="H79" s="37">
        <v>3980.4333333333343</v>
      </c>
      <c r="I79" s="37">
        <v>4030.416666666667</v>
      </c>
      <c r="J79" s="37">
        <v>4079.5333333333347</v>
      </c>
      <c r="K79" s="28">
        <v>3981.3</v>
      </c>
      <c r="L79" s="28">
        <v>3882.2</v>
      </c>
      <c r="M79" s="28">
        <v>8.0936900000000005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2293.0500000000002</v>
      </c>
      <c r="D80" s="37">
        <v>2273.4666666666667</v>
      </c>
      <c r="E80" s="37">
        <v>2238.5833333333335</v>
      </c>
      <c r="F80" s="37">
        <v>2184.1166666666668</v>
      </c>
      <c r="G80" s="37">
        <v>2149.2333333333336</v>
      </c>
      <c r="H80" s="37">
        <v>2327.9333333333334</v>
      </c>
      <c r="I80" s="37">
        <v>2362.8166666666666</v>
      </c>
      <c r="J80" s="37">
        <v>2417.2833333333333</v>
      </c>
      <c r="K80" s="28">
        <v>2308.35</v>
      </c>
      <c r="L80" s="28">
        <v>2219</v>
      </c>
      <c r="M80" s="28">
        <v>15.77642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470.5</v>
      </c>
      <c r="D81" s="37">
        <v>470.48333333333335</v>
      </c>
      <c r="E81" s="37">
        <v>463.26666666666671</v>
      </c>
      <c r="F81" s="37">
        <v>456.03333333333336</v>
      </c>
      <c r="G81" s="37">
        <v>448.81666666666672</v>
      </c>
      <c r="H81" s="37">
        <v>477.7166666666667</v>
      </c>
      <c r="I81" s="37">
        <v>484.93333333333339</v>
      </c>
      <c r="J81" s="37">
        <v>492.16666666666669</v>
      </c>
      <c r="K81" s="28">
        <v>477.7</v>
      </c>
      <c r="L81" s="28">
        <v>463.25</v>
      </c>
      <c r="M81" s="28">
        <v>5.4588900000000002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1141.7</v>
      </c>
      <c r="D82" s="37">
        <v>1136.3</v>
      </c>
      <c r="E82" s="37">
        <v>1121.5999999999999</v>
      </c>
      <c r="F82" s="37">
        <v>1101.5</v>
      </c>
      <c r="G82" s="37">
        <v>1086.8</v>
      </c>
      <c r="H82" s="37">
        <v>1156.3999999999999</v>
      </c>
      <c r="I82" s="37">
        <v>1171.1000000000001</v>
      </c>
      <c r="J82" s="37">
        <v>1191.1999999999998</v>
      </c>
      <c r="K82" s="28">
        <v>1151</v>
      </c>
      <c r="L82" s="28">
        <v>1116.2</v>
      </c>
      <c r="M82" s="28">
        <v>1.50562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1774.85</v>
      </c>
      <c r="D83" s="37">
        <v>1769.3500000000001</v>
      </c>
      <c r="E83" s="37">
        <v>1757.8000000000002</v>
      </c>
      <c r="F83" s="37">
        <v>1740.75</v>
      </c>
      <c r="G83" s="37">
        <v>1729.2</v>
      </c>
      <c r="H83" s="37">
        <v>1786.4000000000003</v>
      </c>
      <c r="I83" s="37">
        <v>1797.95</v>
      </c>
      <c r="J83" s="37">
        <v>1815.0000000000005</v>
      </c>
      <c r="K83" s="28">
        <v>1780.9</v>
      </c>
      <c r="L83" s="28">
        <v>1752.3</v>
      </c>
      <c r="M83" s="28">
        <v>9.9378299999999999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147.94999999999999</v>
      </c>
      <c r="D84" s="37">
        <v>147.1</v>
      </c>
      <c r="E84" s="37">
        <v>145.54999999999998</v>
      </c>
      <c r="F84" s="37">
        <v>143.14999999999998</v>
      </c>
      <c r="G84" s="37">
        <v>141.59999999999997</v>
      </c>
      <c r="H84" s="37">
        <v>149.5</v>
      </c>
      <c r="I84" s="37">
        <v>151.05000000000001</v>
      </c>
      <c r="J84" s="37">
        <v>153.45000000000002</v>
      </c>
      <c r="K84" s="28">
        <v>148.65</v>
      </c>
      <c r="L84" s="28">
        <v>144.69999999999999</v>
      </c>
      <c r="M84" s="28">
        <v>17.054580000000001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92.45</v>
      </c>
      <c r="D85" s="37">
        <v>91.649999999999991</v>
      </c>
      <c r="E85" s="37">
        <v>90.299999999999983</v>
      </c>
      <c r="F85" s="37">
        <v>88.149999999999991</v>
      </c>
      <c r="G85" s="37">
        <v>86.799999999999983</v>
      </c>
      <c r="H85" s="37">
        <v>93.799999999999983</v>
      </c>
      <c r="I85" s="37">
        <v>95.149999999999977</v>
      </c>
      <c r="J85" s="37">
        <v>97.299999999999983</v>
      </c>
      <c r="K85" s="28">
        <v>93</v>
      </c>
      <c r="L85" s="28">
        <v>89.5</v>
      </c>
      <c r="M85" s="28">
        <v>235.49931000000001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264.3</v>
      </c>
      <c r="D86" s="37">
        <v>262.16666666666669</v>
      </c>
      <c r="E86" s="37">
        <v>259.33333333333337</v>
      </c>
      <c r="F86" s="37">
        <v>254.36666666666667</v>
      </c>
      <c r="G86" s="37">
        <v>251.53333333333336</v>
      </c>
      <c r="H86" s="37">
        <v>267.13333333333338</v>
      </c>
      <c r="I86" s="37">
        <v>269.96666666666675</v>
      </c>
      <c r="J86" s="37">
        <v>274.93333333333339</v>
      </c>
      <c r="K86" s="28">
        <v>265</v>
      </c>
      <c r="L86" s="28">
        <v>257.2</v>
      </c>
      <c r="M86" s="28">
        <v>26.383469999999999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154.5</v>
      </c>
      <c r="D87" s="37">
        <v>155.63333333333333</v>
      </c>
      <c r="E87" s="37">
        <v>152.26666666666665</v>
      </c>
      <c r="F87" s="37">
        <v>150.03333333333333</v>
      </c>
      <c r="G87" s="37">
        <v>146.66666666666666</v>
      </c>
      <c r="H87" s="37">
        <v>157.86666666666665</v>
      </c>
      <c r="I87" s="37">
        <v>161.23333333333332</v>
      </c>
      <c r="J87" s="37">
        <v>163.46666666666664</v>
      </c>
      <c r="K87" s="28">
        <v>159</v>
      </c>
      <c r="L87" s="28">
        <v>153.4</v>
      </c>
      <c r="M87" s="28">
        <v>127.30150999999999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39.65</v>
      </c>
      <c r="D88" s="37">
        <v>39.199999999999996</v>
      </c>
      <c r="E88" s="37">
        <v>38.449999999999989</v>
      </c>
      <c r="F88" s="37">
        <v>37.249999999999993</v>
      </c>
      <c r="G88" s="37">
        <v>36.499999999999986</v>
      </c>
      <c r="H88" s="37">
        <v>40.399999999999991</v>
      </c>
      <c r="I88" s="37">
        <v>41.150000000000006</v>
      </c>
      <c r="J88" s="37">
        <v>42.349999999999994</v>
      </c>
      <c r="K88" s="28">
        <v>39.950000000000003</v>
      </c>
      <c r="L88" s="28">
        <v>38</v>
      </c>
      <c r="M88" s="28">
        <v>165.70605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3299.6</v>
      </c>
      <c r="D89" s="37">
        <v>3259.9500000000003</v>
      </c>
      <c r="E89" s="37">
        <v>3199.7500000000005</v>
      </c>
      <c r="F89" s="37">
        <v>3099.9</v>
      </c>
      <c r="G89" s="37">
        <v>3039.7000000000003</v>
      </c>
      <c r="H89" s="37">
        <v>3359.8000000000006</v>
      </c>
      <c r="I89" s="37">
        <v>3420.0000000000005</v>
      </c>
      <c r="J89" s="37">
        <v>3519.8500000000008</v>
      </c>
      <c r="K89" s="28">
        <v>3320.15</v>
      </c>
      <c r="L89" s="28">
        <v>3160.1</v>
      </c>
      <c r="M89" s="28">
        <v>1.4135500000000001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441.15</v>
      </c>
      <c r="D90" s="37">
        <v>441.11666666666662</v>
      </c>
      <c r="E90" s="37">
        <v>437.53333333333325</v>
      </c>
      <c r="F90" s="37">
        <v>433.91666666666663</v>
      </c>
      <c r="G90" s="37">
        <v>430.33333333333326</v>
      </c>
      <c r="H90" s="37">
        <v>444.73333333333323</v>
      </c>
      <c r="I90" s="37">
        <v>448.31666666666661</v>
      </c>
      <c r="J90" s="37">
        <v>451.93333333333322</v>
      </c>
      <c r="K90" s="28">
        <v>444.7</v>
      </c>
      <c r="L90" s="28">
        <v>437.5</v>
      </c>
      <c r="M90" s="28">
        <v>10.44262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702</v>
      </c>
      <c r="D91" s="37">
        <v>701.15</v>
      </c>
      <c r="E91" s="37">
        <v>695.3</v>
      </c>
      <c r="F91" s="37">
        <v>688.6</v>
      </c>
      <c r="G91" s="37">
        <v>682.75</v>
      </c>
      <c r="H91" s="37">
        <v>707.84999999999991</v>
      </c>
      <c r="I91" s="37">
        <v>713.7</v>
      </c>
      <c r="J91" s="37">
        <v>720.39999999999986</v>
      </c>
      <c r="K91" s="28">
        <v>707</v>
      </c>
      <c r="L91" s="28">
        <v>694.45</v>
      </c>
      <c r="M91" s="28">
        <v>27.561419999999998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502.65</v>
      </c>
      <c r="D92" s="37">
        <v>503.2166666666667</v>
      </c>
      <c r="E92" s="37">
        <v>496.43333333333339</v>
      </c>
      <c r="F92" s="37">
        <v>490.2166666666667</v>
      </c>
      <c r="G92" s="37">
        <v>483.43333333333339</v>
      </c>
      <c r="H92" s="37">
        <v>509.43333333333339</v>
      </c>
      <c r="I92" s="37">
        <v>516.2166666666667</v>
      </c>
      <c r="J92" s="37">
        <v>522.43333333333339</v>
      </c>
      <c r="K92" s="28">
        <v>510</v>
      </c>
      <c r="L92" s="28">
        <v>497</v>
      </c>
      <c r="M92" s="28">
        <v>1.0759799999999999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1467.3</v>
      </c>
      <c r="D93" s="37">
        <v>1457.4333333333334</v>
      </c>
      <c r="E93" s="37">
        <v>1434.8666666666668</v>
      </c>
      <c r="F93" s="37">
        <v>1402.4333333333334</v>
      </c>
      <c r="G93" s="37">
        <v>1379.8666666666668</v>
      </c>
      <c r="H93" s="37">
        <v>1489.8666666666668</v>
      </c>
      <c r="I93" s="37">
        <v>1512.4333333333334</v>
      </c>
      <c r="J93" s="37">
        <v>1544.8666666666668</v>
      </c>
      <c r="K93" s="28">
        <v>1480</v>
      </c>
      <c r="L93" s="28">
        <v>1425</v>
      </c>
      <c r="M93" s="28">
        <v>8.8450199999999999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1493.35</v>
      </c>
      <c r="D94" s="37">
        <v>1481.8500000000001</v>
      </c>
      <c r="E94" s="37">
        <v>1455.0000000000002</v>
      </c>
      <c r="F94" s="37">
        <v>1416.65</v>
      </c>
      <c r="G94" s="37">
        <v>1389.8000000000002</v>
      </c>
      <c r="H94" s="37">
        <v>1520.2000000000003</v>
      </c>
      <c r="I94" s="37">
        <v>1547.0500000000002</v>
      </c>
      <c r="J94" s="37">
        <v>1585.4000000000003</v>
      </c>
      <c r="K94" s="28">
        <v>1508.7</v>
      </c>
      <c r="L94" s="28">
        <v>1443.5</v>
      </c>
      <c r="M94" s="28">
        <v>16.912459999999999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533.4</v>
      </c>
      <c r="D95" s="37">
        <v>525.86666666666667</v>
      </c>
      <c r="E95" s="37">
        <v>512.5333333333333</v>
      </c>
      <c r="F95" s="37">
        <v>491.66666666666663</v>
      </c>
      <c r="G95" s="37">
        <v>478.33333333333326</v>
      </c>
      <c r="H95" s="37">
        <v>546.73333333333335</v>
      </c>
      <c r="I95" s="37">
        <v>560.06666666666661</v>
      </c>
      <c r="J95" s="37">
        <v>580.93333333333339</v>
      </c>
      <c r="K95" s="28">
        <v>539.20000000000005</v>
      </c>
      <c r="L95" s="28">
        <v>505</v>
      </c>
      <c r="M95" s="28">
        <v>41.190010000000001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269.45</v>
      </c>
      <c r="D96" s="37">
        <v>267.39999999999998</v>
      </c>
      <c r="E96" s="37">
        <v>263.14999999999998</v>
      </c>
      <c r="F96" s="37">
        <v>256.85000000000002</v>
      </c>
      <c r="G96" s="37">
        <v>252.60000000000002</v>
      </c>
      <c r="H96" s="37">
        <v>273.69999999999993</v>
      </c>
      <c r="I96" s="37">
        <v>277.94999999999993</v>
      </c>
      <c r="J96" s="37">
        <v>284.24999999999989</v>
      </c>
      <c r="K96" s="28">
        <v>271.64999999999998</v>
      </c>
      <c r="L96" s="28">
        <v>261.10000000000002</v>
      </c>
      <c r="M96" s="28">
        <v>18.57629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1182.7</v>
      </c>
      <c r="D97" s="37">
        <v>1179.5999999999999</v>
      </c>
      <c r="E97" s="37">
        <v>1164.1999999999998</v>
      </c>
      <c r="F97" s="37">
        <v>1145.6999999999998</v>
      </c>
      <c r="G97" s="37">
        <v>1130.2999999999997</v>
      </c>
      <c r="H97" s="37">
        <v>1198.0999999999999</v>
      </c>
      <c r="I97" s="37">
        <v>1213.5</v>
      </c>
      <c r="J97" s="37">
        <v>1232</v>
      </c>
      <c r="K97" s="28">
        <v>1195</v>
      </c>
      <c r="L97" s="28">
        <v>1161.0999999999999</v>
      </c>
      <c r="M97" s="28">
        <v>37.81326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2133.4</v>
      </c>
      <c r="D98" s="37">
        <v>2123.1666666666665</v>
      </c>
      <c r="E98" s="37">
        <v>2090.3833333333332</v>
      </c>
      <c r="F98" s="37">
        <v>2047.3666666666668</v>
      </c>
      <c r="G98" s="37">
        <v>2014.5833333333335</v>
      </c>
      <c r="H98" s="37">
        <v>2166.1833333333329</v>
      </c>
      <c r="I98" s="37">
        <v>2198.9666666666667</v>
      </c>
      <c r="J98" s="37">
        <v>2241.9833333333327</v>
      </c>
      <c r="K98" s="28">
        <v>2155.9499999999998</v>
      </c>
      <c r="L98" s="28">
        <v>2080.15</v>
      </c>
      <c r="M98" s="28">
        <v>2.5861700000000001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1371.15</v>
      </c>
      <c r="D99" s="37">
        <v>1354.9</v>
      </c>
      <c r="E99" s="37">
        <v>1335.1000000000001</v>
      </c>
      <c r="F99" s="37">
        <v>1299.05</v>
      </c>
      <c r="G99" s="37">
        <v>1279.25</v>
      </c>
      <c r="H99" s="37">
        <v>1390.9500000000003</v>
      </c>
      <c r="I99" s="37">
        <v>1410.7500000000005</v>
      </c>
      <c r="J99" s="37">
        <v>1446.8000000000004</v>
      </c>
      <c r="K99" s="28">
        <v>1374.7</v>
      </c>
      <c r="L99" s="28">
        <v>1318.85</v>
      </c>
      <c r="M99" s="28">
        <v>115.67346999999999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514.70000000000005</v>
      </c>
      <c r="D100" s="37">
        <v>515.23333333333335</v>
      </c>
      <c r="E100" s="37">
        <v>507.4666666666667</v>
      </c>
      <c r="F100" s="37">
        <v>500.23333333333335</v>
      </c>
      <c r="G100" s="37">
        <v>492.4666666666667</v>
      </c>
      <c r="H100" s="37">
        <v>522.4666666666667</v>
      </c>
      <c r="I100" s="37">
        <v>530.23333333333335</v>
      </c>
      <c r="J100" s="37">
        <v>537.4666666666667</v>
      </c>
      <c r="K100" s="28">
        <v>523</v>
      </c>
      <c r="L100" s="28">
        <v>508</v>
      </c>
      <c r="M100" s="28">
        <v>45.159649999999999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1092.6500000000001</v>
      </c>
      <c r="D101" s="37">
        <v>1093.2166666666667</v>
      </c>
      <c r="E101" s="37">
        <v>1075.4333333333334</v>
      </c>
      <c r="F101" s="37">
        <v>1058.2166666666667</v>
      </c>
      <c r="G101" s="37">
        <v>1040.4333333333334</v>
      </c>
      <c r="H101" s="37">
        <v>1110.4333333333334</v>
      </c>
      <c r="I101" s="37">
        <v>1128.2166666666667</v>
      </c>
      <c r="J101" s="37">
        <v>1145.4333333333334</v>
      </c>
      <c r="K101" s="28">
        <v>1111</v>
      </c>
      <c r="L101" s="28">
        <v>1076</v>
      </c>
      <c r="M101" s="28">
        <v>11.138249999999999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2290.5</v>
      </c>
      <c r="D102" s="37">
        <v>2278.75</v>
      </c>
      <c r="E102" s="37">
        <v>2246.9</v>
      </c>
      <c r="F102" s="37">
        <v>2203.3000000000002</v>
      </c>
      <c r="G102" s="37">
        <v>2171.4500000000003</v>
      </c>
      <c r="H102" s="37">
        <v>2322.35</v>
      </c>
      <c r="I102" s="37">
        <v>2354.2000000000003</v>
      </c>
      <c r="J102" s="37">
        <v>2397.7999999999997</v>
      </c>
      <c r="K102" s="28">
        <v>2310.6</v>
      </c>
      <c r="L102" s="28">
        <v>2235.15</v>
      </c>
      <c r="M102" s="28">
        <v>6.7076399999999996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588.04999999999995</v>
      </c>
      <c r="D103" s="37">
        <v>590.69999999999993</v>
      </c>
      <c r="E103" s="37">
        <v>582.44999999999982</v>
      </c>
      <c r="F103" s="37">
        <v>576.84999999999991</v>
      </c>
      <c r="G103" s="37">
        <v>568.5999999999998</v>
      </c>
      <c r="H103" s="37">
        <v>596.29999999999984</v>
      </c>
      <c r="I103" s="37">
        <v>604.55000000000007</v>
      </c>
      <c r="J103" s="37">
        <v>610.14999999999986</v>
      </c>
      <c r="K103" s="28">
        <v>598.95000000000005</v>
      </c>
      <c r="L103" s="28">
        <v>585.1</v>
      </c>
      <c r="M103" s="28">
        <v>156.8646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1335.55</v>
      </c>
      <c r="D104" s="37">
        <v>1341.1666666666667</v>
      </c>
      <c r="E104" s="37">
        <v>1324.3833333333334</v>
      </c>
      <c r="F104" s="37">
        <v>1313.2166666666667</v>
      </c>
      <c r="G104" s="37">
        <v>1296.4333333333334</v>
      </c>
      <c r="H104" s="37">
        <v>1352.3333333333335</v>
      </c>
      <c r="I104" s="37">
        <v>1369.1166666666668</v>
      </c>
      <c r="J104" s="37">
        <v>1380.2833333333335</v>
      </c>
      <c r="K104" s="28">
        <v>1357.95</v>
      </c>
      <c r="L104" s="28">
        <v>1330</v>
      </c>
      <c r="M104" s="28">
        <v>4.77121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124.05</v>
      </c>
      <c r="D105" s="37">
        <v>125.51666666666667</v>
      </c>
      <c r="E105" s="37">
        <v>122.03333333333333</v>
      </c>
      <c r="F105" s="37">
        <v>120.01666666666667</v>
      </c>
      <c r="G105" s="37">
        <v>116.53333333333333</v>
      </c>
      <c r="H105" s="37">
        <v>127.53333333333333</v>
      </c>
      <c r="I105" s="37">
        <v>131.01666666666665</v>
      </c>
      <c r="J105" s="37">
        <v>133.03333333333333</v>
      </c>
      <c r="K105" s="28">
        <v>129</v>
      </c>
      <c r="L105" s="28">
        <v>123.5</v>
      </c>
      <c r="M105" s="28">
        <v>67.790909999999997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269.10000000000002</v>
      </c>
      <c r="D106" s="37">
        <v>270.36666666666667</v>
      </c>
      <c r="E106" s="37">
        <v>266.23333333333335</v>
      </c>
      <c r="F106" s="37">
        <v>263.36666666666667</v>
      </c>
      <c r="G106" s="37">
        <v>259.23333333333335</v>
      </c>
      <c r="H106" s="37">
        <v>273.23333333333335</v>
      </c>
      <c r="I106" s="37">
        <v>277.36666666666667</v>
      </c>
      <c r="J106" s="37">
        <v>280.23333333333335</v>
      </c>
      <c r="K106" s="28">
        <v>274.5</v>
      </c>
      <c r="L106" s="28">
        <v>267.5</v>
      </c>
      <c r="M106" s="28">
        <v>55.468690000000002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1997.9</v>
      </c>
      <c r="D107" s="37">
        <v>1985.3166666666666</v>
      </c>
      <c r="E107" s="37">
        <v>1963.5833333333333</v>
      </c>
      <c r="F107" s="37">
        <v>1929.2666666666667</v>
      </c>
      <c r="G107" s="37">
        <v>1907.5333333333333</v>
      </c>
      <c r="H107" s="37">
        <v>2019.6333333333332</v>
      </c>
      <c r="I107" s="37">
        <v>2041.3666666666668</v>
      </c>
      <c r="J107" s="37">
        <v>2075.6833333333334</v>
      </c>
      <c r="K107" s="28">
        <v>2007.05</v>
      </c>
      <c r="L107" s="28">
        <v>1951</v>
      </c>
      <c r="M107" s="28">
        <v>28.790790000000001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316.95</v>
      </c>
      <c r="D108" s="37">
        <v>320.91666666666669</v>
      </c>
      <c r="E108" s="37">
        <v>312.53333333333336</v>
      </c>
      <c r="F108" s="37">
        <v>308.11666666666667</v>
      </c>
      <c r="G108" s="37">
        <v>299.73333333333335</v>
      </c>
      <c r="H108" s="37">
        <v>325.33333333333337</v>
      </c>
      <c r="I108" s="37">
        <v>333.7166666666667</v>
      </c>
      <c r="J108" s="37">
        <v>338.13333333333338</v>
      </c>
      <c r="K108" s="28">
        <v>329.3</v>
      </c>
      <c r="L108" s="28">
        <v>316.5</v>
      </c>
      <c r="M108" s="28">
        <v>19.826329999999999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2194.4</v>
      </c>
      <c r="D109" s="37">
        <v>2176.9166666666665</v>
      </c>
      <c r="E109" s="37">
        <v>2137.833333333333</v>
      </c>
      <c r="F109" s="37">
        <v>2081.2666666666664</v>
      </c>
      <c r="G109" s="37">
        <v>2042.1833333333329</v>
      </c>
      <c r="H109" s="37">
        <v>2233.4833333333331</v>
      </c>
      <c r="I109" s="37">
        <v>2272.5666666666662</v>
      </c>
      <c r="J109" s="37">
        <v>2329.1333333333332</v>
      </c>
      <c r="K109" s="28">
        <v>2216</v>
      </c>
      <c r="L109" s="28">
        <v>2120.35</v>
      </c>
      <c r="M109" s="28">
        <v>61.140470000000001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667.45</v>
      </c>
      <c r="D110" s="37">
        <v>666.65</v>
      </c>
      <c r="E110" s="37">
        <v>658.8</v>
      </c>
      <c r="F110" s="37">
        <v>650.15</v>
      </c>
      <c r="G110" s="37">
        <v>642.29999999999995</v>
      </c>
      <c r="H110" s="37">
        <v>675.3</v>
      </c>
      <c r="I110" s="37">
        <v>683.15000000000009</v>
      </c>
      <c r="J110" s="37">
        <v>691.8</v>
      </c>
      <c r="K110" s="28">
        <v>674.5</v>
      </c>
      <c r="L110" s="28">
        <v>658</v>
      </c>
      <c r="M110" s="28">
        <v>337.28638999999998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1236.0999999999999</v>
      </c>
      <c r="D111" s="37">
        <v>1229.0166666666667</v>
      </c>
      <c r="E111" s="37">
        <v>1212.0333333333333</v>
      </c>
      <c r="F111" s="37">
        <v>1187.9666666666667</v>
      </c>
      <c r="G111" s="37">
        <v>1170.9833333333333</v>
      </c>
      <c r="H111" s="37">
        <v>1253.0833333333333</v>
      </c>
      <c r="I111" s="37">
        <v>1270.0666666666664</v>
      </c>
      <c r="J111" s="37">
        <v>1294.1333333333332</v>
      </c>
      <c r="K111" s="28">
        <v>1246</v>
      </c>
      <c r="L111" s="28">
        <v>1204.95</v>
      </c>
      <c r="M111" s="28">
        <v>13.801869999999999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449.25</v>
      </c>
      <c r="D112" s="37">
        <v>450.5</v>
      </c>
      <c r="E112" s="37">
        <v>444.35</v>
      </c>
      <c r="F112" s="37">
        <v>439.45000000000005</v>
      </c>
      <c r="G112" s="37">
        <v>433.30000000000007</v>
      </c>
      <c r="H112" s="37">
        <v>455.4</v>
      </c>
      <c r="I112" s="37">
        <v>461.54999999999995</v>
      </c>
      <c r="J112" s="37">
        <v>466.44999999999993</v>
      </c>
      <c r="K112" s="28">
        <v>456.65</v>
      </c>
      <c r="L112" s="28">
        <v>445.6</v>
      </c>
      <c r="M112" s="28">
        <v>12.62246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606.95000000000005</v>
      </c>
      <c r="D113" s="37">
        <v>609.56666666666672</v>
      </c>
      <c r="E113" s="37">
        <v>599.43333333333339</v>
      </c>
      <c r="F113" s="37">
        <v>591.91666666666663</v>
      </c>
      <c r="G113" s="37">
        <v>581.7833333333333</v>
      </c>
      <c r="H113" s="37">
        <v>617.08333333333348</v>
      </c>
      <c r="I113" s="37">
        <v>627.21666666666692</v>
      </c>
      <c r="J113" s="37">
        <v>634.73333333333358</v>
      </c>
      <c r="K113" s="28">
        <v>619.70000000000005</v>
      </c>
      <c r="L113" s="28">
        <v>602.04999999999995</v>
      </c>
      <c r="M113" s="28">
        <v>6.6217199999999998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42.05</v>
      </c>
      <c r="D114" s="37">
        <v>41.68333333333333</v>
      </c>
      <c r="E114" s="37">
        <v>41.11666666666666</v>
      </c>
      <c r="F114" s="37">
        <v>40.18333333333333</v>
      </c>
      <c r="G114" s="37">
        <v>39.61666666666666</v>
      </c>
      <c r="H114" s="37">
        <v>42.61666666666666</v>
      </c>
      <c r="I114" s="37">
        <v>43.183333333333337</v>
      </c>
      <c r="J114" s="37">
        <v>44.11666666666666</v>
      </c>
      <c r="K114" s="28">
        <v>42.25</v>
      </c>
      <c r="L114" s="28">
        <v>40.75</v>
      </c>
      <c r="M114" s="28">
        <v>291.75047999999998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229.25</v>
      </c>
      <c r="D115" s="37">
        <v>228.91666666666666</v>
      </c>
      <c r="E115" s="37">
        <v>226.43333333333331</v>
      </c>
      <c r="F115" s="37">
        <v>223.61666666666665</v>
      </c>
      <c r="G115" s="37">
        <v>221.1333333333333</v>
      </c>
      <c r="H115" s="37">
        <v>231.73333333333332</v>
      </c>
      <c r="I115" s="37">
        <v>234.21666666666667</v>
      </c>
      <c r="J115" s="37">
        <v>237.03333333333333</v>
      </c>
      <c r="K115" s="28">
        <v>231.4</v>
      </c>
      <c r="L115" s="28">
        <v>226.1</v>
      </c>
      <c r="M115" s="28">
        <v>422.94905999999997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4286.45</v>
      </c>
      <c r="D116" s="37">
        <v>4235.1500000000005</v>
      </c>
      <c r="E116" s="37">
        <v>4155.3000000000011</v>
      </c>
      <c r="F116" s="37">
        <v>4024.1500000000005</v>
      </c>
      <c r="G116" s="37">
        <v>3944.3000000000011</v>
      </c>
      <c r="H116" s="37">
        <v>4366.3000000000011</v>
      </c>
      <c r="I116" s="37">
        <v>4446.1500000000015</v>
      </c>
      <c r="J116" s="37">
        <v>4577.3000000000011</v>
      </c>
      <c r="K116" s="28">
        <v>4315</v>
      </c>
      <c r="L116" s="28">
        <v>4104</v>
      </c>
      <c r="M116" s="28">
        <v>2.6909100000000001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146.05000000000001</v>
      </c>
      <c r="D117" s="37">
        <v>145.85</v>
      </c>
      <c r="E117" s="37">
        <v>142.94999999999999</v>
      </c>
      <c r="F117" s="37">
        <v>139.85</v>
      </c>
      <c r="G117" s="37">
        <v>136.94999999999999</v>
      </c>
      <c r="H117" s="37">
        <v>148.94999999999999</v>
      </c>
      <c r="I117" s="37">
        <v>151.85000000000002</v>
      </c>
      <c r="J117" s="37">
        <v>154.94999999999999</v>
      </c>
      <c r="K117" s="28">
        <v>148.75</v>
      </c>
      <c r="L117" s="28">
        <v>142.75</v>
      </c>
      <c r="M117" s="28">
        <v>40.505119999999998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207.3</v>
      </c>
      <c r="D118" s="37">
        <v>204.1</v>
      </c>
      <c r="E118" s="37">
        <v>199.39999999999998</v>
      </c>
      <c r="F118" s="37">
        <v>191.49999999999997</v>
      </c>
      <c r="G118" s="37">
        <v>186.79999999999995</v>
      </c>
      <c r="H118" s="37">
        <v>212</v>
      </c>
      <c r="I118" s="37">
        <v>216.7</v>
      </c>
      <c r="J118" s="37">
        <v>224.60000000000002</v>
      </c>
      <c r="K118" s="28">
        <v>208.8</v>
      </c>
      <c r="L118" s="28">
        <v>196.2</v>
      </c>
      <c r="M118" s="28">
        <v>150.38951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116.95</v>
      </c>
      <c r="D119" s="37">
        <v>117.21666666666668</v>
      </c>
      <c r="E119" s="37">
        <v>115.53333333333336</v>
      </c>
      <c r="F119" s="37">
        <v>114.11666666666667</v>
      </c>
      <c r="G119" s="37">
        <v>112.43333333333335</v>
      </c>
      <c r="H119" s="37">
        <v>118.63333333333337</v>
      </c>
      <c r="I119" s="37">
        <v>120.31666666666668</v>
      </c>
      <c r="J119" s="37">
        <v>121.73333333333338</v>
      </c>
      <c r="K119" s="28">
        <v>118.9</v>
      </c>
      <c r="L119" s="28">
        <v>115.8</v>
      </c>
      <c r="M119" s="28">
        <v>156.50702999999999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735.05</v>
      </c>
      <c r="D120" s="37">
        <v>730.9</v>
      </c>
      <c r="E120" s="37">
        <v>723.19999999999993</v>
      </c>
      <c r="F120" s="37">
        <v>711.34999999999991</v>
      </c>
      <c r="G120" s="37">
        <v>703.64999999999986</v>
      </c>
      <c r="H120" s="37">
        <v>742.75</v>
      </c>
      <c r="I120" s="37">
        <v>750.45</v>
      </c>
      <c r="J120" s="37">
        <v>762.30000000000007</v>
      </c>
      <c r="K120" s="28">
        <v>738.6</v>
      </c>
      <c r="L120" s="28">
        <v>719.05</v>
      </c>
      <c r="M120" s="28">
        <v>44.854129999999998</v>
      </c>
      <c r="N120" s="1"/>
      <c r="O120" s="1"/>
    </row>
    <row r="121" spans="1:15" ht="12.75" customHeight="1">
      <c r="A121" s="53">
        <v>112</v>
      </c>
      <c r="B121" s="28" t="s">
        <v>829</v>
      </c>
      <c r="C121" s="28">
        <v>21.65</v>
      </c>
      <c r="D121" s="37">
        <v>21.650000000000002</v>
      </c>
      <c r="E121" s="37">
        <v>21.550000000000004</v>
      </c>
      <c r="F121" s="37">
        <v>21.450000000000003</v>
      </c>
      <c r="G121" s="37">
        <v>21.350000000000005</v>
      </c>
      <c r="H121" s="37">
        <v>21.750000000000004</v>
      </c>
      <c r="I121" s="37">
        <v>21.850000000000005</v>
      </c>
      <c r="J121" s="37">
        <v>21.950000000000003</v>
      </c>
      <c r="K121" s="28">
        <v>21.75</v>
      </c>
      <c r="L121" s="28">
        <v>21.55</v>
      </c>
      <c r="M121" s="28">
        <v>49.975879999999997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380.1</v>
      </c>
      <c r="D122" s="37">
        <v>373.61666666666662</v>
      </c>
      <c r="E122" s="37">
        <v>364.48333333333323</v>
      </c>
      <c r="F122" s="37">
        <v>348.86666666666662</v>
      </c>
      <c r="G122" s="37">
        <v>339.73333333333323</v>
      </c>
      <c r="H122" s="37">
        <v>389.23333333333323</v>
      </c>
      <c r="I122" s="37">
        <v>398.36666666666656</v>
      </c>
      <c r="J122" s="37">
        <v>413.98333333333323</v>
      </c>
      <c r="K122" s="28">
        <v>382.75</v>
      </c>
      <c r="L122" s="28">
        <v>358</v>
      </c>
      <c r="M122" s="28">
        <v>111.17891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212.25</v>
      </c>
      <c r="D123" s="37">
        <v>209.56666666666669</v>
      </c>
      <c r="E123" s="37">
        <v>204.73333333333338</v>
      </c>
      <c r="F123" s="37">
        <v>197.2166666666667</v>
      </c>
      <c r="G123" s="37">
        <v>192.38333333333338</v>
      </c>
      <c r="H123" s="37">
        <v>217.08333333333337</v>
      </c>
      <c r="I123" s="37">
        <v>221.91666666666669</v>
      </c>
      <c r="J123" s="37">
        <v>229.43333333333337</v>
      </c>
      <c r="K123" s="28">
        <v>214.4</v>
      </c>
      <c r="L123" s="28">
        <v>202.05</v>
      </c>
      <c r="M123" s="28">
        <v>45.154060000000001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875.35</v>
      </c>
      <c r="D124" s="37">
        <v>864.5333333333333</v>
      </c>
      <c r="E124" s="37">
        <v>849.06666666666661</v>
      </c>
      <c r="F124" s="37">
        <v>822.7833333333333</v>
      </c>
      <c r="G124" s="37">
        <v>807.31666666666661</v>
      </c>
      <c r="H124" s="37">
        <v>890.81666666666661</v>
      </c>
      <c r="I124" s="37">
        <v>906.2833333333333</v>
      </c>
      <c r="J124" s="37">
        <v>932.56666666666661</v>
      </c>
      <c r="K124" s="28">
        <v>880</v>
      </c>
      <c r="L124" s="28">
        <v>838.25</v>
      </c>
      <c r="M124" s="28">
        <v>69.676400000000001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4563.7</v>
      </c>
      <c r="D125" s="37">
        <v>4519.55</v>
      </c>
      <c r="E125" s="37">
        <v>4429.1500000000005</v>
      </c>
      <c r="F125" s="37">
        <v>4294.6000000000004</v>
      </c>
      <c r="G125" s="37">
        <v>4204.2000000000007</v>
      </c>
      <c r="H125" s="37">
        <v>4654.1000000000004</v>
      </c>
      <c r="I125" s="37">
        <v>4744.5</v>
      </c>
      <c r="J125" s="37">
        <v>4879.05</v>
      </c>
      <c r="K125" s="28">
        <v>4609.95</v>
      </c>
      <c r="L125" s="28">
        <v>4385</v>
      </c>
      <c r="M125" s="28">
        <v>3.4910100000000002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1813.35</v>
      </c>
      <c r="D126" s="37">
        <v>1811.9833333333333</v>
      </c>
      <c r="E126" s="37">
        <v>1792.3666666666668</v>
      </c>
      <c r="F126" s="37">
        <v>1771.3833333333334</v>
      </c>
      <c r="G126" s="37">
        <v>1751.7666666666669</v>
      </c>
      <c r="H126" s="37">
        <v>1832.9666666666667</v>
      </c>
      <c r="I126" s="37">
        <v>1852.583333333333</v>
      </c>
      <c r="J126" s="37">
        <v>1873.5666666666666</v>
      </c>
      <c r="K126" s="28">
        <v>1831.6</v>
      </c>
      <c r="L126" s="28">
        <v>1791</v>
      </c>
      <c r="M126" s="28">
        <v>101.93514999999999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1709.1</v>
      </c>
      <c r="D127" s="37">
        <v>1707.3166666666666</v>
      </c>
      <c r="E127" s="37">
        <v>1659.7833333333333</v>
      </c>
      <c r="F127" s="37">
        <v>1610.4666666666667</v>
      </c>
      <c r="G127" s="37">
        <v>1562.9333333333334</v>
      </c>
      <c r="H127" s="37">
        <v>1756.6333333333332</v>
      </c>
      <c r="I127" s="37">
        <v>1804.1666666666665</v>
      </c>
      <c r="J127" s="37">
        <v>1853.4833333333331</v>
      </c>
      <c r="K127" s="28">
        <v>1754.85</v>
      </c>
      <c r="L127" s="28">
        <v>1658</v>
      </c>
      <c r="M127" s="28">
        <v>55.964230000000001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1005.65</v>
      </c>
      <c r="D128" s="37">
        <v>1008.3166666666666</v>
      </c>
      <c r="E128" s="37">
        <v>993.53333333333319</v>
      </c>
      <c r="F128" s="37">
        <v>981.41666666666663</v>
      </c>
      <c r="G128" s="37">
        <v>966.63333333333321</v>
      </c>
      <c r="H128" s="37">
        <v>1020.4333333333332</v>
      </c>
      <c r="I128" s="37">
        <v>1035.2166666666665</v>
      </c>
      <c r="J128" s="37">
        <v>1047.333333333333</v>
      </c>
      <c r="K128" s="28">
        <v>1023.1</v>
      </c>
      <c r="L128" s="28">
        <v>996.2</v>
      </c>
      <c r="M128" s="28">
        <v>3.57348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313.10000000000002</v>
      </c>
      <c r="D129" s="37">
        <v>309.06666666666666</v>
      </c>
      <c r="E129" s="37">
        <v>305.0333333333333</v>
      </c>
      <c r="F129" s="37">
        <v>296.96666666666664</v>
      </c>
      <c r="G129" s="37">
        <v>292.93333333333328</v>
      </c>
      <c r="H129" s="37">
        <v>317.13333333333333</v>
      </c>
      <c r="I129" s="37">
        <v>321.16666666666674</v>
      </c>
      <c r="J129" s="37">
        <v>329.23333333333335</v>
      </c>
      <c r="K129" s="28">
        <v>313.10000000000002</v>
      </c>
      <c r="L129" s="28">
        <v>301</v>
      </c>
      <c r="M129" s="28">
        <v>5.83005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627.15</v>
      </c>
      <c r="D130" s="37">
        <v>626.4666666666667</v>
      </c>
      <c r="E130" s="37">
        <v>618.68333333333339</v>
      </c>
      <c r="F130" s="37">
        <v>610.2166666666667</v>
      </c>
      <c r="G130" s="37">
        <v>602.43333333333339</v>
      </c>
      <c r="H130" s="37">
        <v>634.93333333333339</v>
      </c>
      <c r="I130" s="37">
        <v>642.7166666666667</v>
      </c>
      <c r="J130" s="37">
        <v>651.18333333333339</v>
      </c>
      <c r="K130" s="28">
        <v>634.25</v>
      </c>
      <c r="L130" s="28">
        <v>618</v>
      </c>
      <c r="M130" s="28">
        <v>37.842140000000001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449.75</v>
      </c>
      <c r="D131" s="37">
        <v>448.65000000000003</v>
      </c>
      <c r="E131" s="37">
        <v>438.10000000000008</v>
      </c>
      <c r="F131" s="37">
        <v>426.45000000000005</v>
      </c>
      <c r="G131" s="37">
        <v>415.90000000000009</v>
      </c>
      <c r="H131" s="37">
        <v>460.30000000000007</v>
      </c>
      <c r="I131" s="37">
        <v>470.85</v>
      </c>
      <c r="J131" s="37">
        <v>482.50000000000006</v>
      </c>
      <c r="K131" s="28">
        <v>459.2</v>
      </c>
      <c r="L131" s="28">
        <v>437</v>
      </c>
      <c r="M131" s="28">
        <v>68.113579999999999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2694.75</v>
      </c>
      <c r="D132" s="37">
        <v>2665.4166666666665</v>
      </c>
      <c r="E132" s="37">
        <v>2607.833333333333</v>
      </c>
      <c r="F132" s="37">
        <v>2520.9166666666665</v>
      </c>
      <c r="G132" s="37">
        <v>2463.333333333333</v>
      </c>
      <c r="H132" s="37">
        <v>2752.333333333333</v>
      </c>
      <c r="I132" s="37">
        <v>2809.9166666666661</v>
      </c>
      <c r="J132" s="37">
        <v>2896.833333333333</v>
      </c>
      <c r="K132" s="28">
        <v>2723</v>
      </c>
      <c r="L132" s="28">
        <v>2578.5</v>
      </c>
      <c r="M132" s="28">
        <v>10.946759999999999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1739.1</v>
      </c>
      <c r="D133" s="37">
        <v>1726.4166666666667</v>
      </c>
      <c r="E133" s="37">
        <v>1704.6833333333334</v>
      </c>
      <c r="F133" s="37">
        <v>1670.2666666666667</v>
      </c>
      <c r="G133" s="37">
        <v>1648.5333333333333</v>
      </c>
      <c r="H133" s="37">
        <v>1760.8333333333335</v>
      </c>
      <c r="I133" s="37">
        <v>1782.5666666666666</v>
      </c>
      <c r="J133" s="37">
        <v>1816.9833333333336</v>
      </c>
      <c r="K133" s="28">
        <v>1748.15</v>
      </c>
      <c r="L133" s="28">
        <v>1692</v>
      </c>
      <c r="M133" s="28">
        <v>69.194609999999997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65</v>
      </c>
      <c r="D134" s="37">
        <v>64.266666666666666</v>
      </c>
      <c r="E134" s="37">
        <v>63.233333333333334</v>
      </c>
      <c r="F134" s="37">
        <v>61.466666666666669</v>
      </c>
      <c r="G134" s="37">
        <v>60.433333333333337</v>
      </c>
      <c r="H134" s="37">
        <v>66.033333333333331</v>
      </c>
      <c r="I134" s="37">
        <v>67.066666666666663</v>
      </c>
      <c r="J134" s="37">
        <v>68.833333333333329</v>
      </c>
      <c r="K134" s="28">
        <v>65.3</v>
      </c>
      <c r="L134" s="28">
        <v>62.5</v>
      </c>
      <c r="M134" s="28">
        <v>73.504130000000004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4821.1000000000004</v>
      </c>
      <c r="D135" s="37">
        <v>4853.6833333333334</v>
      </c>
      <c r="E135" s="37">
        <v>4767.4666666666672</v>
      </c>
      <c r="F135" s="37">
        <v>4713.8333333333339</v>
      </c>
      <c r="G135" s="37">
        <v>4627.6166666666677</v>
      </c>
      <c r="H135" s="37">
        <v>4907.3166666666666</v>
      </c>
      <c r="I135" s="37">
        <v>4993.5333333333319</v>
      </c>
      <c r="J135" s="37">
        <v>5047.1666666666661</v>
      </c>
      <c r="K135" s="28">
        <v>4939.8999999999996</v>
      </c>
      <c r="L135" s="28">
        <v>4800.05</v>
      </c>
      <c r="M135" s="28">
        <v>3.2867500000000001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347.7</v>
      </c>
      <c r="D136" s="37">
        <v>346.8</v>
      </c>
      <c r="E136" s="37">
        <v>341.3</v>
      </c>
      <c r="F136" s="37">
        <v>334.9</v>
      </c>
      <c r="G136" s="37">
        <v>329.4</v>
      </c>
      <c r="H136" s="37">
        <v>353.20000000000005</v>
      </c>
      <c r="I136" s="37">
        <v>358.70000000000005</v>
      </c>
      <c r="J136" s="37">
        <v>365.10000000000008</v>
      </c>
      <c r="K136" s="28">
        <v>352.3</v>
      </c>
      <c r="L136" s="28">
        <v>340.4</v>
      </c>
      <c r="M136" s="28">
        <v>26.316790000000001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6374.55</v>
      </c>
      <c r="D137" s="37">
        <v>6418.75</v>
      </c>
      <c r="E137" s="37">
        <v>6312.7</v>
      </c>
      <c r="F137" s="37">
        <v>6250.8499999999995</v>
      </c>
      <c r="G137" s="37">
        <v>6144.7999999999993</v>
      </c>
      <c r="H137" s="37">
        <v>6480.6</v>
      </c>
      <c r="I137" s="37">
        <v>6586.65</v>
      </c>
      <c r="J137" s="37">
        <v>6648.5000000000009</v>
      </c>
      <c r="K137" s="28">
        <v>6524.8</v>
      </c>
      <c r="L137" s="28">
        <v>6356.9</v>
      </c>
      <c r="M137" s="28">
        <v>2.89547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1690.95</v>
      </c>
      <c r="D138" s="37">
        <v>1680.2666666666667</v>
      </c>
      <c r="E138" s="37">
        <v>1660.7333333333333</v>
      </c>
      <c r="F138" s="37">
        <v>1630.5166666666667</v>
      </c>
      <c r="G138" s="37">
        <v>1610.9833333333333</v>
      </c>
      <c r="H138" s="37">
        <v>1710.4833333333333</v>
      </c>
      <c r="I138" s="37">
        <v>1730.0166666666667</v>
      </c>
      <c r="J138" s="37">
        <v>1760.2333333333333</v>
      </c>
      <c r="K138" s="28">
        <v>1699.8</v>
      </c>
      <c r="L138" s="28">
        <v>1650.05</v>
      </c>
      <c r="M138" s="28">
        <v>33.065019999999997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555.54999999999995</v>
      </c>
      <c r="D139" s="37">
        <v>550.85</v>
      </c>
      <c r="E139" s="37">
        <v>541.70000000000005</v>
      </c>
      <c r="F139" s="37">
        <v>527.85</v>
      </c>
      <c r="G139" s="37">
        <v>518.70000000000005</v>
      </c>
      <c r="H139" s="37">
        <v>564.70000000000005</v>
      </c>
      <c r="I139" s="37">
        <v>573.84999999999991</v>
      </c>
      <c r="J139" s="37">
        <v>587.70000000000005</v>
      </c>
      <c r="K139" s="28">
        <v>560</v>
      </c>
      <c r="L139" s="28">
        <v>537</v>
      </c>
      <c r="M139" s="28">
        <v>20.200790000000001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739.4</v>
      </c>
      <c r="D140" s="37">
        <v>731.13333333333321</v>
      </c>
      <c r="E140" s="37">
        <v>721.06666666666638</v>
      </c>
      <c r="F140" s="37">
        <v>702.73333333333312</v>
      </c>
      <c r="G140" s="37">
        <v>692.66666666666629</v>
      </c>
      <c r="H140" s="37">
        <v>749.46666666666647</v>
      </c>
      <c r="I140" s="37">
        <v>759.5333333333333</v>
      </c>
      <c r="J140" s="37">
        <v>777.86666666666656</v>
      </c>
      <c r="K140" s="28">
        <v>741.2</v>
      </c>
      <c r="L140" s="28">
        <v>712.8</v>
      </c>
      <c r="M140" s="28">
        <v>19.71153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66087.850000000006</v>
      </c>
      <c r="D141" s="37">
        <v>66309.349999999991</v>
      </c>
      <c r="E141" s="37">
        <v>65668.699999999983</v>
      </c>
      <c r="F141" s="37">
        <v>65249.549999999988</v>
      </c>
      <c r="G141" s="37">
        <v>64608.89999999998</v>
      </c>
      <c r="H141" s="37">
        <v>66728.499999999985</v>
      </c>
      <c r="I141" s="37">
        <v>67369.14999999998</v>
      </c>
      <c r="J141" s="37">
        <v>67788.299999999988</v>
      </c>
      <c r="K141" s="28">
        <v>66950</v>
      </c>
      <c r="L141" s="28">
        <v>65890.2</v>
      </c>
      <c r="M141" s="28">
        <v>6.8930000000000005E-2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758.2</v>
      </c>
      <c r="D142" s="37">
        <v>761.93333333333339</v>
      </c>
      <c r="E142" s="37">
        <v>745.06666666666683</v>
      </c>
      <c r="F142" s="37">
        <v>731.93333333333339</v>
      </c>
      <c r="G142" s="37">
        <v>715.06666666666683</v>
      </c>
      <c r="H142" s="37">
        <v>775.06666666666683</v>
      </c>
      <c r="I142" s="37">
        <v>791.93333333333339</v>
      </c>
      <c r="J142" s="37">
        <v>805.06666666666683</v>
      </c>
      <c r="K142" s="28">
        <v>778.8</v>
      </c>
      <c r="L142" s="28">
        <v>748.8</v>
      </c>
      <c r="M142" s="28">
        <v>6.6128400000000003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141.05000000000001</v>
      </c>
      <c r="D143" s="37">
        <v>139.13333333333333</v>
      </c>
      <c r="E143" s="37">
        <v>136.16666666666666</v>
      </c>
      <c r="F143" s="37">
        <v>131.28333333333333</v>
      </c>
      <c r="G143" s="37">
        <v>128.31666666666666</v>
      </c>
      <c r="H143" s="37">
        <v>144.01666666666665</v>
      </c>
      <c r="I143" s="37">
        <v>146.98333333333335</v>
      </c>
      <c r="J143" s="37">
        <v>151.86666666666665</v>
      </c>
      <c r="K143" s="28">
        <v>142.1</v>
      </c>
      <c r="L143" s="28">
        <v>134.25</v>
      </c>
      <c r="M143" s="28">
        <v>81.792389999999997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734.85</v>
      </c>
      <c r="D144" s="37">
        <v>724.91666666666663</v>
      </c>
      <c r="E144" s="37">
        <v>709.93333333333328</v>
      </c>
      <c r="F144" s="37">
        <v>685.01666666666665</v>
      </c>
      <c r="G144" s="37">
        <v>670.0333333333333</v>
      </c>
      <c r="H144" s="37">
        <v>749.83333333333326</v>
      </c>
      <c r="I144" s="37">
        <v>764.81666666666661</v>
      </c>
      <c r="J144" s="37">
        <v>789.73333333333323</v>
      </c>
      <c r="K144" s="28">
        <v>739.9</v>
      </c>
      <c r="L144" s="28">
        <v>700</v>
      </c>
      <c r="M144" s="28">
        <v>54.90287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121.6</v>
      </c>
      <c r="D145" s="37">
        <v>122.23333333333333</v>
      </c>
      <c r="E145" s="37">
        <v>120.06666666666666</v>
      </c>
      <c r="F145" s="37">
        <v>118.53333333333333</v>
      </c>
      <c r="G145" s="37">
        <v>116.36666666666666</v>
      </c>
      <c r="H145" s="37">
        <v>123.76666666666667</v>
      </c>
      <c r="I145" s="37">
        <v>125.93333333333332</v>
      </c>
      <c r="J145" s="37">
        <v>127.46666666666667</v>
      </c>
      <c r="K145" s="28">
        <v>124.4</v>
      </c>
      <c r="L145" s="28">
        <v>120.7</v>
      </c>
      <c r="M145" s="28">
        <v>120.39926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492.6</v>
      </c>
      <c r="D146" s="37">
        <v>492.65000000000003</v>
      </c>
      <c r="E146" s="37">
        <v>487.00000000000006</v>
      </c>
      <c r="F146" s="37">
        <v>481.40000000000003</v>
      </c>
      <c r="G146" s="37">
        <v>475.75000000000006</v>
      </c>
      <c r="H146" s="37">
        <v>498.25000000000006</v>
      </c>
      <c r="I146" s="37">
        <v>503.90000000000003</v>
      </c>
      <c r="J146" s="37">
        <v>509.50000000000006</v>
      </c>
      <c r="K146" s="28">
        <v>498.3</v>
      </c>
      <c r="L146" s="28">
        <v>487.05</v>
      </c>
      <c r="M146" s="28">
        <v>25.269680000000001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7026.85</v>
      </c>
      <c r="D147" s="37">
        <v>6960.6500000000005</v>
      </c>
      <c r="E147" s="37">
        <v>6843.2000000000007</v>
      </c>
      <c r="F147" s="37">
        <v>6659.55</v>
      </c>
      <c r="G147" s="37">
        <v>6542.1</v>
      </c>
      <c r="H147" s="37">
        <v>7144.3000000000011</v>
      </c>
      <c r="I147" s="37">
        <v>7261.75</v>
      </c>
      <c r="J147" s="37">
        <v>7445.4000000000015</v>
      </c>
      <c r="K147" s="28">
        <v>7078.1</v>
      </c>
      <c r="L147" s="28">
        <v>6777</v>
      </c>
      <c r="M147" s="28">
        <v>18.275390000000002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785</v>
      </c>
      <c r="D148" s="37">
        <v>784.31666666666661</v>
      </c>
      <c r="E148" s="37">
        <v>771.68333333333317</v>
      </c>
      <c r="F148" s="37">
        <v>758.36666666666656</v>
      </c>
      <c r="G148" s="37">
        <v>745.73333333333312</v>
      </c>
      <c r="H148" s="37">
        <v>797.63333333333321</v>
      </c>
      <c r="I148" s="37">
        <v>810.26666666666665</v>
      </c>
      <c r="J148" s="37">
        <v>823.58333333333326</v>
      </c>
      <c r="K148" s="28">
        <v>796.95</v>
      </c>
      <c r="L148" s="28">
        <v>771</v>
      </c>
      <c r="M148" s="28">
        <v>7.6276900000000003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4133.8</v>
      </c>
      <c r="D149" s="37">
        <v>4095.4166666666674</v>
      </c>
      <c r="E149" s="37">
        <v>4039.2333333333345</v>
      </c>
      <c r="F149" s="37">
        <v>3944.666666666667</v>
      </c>
      <c r="G149" s="37">
        <v>3888.483333333334</v>
      </c>
      <c r="H149" s="37">
        <v>4189.9833333333354</v>
      </c>
      <c r="I149" s="37">
        <v>4246.1666666666679</v>
      </c>
      <c r="J149" s="37">
        <v>4340.7333333333354</v>
      </c>
      <c r="K149" s="28">
        <v>4151.6000000000004</v>
      </c>
      <c r="L149" s="28">
        <v>4000.85</v>
      </c>
      <c r="M149" s="28">
        <v>9.1694399999999998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3214.45</v>
      </c>
      <c r="D150" s="37">
        <v>3223.9666666666667</v>
      </c>
      <c r="E150" s="37">
        <v>3180.8333333333335</v>
      </c>
      <c r="F150" s="37">
        <v>3147.2166666666667</v>
      </c>
      <c r="G150" s="37">
        <v>3104.0833333333335</v>
      </c>
      <c r="H150" s="37">
        <v>3257.5833333333335</v>
      </c>
      <c r="I150" s="37">
        <v>3300.7166666666667</v>
      </c>
      <c r="J150" s="37">
        <v>3334.3333333333335</v>
      </c>
      <c r="K150" s="28">
        <v>3267.1</v>
      </c>
      <c r="L150" s="28">
        <v>3190.35</v>
      </c>
      <c r="M150" s="28">
        <v>6.1271300000000002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1425.5</v>
      </c>
      <c r="D151" s="37">
        <v>1416.45</v>
      </c>
      <c r="E151" s="37">
        <v>1392.9</v>
      </c>
      <c r="F151" s="37">
        <v>1360.3</v>
      </c>
      <c r="G151" s="37">
        <v>1336.75</v>
      </c>
      <c r="H151" s="37">
        <v>1449.0500000000002</v>
      </c>
      <c r="I151" s="37">
        <v>1472.6</v>
      </c>
      <c r="J151" s="37">
        <v>1505.2000000000003</v>
      </c>
      <c r="K151" s="28">
        <v>1440</v>
      </c>
      <c r="L151" s="28">
        <v>1383.85</v>
      </c>
      <c r="M151" s="28">
        <v>9.3135899999999996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853.65</v>
      </c>
      <c r="D152" s="37">
        <v>854.2166666666667</v>
      </c>
      <c r="E152" s="37">
        <v>844.43333333333339</v>
      </c>
      <c r="F152" s="37">
        <v>835.2166666666667</v>
      </c>
      <c r="G152" s="37">
        <v>825.43333333333339</v>
      </c>
      <c r="H152" s="37">
        <v>863.43333333333339</v>
      </c>
      <c r="I152" s="37">
        <v>873.2166666666667</v>
      </c>
      <c r="J152" s="37">
        <v>882.43333333333339</v>
      </c>
      <c r="K152" s="28">
        <v>864</v>
      </c>
      <c r="L152" s="28">
        <v>845</v>
      </c>
      <c r="M152" s="28">
        <v>1.0801700000000001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152.80000000000001</v>
      </c>
      <c r="D153" s="37">
        <v>153.26666666666668</v>
      </c>
      <c r="E153" s="37">
        <v>151.53333333333336</v>
      </c>
      <c r="F153" s="37">
        <v>150.26666666666668</v>
      </c>
      <c r="G153" s="37">
        <v>148.53333333333336</v>
      </c>
      <c r="H153" s="37">
        <v>154.53333333333336</v>
      </c>
      <c r="I153" s="37">
        <v>156.26666666666665</v>
      </c>
      <c r="J153" s="37">
        <v>157.53333333333336</v>
      </c>
      <c r="K153" s="28">
        <v>155</v>
      </c>
      <c r="L153" s="28">
        <v>152</v>
      </c>
      <c r="M153" s="28">
        <v>72.556359999999998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131.5</v>
      </c>
      <c r="D154" s="37">
        <v>132.18333333333331</v>
      </c>
      <c r="E154" s="37">
        <v>130.41666666666663</v>
      </c>
      <c r="F154" s="37">
        <v>129.33333333333331</v>
      </c>
      <c r="G154" s="37">
        <v>127.56666666666663</v>
      </c>
      <c r="H154" s="37">
        <v>133.26666666666662</v>
      </c>
      <c r="I154" s="37">
        <v>135.03333333333333</v>
      </c>
      <c r="J154" s="37">
        <v>136.11666666666662</v>
      </c>
      <c r="K154" s="28">
        <v>133.94999999999999</v>
      </c>
      <c r="L154" s="28">
        <v>131.1</v>
      </c>
      <c r="M154" s="28">
        <v>142.86412999999999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122.35</v>
      </c>
      <c r="D155" s="37">
        <v>122.03333333333335</v>
      </c>
      <c r="E155" s="37">
        <v>120.61666666666669</v>
      </c>
      <c r="F155" s="37">
        <v>118.88333333333334</v>
      </c>
      <c r="G155" s="37">
        <v>117.46666666666668</v>
      </c>
      <c r="H155" s="37">
        <v>123.76666666666669</v>
      </c>
      <c r="I155" s="37">
        <v>125.18333333333335</v>
      </c>
      <c r="J155" s="37">
        <v>126.9166666666667</v>
      </c>
      <c r="K155" s="28">
        <v>123.45</v>
      </c>
      <c r="L155" s="28">
        <v>120.3</v>
      </c>
      <c r="M155" s="28">
        <v>228.82167000000001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3658.35</v>
      </c>
      <c r="D156" s="37">
        <v>3633.4333333333329</v>
      </c>
      <c r="E156" s="37">
        <v>3559.8666666666659</v>
      </c>
      <c r="F156" s="37">
        <v>3461.3833333333328</v>
      </c>
      <c r="G156" s="37">
        <v>3387.8166666666657</v>
      </c>
      <c r="H156" s="37">
        <v>3731.9166666666661</v>
      </c>
      <c r="I156" s="37">
        <v>3805.4833333333327</v>
      </c>
      <c r="J156" s="37">
        <v>3903.9666666666662</v>
      </c>
      <c r="K156" s="28">
        <v>3707</v>
      </c>
      <c r="L156" s="28">
        <v>3534.95</v>
      </c>
      <c r="M156" s="28">
        <v>1.8884099999999999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17145.599999999999</v>
      </c>
      <c r="D157" s="37">
        <v>17197.083333333332</v>
      </c>
      <c r="E157" s="37">
        <v>17014.166666666664</v>
      </c>
      <c r="F157" s="37">
        <v>16882.733333333334</v>
      </c>
      <c r="G157" s="37">
        <v>16699.816666666666</v>
      </c>
      <c r="H157" s="37">
        <v>17328.516666666663</v>
      </c>
      <c r="I157" s="37">
        <v>17511.433333333327</v>
      </c>
      <c r="J157" s="37">
        <v>17642.866666666661</v>
      </c>
      <c r="K157" s="28">
        <v>17380</v>
      </c>
      <c r="L157" s="28">
        <v>17065.650000000001</v>
      </c>
      <c r="M157" s="28">
        <v>0.71121999999999996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306.55</v>
      </c>
      <c r="D158" s="37">
        <v>303.33333333333331</v>
      </c>
      <c r="E158" s="37">
        <v>297.86666666666662</v>
      </c>
      <c r="F158" s="37">
        <v>289.18333333333328</v>
      </c>
      <c r="G158" s="37">
        <v>283.71666666666658</v>
      </c>
      <c r="H158" s="37">
        <v>312.01666666666665</v>
      </c>
      <c r="I158" s="37">
        <v>317.48333333333335</v>
      </c>
      <c r="J158" s="37">
        <v>326.16666666666669</v>
      </c>
      <c r="K158" s="28">
        <v>308.8</v>
      </c>
      <c r="L158" s="28">
        <v>294.64999999999998</v>
      </c>
      <c r="M158" s="28">
        <v>8.6990300000000005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875.55</v>
      </c>
      <c r="D159" s="37">
        <v>860.73333333333323</v>
      </c>
      <c r="E159" s="37">
        <v>843.11666666666645</v>
      </c>
      <c r="F159" s="37">
        <v>810.68333333333317</v>
      </c>
      <c r="G159" s="37">
        <v>793.06666666666638</v>
      </c>
      <c r="H159" s="37">
        <v>893.16666666666652</v>
      </c>
      <c r="I159" s="37">
        <v>910.7833333333333</v>
      </c>
      <c r="J159" s="37">
        <v>943.21666666666658</v>
      </c>
      <c r="K159" s="28">
        <v>878.35</v>
      </c>
      <c r="L159" s="28">
        <v>828.3</v>
      </c>
      <c r="M159" s="28">
        <v>6.94712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175.4</v>
      </c>
      <c r="D160" s="37">
        <v>177.68333333333337</v>
      </c>
      <c r="E160" s="37">
        <v>171.56666666666672</v>
      </c>
      <c r="F160" s="37">
        <v>167.73333333333335</v>
      </c>
      <c r="G160" s="37">
        <v>161.6166666666667</v>
      </c>
      <c r="H160" s="37">
        <v>181.51666666666674</v>
      </c>
      <c r="I160" s="37">
        <v>187.63333333333335</v>
      </c>
      <c r="J160" s="37">
        <v>191.46666666666675</v>
      </c>
      <c r="K160" s="28">
        <v>183.8</v>
      </c>
      <c r="L160" s="28">
        <v>173.85</v>
      </c>
      <c r="M160" s="28">
        <v>519.77090999999996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243.4</v>
      </c>
      <c r="D161" s="37">
        <v>246.06666666666669</v>
      </c>
      <c r="E161" s="37">
        <v>239.88333333333338</v>
      </c>
      <c r="F161" s="37">
        <v>236.3666666666667</v>
      </c>
      <c r="G161" s="37">
        <v>230.18333333333339</v>
      </c>
      <c r="H161" s="37">
        <v>249.58333333333337</v>
      </c>
      <c r="I161" s="37">
        <v>255.76666666666671</v>
      </c>
      <c r="J161" s="37">
        <v>259.28333333333336</v>
      </c>
      <c r="K161" s="28">
        <v>252.25</v>
      </c>
      <c r="L161" s="28">
        <v>242.55</v>
      </c>
      <c r="M161" s="28">
        <v>18.632290000000001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2509.0500000000002</v>
      </c>
      <c r="D162" s="37">
        <v>2490.65</v>
      </c>
      <c r="E162" s="37">
        <v>2453.4</v>
      </c>
      <c r="F162" s="37">
        <v>2397.75</v>
      </c>
      <c r="G162" s="37">
        <v>2360.5</v>
      </c>
      <c r="H162" s="37">
        <v>2546.3000000000002</v>
      </c>
      <c r="I162" s="37">
        <v>2583.5500000000002</v>
      </c>
      <c r="J162" s="37">
        <v>2639.2000000000003</v>
      </c>
      <c r="K162" s="28">
        <v>2527.9</v>
      </c>
      <c r="L162" s="28">
        <v>2435</v>
      </c>
      <c r="M162" s="28">
        <v>2.25502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39999.199999999997</v>
      </c>
      <c r="D163" s="37">
        <v>39884.566666666666</v>
      </c>
      <c r="E163" s="37">
        <v>39569.633333333331</v>
      </c>
      <c r="F163" s="37">
        <v>39140.066666666666</v>
      </c>
      <c r="G163" s="37">
        <v>38825.133333333331</v>
      </c>
      <c r="H163" s="37">
        <v>40314.133333333331</v>
      </c>
      <c r="I163" s="37">
        <v>40629.066666666666</v>
      </c>
      <c r="J163" s="37">
        <v>41058.633333333331</v>
      </c>
      <c r="K163" s="28">
        <v>40199.5</v>
      </c>
      <c r="L163" s="28">
        <v>39455</v>
      </c>
      <c r="M163" s="28">
        <v>0.29402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212.7</v>
      </c>
      <c r="D164" s="37">
        <v>215.85</v>
      </c>
      <c r="E164" s="37">
        <v>209.14999999999998</v>
      </c>
      <c r="F164" s="37">
        <v>205.6</v>
      </c>
      <c r="G164" s="37">
        <v>198.89999999999998</v>
      </c>
      <c r="H164" s="37">
        <v>219.39999999999998</v>
      </c>
      <c r="I164" s="37">
        <v>226.09999999999997</v>
      </c>
      <c r="J164" s="37">
        <v>229.64999999999998</v>
      </c>
      <c r="K164" s="28">
        <v>222.55</v>
      </c>
      <c r="L164" s="28">
        <v>212.3</v>
      </c>
      <c r="M164" s="28">
        <v>25.18929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4424.1000000000004</v>
      </c>
      <c r="D165" s="37">
        <v>4415.3166666666666</v>
      </c>
      <c r="E165" s="37">
        <v>4382.4833333333336</v>
      </c>
      <c r="F165" s="37">
        <v>4340.8666666666668</v>
      </c>
      <c r="G165" s="37">
        <v>4308.0333333333338</v>
      </c>
      <c r="H165" s="37">
        <v>4456.9333333333334</v>
      </c>
      <c r="I165" s="37">
        <v>4489.7666666666673</v>
      </c>
      <c r="J165" s="37">
        <v>4531.3833333333332</v>
      </c>
      <c r="K165" s="28">
        <v>4448.1499999999996</v>
      </c>
      <c r="L165" s="28">
        <v>4373.7</v>
      </c>
      <c r="M165" s="28">
        <v>0.69144000000000005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2237.6</v>
      </c>
      <c r="D166" s="37">
        <v>2219.5333333333333</v>
      </c>
      <c r="E166" s="37">
        <v>2188.1166666666668</v>
      </c>
      <c r="F166" s="37">
        <v>2138.6333333333337</v>
      </c>
      <c r="G166" s="37">
        <v>2107.2166666666672</v>
      </c>
      <c r="H166" s="37">
        <v>2269.0166666666664</v>
      </c>
      <c r="I166" s="37">
        <v>2300.4333333333334</v>
      </c>
      <c r="J166" s="37">
        <v>2349.9166666666661</v>
      </c>
      <c r="K166" s="28">
        <v>2250.9499999999998</v>
      </c>
      <c r="L166" s="28">
        <v>2170.0500000000002</v>
      </c>
      <c r="M166" s="28">
        <v>5.3965500000000004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2015.3</v>
      </c>
      <c r="D167" s="37">
        <v>1997.0666666666666</v>
      </c>
      <c r="E167" s="37">
        <v>1968.2333333333331</v>
      </c>
      <c r="F167" s="37">
        <v>1921.1666666666665</v>
      </c>
      <c r="G167" s="37">
        <v>1892.333333333333</v>
      </c>
      <c r="H167" s="37">
        <v>2044.1333333333332</v>
      </c>
      <c r="I167" s="37">
        <v>2072.9666666666667</v>
      </c>
      <c r="J167" s="37">
        <v>2120.0333333333333</v>
      </c>
      <c r="K167" s="28">
        <v>2025.9</v>
      </c>
      <c r="L167" s="28">
        <v>1950</v>
      </c>
      <c r="M167" s="28">
        <v>7.5149600000000003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2246.1999999999998</v>
      </c>
      <c r="D168" s="37">
        <v>2229.5666666666666</v>
      </c>
      <c r="E168" s="37">
        <v>2206.1833333333334</v>
      </c>
      <c r="F168" s="37">
        <v>2166.166666666667</v>
      </c>
      <c r="G168" s="37">
        <v>2142.7833333333338</v>
      </c>
      <c r="H168" s="37">
        <v>2269.583333333333</v>
      </c>
      <c r="I168" s="37">
        <v>2292.9666666666662</v>
      </c>
      <c r="J168" s="37">
        <v>2332.9833333333327</v>
      </c>
      <c r="K168" s="28">
        <v>2252.9499999999998</v>
      </c>
      <c r="L168" s="28">
        <v>2189.5500000000002</v>
      </c>
      <c r="M168" s="28">
        <v>8.1002299999999998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110.95</v>
      </c>
      <c r="D169" s="37">
        <v>110.36666666666667</v>
      </c>
      <c r="E169" s="37">
        <v>109.28333333333335</v>
      </c>
      <c r="F169" s="37">
        <v>107.61666666666667</v>
      </c>
      <c r="G169" s="37">
        <v>106.53333333333335</v>
      </c>
      <c r="H169" s="37">
        <v>112.03333333333335</v>
      </c>
      <c r="I169" s="37">
        <v>113.11666666666666</v>
      </c>
      <c r="J169" s="37">
        <v>114.78333333333335</v>
      </c>
      <c r="K169" s="28">
        <v>111.45</v>
      </c>
      <c r="L169" s="28">
        <v>108.7</v>
      </c>
      <c r="M169" s="28">
        <v>55.590069999999997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208.1</v>
      </c>
      <c r="D170" s="37">
        <v>210.23333333333335</v>
      </c>
      <c r="E170" s="37">
        <v>204.4666666666667</v>
      </c>
      <c r="F170" s="37">
        <v>200.83333333333334</v>
      </c>
      <c r="G170" s="37">
        <v>195.06666666666669</v>
      </c>
      <c r="H170" s="37">
        <v>213.8666666666667</v>
      </c>
      <c r="I170" s="37">
        <v>219.63333333333335</v>
      </c>
      <c r="J170" s="37">
        <v>223.26666666666671</v>
      </c>
      <c r="K170" s="28">
        <v>216</v>
      </c>
      <c r="L170" s="28">
        <v>206.6</v>
      </c>
      <c r="M170" s="28">
        <v>171.23219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423.2</v>
      </c>
      <c r="D171" s="37">
        <v>420.93333333333339</v>
      </c>
      <c r="E171" s="37">
        <v>409.86666666666679</v>
      </c>
      <c r="F171" s="37">
        <v>396.53333333333342</v>
      </c>
      <c r="G171" s="37">
        <v>385.46666666666681</v>
      </c>
      <c r="H171" s="37">
        <v>434.26666666666677</v>
      </c>
      <c r="I171" s="37">
        <v>445.33333333333337</v>
      </c>
      <c r="J171" s="37">
        <v>458.66666666666674</v>
      </c>
      <c r="K171" s="28">
        <v>432</v>
      </c>
      <c r="L171" s="28">
        <v>407.6</v>
      </c>
      <c r="M171" s="28">
        <v>4.47485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14752.3</v>
      </c>
      <c r="D172" s="37">
        <v>14713.800000000001</v>
      </c>
      <c r="E172" s="37">
        <v>14248.600000000002</v>
      </c>
      <c r="F172" s="37">
        <v>13744.900000000001</v>
      </c>
      <c r="G172" s="37">
        <v>13279.700000000003</v>
      </c>
      <c r="H172" s="37">
        <v>15217.500000000002</v>
      </c>
      <c r="I172" s="37">
        <v>15682.700000000003</v>
      </c>
      <c r="J172" s="37">
        <v>16186.400000000001</v>
      </c>
      <c r="K172" s="28">
        <v>15179</v>
      </c>
      <c r="L172" s="28">
        <v>14210.1</v>
      </c>
      <c r="M172" s="28">
        <v>0.24173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35.6</v>
      </c>
      <c r="D173" s="37">
        <v>35.4</v>
      </c>
      <c r="E173" s="37">
        <v>35.049999999999997</v>
      </c>
      <c r="F173" s="37">
        <v>34.5</v>
      </c>
      <c r="G173" s="37">
        <v>34.15</v>
      </c>
      <c r="H173" s="37">
        <v>35.949999999999996</v>
      </c>
      <c r="I173" s="37">
        <v>36.300000000000004</v>
      </c>
      <c r="J173" s="37">
        <v>36.849999999999994</v>
      </c>
      <c r="K173" s="28">
        <v>35.75</v>
      </c>
      <c r="L173" s="28">
        <v>34.85</v>
      </c>
      <c r="M173" s="28">
        <v>696.50319999999999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131.6</v>
      </c>
      <c r="D174" s="37">
        <v>130.56666666666666</v>
      </c>
      <c r="E174" s="37">
        <v>128.78333333333333</v>
      </c>
      <c r="F174" s="37">
        <v>125.96666666666667</v>
      </c>
      <c r="G174" s="37">
        <v>124.18333333333334</v>
      </c>
      <c r="H174" s="37">
        <v>133.38333333333333</v>
      </c>
      <c r="I174" s="37">
        <v>135.16666666666663</v>
      </c>
      <c r="J174" s="37">
        <v>137.98333333333332</v>
      </c>
      <c r="K174" s="28">
        <v>132.35</v>
      </c>
      <c r="L174" s="28">
        <v>127.75</v>
      </c>
      <c r="M174" s="28">
        <v>156.73154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124.05</v>
      </c>
      <c r="D175" s="37">
        <v>123.93333333333332</v>
      </c>
      <c r="E175" s="37">
        <v>122.96666666666664</v>
      </c>
      <c r="F175" s="37">
        <v>121.88333333333331</v>
      </c>
      <c r="G175" s="37">
        <v>120.91666666666663</v>
      </c>
      <c r="H175" s="37">
        <v>125.01666666666665</v>
      </c>
      <c r="I175" s="37">
        <v>125.98333333333332</v>
      </c>
      <c r="J175" s="37">
        <v>127.06666666666666</v>
      </c>
      <c r="K175" s="28">
        <v>124.9</v>
      </c>
      <c r="L175" s="28">
        <v>122.85</v>
      </c>
      <c r="M175" s="28">
        <v>35.581139999999998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2354.1</v>
      </c>
      <c r="D176" s="37">
        <v>2318.4166666666665</v>
      </c>
      <c r="E176" s="37">
        <v>2269.833333333333</v>
      </c>
      <c r="F176" s="37">
        <v>2185.5666666666666</v>
      </c>
      <c r="G176" s="37">
        <v>2136.9833333333331</v>
      </c>
      <c r="H176" s="37">
        <v>2402.6833333333329</v>
      </c>
      <c r="I176" s="37">
        <v>2451.266666666666</v>
      </c>
      <c r="J176" s="37">
        <v>2535.5333333333328</v>
      </c>
      <c r="K176" s="28">
        <v>2367</v>
      </c>
      <c r="L176" s="28">
        <v>2234.15</v>
      </c>
      <c r="M176" s="28">
        <v>94.21163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793.55</v>
      </c>
      <c r="D177" s="37">
        <v>789.93333333333339</v>
      </c>
      <c r="E177" s="37">
        <v>775.86666666666679</v>
      </c>
      <c r="F177" s="37">
        <v>758.18333333333339</v>
      </c>
      <c r="G177" s="37">
        <v>744.11666666666679</v>
      </c>
      <c r="H177" s="37">
        <v>807.61666666666679</v>
      </c>
      <c r="I177" s="37">
        <v>821.68333333333339</v>
      </c>
      <c r="J177" s="37">
        <v>839.36666666666679</v>
      </c>
      <c r="K177" s="28">
        <v>804</v>
      </c>
      <c r="L177" s="28">
        <v>772.25</v>
      </c>
      <c r="M177" s="28">
        <v>18.622879999999999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1025.2</v>
      </c>
      <c r="D178" s="37">
        <v>1029.3166666666666</v>
      </c>
      <c r="E178" s="37">
        <v>1016.6833333333332</v>
      </c>
      <c r="F178" s="37">
        <v>1008.1666666666665</v>
      </c>
      <c r="G178" s="37">
        <v>995.53333333333308</v>
      </c>
      <c r="H178" s="37">
        <v>1037.8333333333333</v>
      </c>
      <c r="I178" s="37">
        <v>1050.4666666666665</v>
      </c>
      <c r="J178" s="37">
        <v>1058.9833333333333</v>
      </c>
      <c r="K178" s="28">
        <v>1041.95</v>
      </c>
      <c r="L178" s="28">
        <v>1020.8</v>
      </c>
      <c r="M178" s="28">
        <v>14.09037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2223.8000000000002</v>
      </c>
      <c r="D179" s="37">
        <v>2219.5833333333335</v>
      </c>
      <c r="E179" s="37">
        <v>2195.2166666666672</v>
      </c>
      <c r="F179" s="37">
        <v>2166.6333333333337</v>
      </c>
      <c r="G179" s="37">
        <v>2142.2666666666673</v>
      </c>
      <c r="H179" s="37">
        <v>2248.166666666667</v>
      </c>
      <c r="I179" s="37">
        <v>2272.5333333333328</v>
      </c>
      <c r="J179" s="37">
        <v>2301.1166666666668</v>
      </c>
      <c r="K179" s="28">
        <v>2243.9499999999998</v>
      </c>
      <c r="L179" s="28">
        <v>2191</v>
      </c>
      <c r="M179" s="28">
        <v>7.1626799999999999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7182.05</v>
      </c>
      <c r="D180" s="37">
        <v>7170.916666666667</v>
      </c>
      <c r="E180" s="37">
        <v>7147.9833333333336</v>
      </c>
      <c r="F180" s="37">
        <v>7113.916666666667</v>
      </c>
      <c r="G180" s="37">
        <v>7090.9833333333336</v>
      </c>
      <c r="H180" s="37">
        <v>7204.9833333333336</v>
      </c>
      <c r="I180" s="37">
        <v>7227.9166666666661</v>
      </c>
      <c r="J180" s="37">
        <v>7261.9833333333336</v>
      </c>
      <c r="K180" s="28">
        <v>7193.85</v>
      </c>
      <c r="L180" s="28">
        <v>7136.85</v>
      </c>
      <c r="M180" s="28">
        <v>0.15426000000000001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21964.65</v>
      </c>
      <c r="D181" s="37">
        <v>22170.366666666669</v>
      </c>
      <c r="E181" s="37">
        <v>21642.833333333336</v>
      </c>
      <c r="F181" s="37">
        <v>21321.016666666666</v>
      </c>
      <c r="G181" s="37">
        <v>20793.483333333334</v>
      </c>
      <c r="H181" s="37">
        <v>22492.183333333338</v>
      </c>
      <c r="I181" s="37">
        <v>23019.716666666671</v>
      </c>
      <c r="J181" s="37">
        <v>23341.53333333334</v>
      </c>
      <c r="K181" s="28">
        <v>22697.9</v>
      </c>
      <c r="L181" s="28">
        <v>21848.55</v>
      </c>
      <c r="M181" s="28">
        <v>2.4641099999999998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1061.8499999999999</v>
      </c>
      <c r="D182" s="37">
        <v>1058.4666666666665</v>
      </c>
      <c r="E182" s="37">
        <v>1044.583333333333</v>
      </c>
      <c r="F182" s="37">
        <v>1027.3166666666666</v>
      </c>
      <c r="G182" s="37">
        <v>1013.4333333333332</v>
      </c>
      <c r="H182" s="37">
        <v>1075.7333333333329</v>
      </c>
      <c r="I182" s="37">
        <v>1089.6166666666666</v>
      </c>
      <c r="J182" s="37">
        <v>1106.8833333333328</v>
      </c>
      <c r="K182" s="28">
        <v>1072.3499999999999</v>
      </c>
      <c r="L182" s="28">
        <v>1041.2</v>
      </c>
      <c r="M182" s="28">
        <v>12.83009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2280.8000000000002</v>
      </c>
      <c r="D183" s="37">
        <v>2268.2500000000005</v>
      </c>
      <c r="E183" s="37">
        <v>2231.3500000000008</v>
      </c>
      <c r="F183" s="37">
        <v>2181.9000000000005</v>
      </c>
      <c r="G183" s="37">
        <v>2145.0000000000009</v>
      </c>
      <c r="H183" s="37">
        <v>2317.7000000000007</v>
      </c>
      <c r="I183" s="37">
        <v>2354.6000000000004</v>
      </c>
      <c r="J183" s="37">
        <v>2404.0500000000006</v>
      </c>
      <c r="K183" s="28">
        <v>2305.15</v>
      </c>
      <c r="L183" s="28">
        <v>2218.8000000000002</v>
      </c>
      <c r="M183" s="28">
        <v>1.89618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451.7</v>
      </c>
      <c r="D184" s="37">
        <v>448.18333333333334</v>
      </c>
      <c r="E184" s="37">
        <v>442.06666666666666</v>
      </c>
      <c r="F184" s="37">
        <v>432.43333333333334</v>
      </c>
      <c r="G184" s="37">
        <v>426.31666666666666</v>
      </c>
      <c r="H184" s="37">
        <v>457.81666666666666</v>
      </c>
      <c r="I184" s="37">
        <v>463.93333333333334</v>
      </c>
      <c r="J184" s="37">
        <v>473.56666666666666</v>
      </c>
      <c r="K184" s="28">
        <v>454.3</v>
      </c>
      <c r="L184" s="28">
        <v>438.55</v>
      </c>
      <c r="M184" s="28">
        <v>323.31324999999998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96.1</v>
      </c>
      <c r="D185" s="37">
        <v>96.383333333333326</v>
      </c>
      <c r="E185" s="37">
        <v>94.916666666666657</v>
      </c>
      <c r="F185" s="37">
        <v>93.733333333333334</v>
      </c>
      <c r="G185" s="37">
        <v>92.266666666666666</v>
      </c>
      <c r="H185" s="37">
        <v>97.566666666666649</v>
      </c>
      <c r="I185" s="37">
        <v>99.033333333333317</v>
      </c>
      <c r="J185" s="37">
        <v>100.21666666666664</v>
      </c>
      <c r="K185" s="28">
        <v>97.85</v>
      </c>
      <c r="L185" s="28">
        <v>95.2</v>
      </c>
      <c r="M185" s="28">
        <v>311.88864999999998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868.25</v>
      </c>
      <c r="D186" s="37">
        <v>871.35</v>
      </c>
      <c r="E186" s="37">
        <v>856.90000000000009</v>
      </c>
      <c r="F186" s="37">
        <v>845.55000000000007</v>
      </c>
      <c r="G186" s="37">
        <v>831.10000000000014</v>
      </c>
      <c r="H186" s="37">
        <v>882.7</v>
      </c>
      <c r="I186" s="37">
        <v>897.15000000000009</v>
      </c>
      <c r="J186" s="37">
        <v>908.5</v>
      </c>
      <c r="K186" s="28">
        <v>885.8</v>
      </c>
      <c r="L186" s="28">
        <v>860</v>
      </c>
      <c r="M186" s="28">
        <v>72.763549999999995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462.8</v>
      </c>
      <c r="D187" s="37">
        <v>458.55</v>
      </c>
      <c r="E187" s="37">
        <v>449.75</v>
      </c>
      <c r="F187" s="37">
        <v>436.7</v>
      </c>
      <c r="G187" s="37">
        <v>427.9</v>
      </c>
      <c r="H187" s="37">
        <v>471.6</v>
      </c>
      <c r="I187" s="37">
        <v>480.40000000000009</v>
      </c>
      <c r="J187" s="37">
        <v>493.45000000000005</v>
      </c>
      <c r="K187" s="28">
        <v>467.35</v>
      </c>
      <c r="L187" s="28">
        <v>445.5</v>
      </c>
      <c r="M187" s="28">
        <v>14.83775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553.5</v>
      </c>
      <c r="D188" s="37">
        <v>549.35</v>
      </c>
      <c r="E188" s="37">
        <v>540.70000000000005</v>
      </c>
      <c r="F188" s="37">
        <v>527.9</v>
      </c>
      <c r="G188" s="37">
        <v>519.25</v>
      </c>
      <c r="H188" s="37">
        <v>562.15000000000009</v>
      </c>
      <c r="I188" s="37">
        <v>570.79999999999995</v>
      </c>
      <c r="J188" s="37">
        <v>583.60000000000014</v>
      </c>
      <c r="K188" s="28">
        <v>558</v>
      </c>
      <c r="L188" s="28">
        <v>536.54999999999995</v>
      </c>
      <c r="M188" s="28">
        <v>4.5064099999999998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555.45000000000005</v>
      </c>
      <c r="D189" s="37">
        <v>549.81666666666672</v>
      </c>
      <c r="E189" s="37">
        <v>540.68333333333339</v>
      </c>
      <c r="F189" s="37">
        <v>525.91666666666663</v>
      </c>
      <c r="G189" s="37">
        <v>516.7833333333333</v>
      </c>
      <c r="H189" s="37">
        <v>564.58333333333348</v>
      </c>
      <c r="I189" s="37">
        <v>573.71666666666692</v>
      </c>
      <c r="J189" s="37">
        <v>588.48333333333358</v>
      </c>
      <c r="K189" s="28">
        <v>558.95000000000005</v>
      </c>
      <c r="L189" s="28">
        <v>535.04999999999995</v>
      </c>
      <c r="M189" s="28">
        <v>18.35596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890.9</v>
      </c>
      <c r="D190" s="37">
        <v>886.03333333333342</v>
      </c>
      <c r="E190" s="37">
        <v>877.06666666666683</v>
      </c>
      <c r="F190" s="37">
        <v>863.23333333333346</v>
      </c>
      <c r="G190" s="37">
        <v>854.26666666666688</v>
      </c>
      <c r="H190" s="37">
        <v>899.86666666666679</v>
      </c>
      <c r="I190" s="37">
        <v>908.83333333333326</v>
      </c>
      <c r="J190" s="37">
        <v>922.66666666666674</v>
      </c>
      <c r="K190" s="28">
        <v>895</v>
      </c>
      <c r="L190" s="28">
        <v>872.2</v>
      </c>
      <c r="M190" s="28">
        <v>9.9581599999999995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1160</v>
      </c>
      <c r="D191" s="37">
        <v>1155.3333333333333</v>
      </c>
      <c r="E191" s="37">
        <v>1137.6666666666665</v>
      </c>
      <c r="F191" s="37">
        <v>1115.3333333333333</v>
      </c>
      <c r="G191" s="37">
        <v>1097.6666666666665</v>
      </c>
      <c r="H191" s="37">
        <v>1177.6666666666665</v>
      </c>
      <c r="I191" s="37">
        <v>1195.333333333333</v>
      </c>
      <c r="J191" s="37">
        <v>1217.6666666666665</v>
      </c>
      <c r="K191" s="28">
        <v>1173</v>
      </c>
      <c r="L191" s="28">
        <v>1133</v>
      </c>
      <c r="M191" s="28">
        <v>4.2403000000000004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3632.6</v>
      </c>
      <c r="D192" s="37">
        <v>3627.8833333333337</v>
      </c>
      <c r="E192" s="37">
        <v>3601.7666666666673</v>
      </c>
      <c r="F192" s="37">
        <v>3570.9333333333338</v>
      </c>
      <c r="G192" s="37">
        <v>3544.8166666666675</v>
      </c>
      <c r="H192" s="37">
        <v>3658.7166666666672</v>
      </c>
      <c r="I192" s="37">
        <v>3684.833333333333</v>
      </c>
      <c r="J192" s="37">
        <v>3715.666666666667</v>
      </c>
      <c r="K192" s="28">
        <v>3654</v>
      </c>
      <c r="L192" s="28">
        <v>3597.05</v>
      </c>
      <c r="M192" s="28">
        <v>27.196539999999999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699.15</v>
      </c>
      <c r="D193" s="37">
        <v>694.44999999999993</v>
      </c>
      <c r="E193" s="37">
        <v>682.99999999999989</v>
      </c>
      <c r="F193" s="37">
        <v>666.84999999999991</v>
      </c>
      <c r="G193" s="37">
        <v>655.39999999999986</v>
      </c>
      <c r="H193" s="37">
        <v>710.59999999999991</v>
      </c>
      <c r="I193" s="37">
        <v>722.05</v>
      </c>
      <c r="J193" s="37">
        <v>738.19999999999993</v>
      </c>
      <c r="K193" s="28">
        <v>705.9</v>
      </c>
      <c r="L193" s="28">
        <v>678.3</v>
      </c>
      <c r="M193" s="28">
        <v>19.206340000000001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6993</v>
      </c>
      <c r="D194" s="37">
        <v>6877.6833333333334</v>
      </c>
      <c r="E194" s="37">
        <v>6695.3666666666668</v>
      </c>
      <c r="F194" s="37">
        <v>6397.7333333333336</v>
      </c>
      <c r="G194" s="37">
        <v>6215.416666666667</v>
      </c>
      <c r="H194" s="37">
        <v>7175.3166666666666</v>
      </c>
      <c r="I194" s="37">
        <v>7357.6333333333341</v>
      </c>
      <c r="J194" s="37">
        <v>7655.2666666666664</v>
      </c>
      <c r="K194" s="28">
        <v>7060</v>
      </c>
      <c r="L194" s="28">
        <v>6580.05</v>
      </c>
      <c r="M194" s="28">
        <v>4.1989000000000001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405.9</v>
      </c>
      <c r="D195" s="37">
        <v>401.55</v>
      </c>
      <c r="E195" s="37">
        <v>393.85</v>
      </c>
      <c r="F195" s="37">
        <v>381.8</v>
      </c>
      <c r="G195" s="37">
        <v>374.1</v>
      </c>
      <c r="H195" s="37">
        <v>413.6</v>
      </c>
      <c r="I195" s="37">
        <v>421.29999999999995</v>
      </c>
      <c r="J195" s="37">
        <v>433.35</v>
      </c>
      <c r="K195" s="28">
        <v>409.25</v>
      </c>
      <c r="L195" s="28">
        <v>389.5</v>
      </c>
      <c r="M195" s="28">
        <v>483.76222000000001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229.25</v>
      </c>
      <c r="D196" s="37">
        <v>228.91666666666666</v>
      </c>
      <c r="E196" s="37">
        <v>226.63333333333333</v>
      </c>
      <c r="F196" s="37">
        <v>224.01666666666668</v>
      </c>
      <c r="G196" s="37">
        <v>221.73333333333335</v>
      </c>
      <c r="H196" s="37">
        <v>231.5333333333333</v>
      </c>
      <c r="I196" s="37">
        <v>233.81666666666666</v>
      </c>
      <c r="J196" s="37">
        <v>236.43333333333328</v>
      </c>
      <c r="K196" s="28">
        <v>231.2</v>
      </c>
      <c r="L196" s="28">
        <v>226.3</v>
      </c>
      <c r="M196" s="28">
        <v>254.37631999999999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1255.3499999999999</v>
      </c>
      <c r="D197" s="37">
        <v>1260.2499999999998</v>
      </c>
      <c r="E197" s="37">
        <v>1243.6999999999996</v>
      </c>
      <c r="F197" s="37">
        <v>1232.0499999999997</v>
      </c>
      <c r="G197" s="37">
        <v>1215.4999999999995</v>
      </c>
      <c r="H197" s="37">
        <v>1271.8999999999996</v>
      </c>
      <c r="I197" s="37">
        <v>1288.4499999999998</v>
      </c>
      <c r="J197" s="37">
        <v>1300.0999999999997</v>
      </c>
      <c r="K197" s="28">
        <v>1276.8</v>
      </c>
      <c r="L197" s="28">
        <v>1248.5999999999999</v>
      </c>
      <c r="M197" s="28">
        <v>69.348879999999994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1504.75</v>
      </c>
      <c r="D198" s="37">
        <v>1492.5666666666666</v>
      </c>
      <c r="E198" s="37">
        <v>1474.1333333333332</v>
      </c>
      <c r="F198" s="37">
        <v>1443.5166666666667</v>
      </c>
      <c r="G198" s="37">
        <v>1425.0833333333333</v>
      </c>
      <c r="H198" s="37">
        <v>1523.1833333333332</v>
      </c>
      <c r="I198" s="37">
        <v>1541.6166666666666</v>
      </c>
      <c r="J198" s="37">
        <v>1572.2333333333331</v>
      </c>
      <c r="K198" s="28">
        <v>1511</v>
      </c>
      <c r="L198" s="28">
        <v>1461.95</v>
      </c>
      <c r="M198" s="28">
        <v>36.679769999999998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726.55</v>
      </c>
      <c r="D199" s="37">
        <v>722.15</v>
      </c>
      <c r="E199" s="37">
        <v>714.4</v>
      </c>
      <c r="F199" s="37">
        <v>702.25</v>
      </c>
      <c r="G199" s="37">
        <v>694.5</v>
      </c>
      <c r="H199" s="37">
        <v>734.3</v>
      </c>
      <c r="I199" s="37">
        <v>742.05</v>
      </c>
      <c r="J199" s="37">
        <v>754.19999999999993</v>
      </c>
      <c r="K199" s="28">
        <v>729.9</v>
      </c>
      <c r="L199" s="28">
        <v>710</v>
      </c>
      <c r="M199" s="28">
        <v>2.02346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2433.65</v>
      </c>
      <c r="D200" s="37">
        <v>2423.0499999999997</v>
      </c>
      <c r="E200" s="37">
        <v>2385.5999999999995</v>
      </c>
      <c r="F200" s="37">
        <v>2337.5499999999997</v>
      </c>
      <c r="G200" s="37">
        <v>2300.0999999999995</v>
      </c>
      <c r="H200" s="37">
        <v>2471.0999999999995</v>
      </c>
      <c r="I200" s="37">
        <v>2508.5499999999993</v>
      </c>
      <c r="J200" s="37">
        <v>2556.5999999999995</v>
      </c>
      <c r="K200" s="28">
        <v>2460.5</v>
      </c>
      <c r="L200" s="28">
        <v>2375</v>
      </c>
      <c r="M200" s="28">
        <v>15.819789999999999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2774.6</v>
      </c>
      <c r="D201" s="37">
        <v>2757.7833333333333</v>
      </c>
      <c r="E201" s="37">
        <v>2696.8166666666666</v>
      </c>
      <c r="F201" s="37">
        <v>2619.0333333333333</v>
      </c>
      <c r="G201" s="37">
        <v>2558.0666666666666</v>
      </c>
      <c r="H201" s="37">
        <v>2835.5666666666666</v>
      </c>
      <c r="I201" s="37">
        <v>2896.5333333333328</v>
      </c>
      <c r="J201" s="37">
        <v>2974.3166666666666</v>
      </c>
      <c r="K201" s="28">
        <v>2818.75</v>
      </c>
      <c r="L201" s="28">
        <v>2680</v>
      </c>
      <c r="M201" s="28">
        <v>0.96030000000000004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474.85</v>
      </c>
      <c r="D202" s="37">
        <v>474.2833333333333</v>
      </c>
      <c r="E202" s="37">
        <v>470.56666666666661</v>
      </c>
      <c r="F202" s="37">
        <v>466.2833333333333</v>
      </c>
      <c r="G202" s="37">
        <v>462.56666666666661</v>
      </c>
      <c r="H202" s="37">
        <v>478.56666666666661</v>
      </c>
      <c r="I202" s="37">
        <v>482.2833333333333</v>
      </c>
      <c r="J202" s="37">
        <v>486.56666666666661</v>
      </c>
      <c r="K202" s="28">
        <v>478</v>
      </c>
      <c r="L202" s="28">
        <v>470</v>
      </c>
      <c r="M202" s="28">
        <v>2.5440200000000002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1143.8</v>
      </c>
      <c r="D203" s="37">
        <v>1122.95</v>
      </c>
      <c r="E203" s="37">
        <v>1090.9000000000001</v>
      </c>
      <c r="F203" s="37">
        <v>1038</v>
      </c>
      <c r="G203" s="37">
        <v>1005.95</v>
      </c>
      <c r="H203" s="37">
        <v>1175.8500000000001</v>
      </c>
      <c r="I203" s="37">
        <v>1207.8999999999999</v>
      </c>
      <c r="J203" s="37">
        <v>1260.8000000000002</v>
      </c>
      <c r="K203" s="28">
        <v>1155</v>
      </c>
      <c r="L203" s="28">
        <v>1070.05</v>
      </c>
      <c r="M203" s="28">
        <v>7.57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725.2</v>
      </c>
      <c r="D204" s="37">
        <v>724.23333333333323</v>
      </c>
      <c r="E204" s="37">
        <v>713.66666666666652</v>
      </c>
      <c r="F204" s="37">
        <v>702.13333333333333</v>
      </c>
      <c r="G204" s="37">
        <v>691.56666666666661</v>
      </c>
      <c r="H204" s="37">
        <v>735.76666666666642</v>
      </c>
      <c r="I204" s="37">
        <v>746.33333333333326</v>
      </c>
      <c r="J204" s="37">
        <v>757.86666666666633</v>
      </c>
      <c r="K204" s="28">
        <v>734.8</v>
      </c>
      <c r="L204" s="28">
        <v>712.7</v>
      </c>
      <c r="M204" s="28">
        <v>28.888000000000002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6017.35</v>
      </c>
      <c r="D205" s="37">
        <v>5965.7666666666664</v>
      </c>
      <c r="E205" s="37">
        <v>5872.7833333333328</v>
      </c>
      <c r="F205" s="37">
        <v>5728.2166666666662</v>
      </c>
      <c r="G205" s="37">
        <v>5635.2333333333327</v>
      </c>
      <c r="H205" s="37">
        <v>6110.333333333333</v>
      </c>
      <c r="I205" s="37">
        <v>6203.3166666666666</v>
      </c>
      <c r="J205" s="37">
        <v>6347.8833333333332</v>
      </c>
      <c r="K205" s="28">
        <v>6058.75</v>
      </c>
      <c r="L205" s="28">
        <v>5821.2</v>
      </c>
      <c r="M205" s="28">
        <v>8.1379000000000001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39.6</v>
      </c>
      <c r="D206" s="37">
        <v>39.4</v>
      </c>
      <c r="E206" s="37">
        <v>38.949999999999996</v>
      </c>
      <c r="F206" s="37">
        <v>38.299999999999997</v>
      </c>
      <c r="G206" s="37">
        <v>37.849999999999994</v>
      </c>
      <c r="H206" s="37">
        <v>40.049999999999997</v>
      </c>
      <c r="I206" s="37">
        <v>40.5</v>
      </c>
      <c r="J206" s="37">
        <v>41.15</v>
      </c>
      <c r="K206" s="28">
        <v>39.85</v>
      </c>
      <c r="L206" s="28">
        <v>38.75</v>
      </c>
      <c r="M206" s="28">
        <v>110.67837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1399.65</v>
      </c>
      <c r="D207" s="37">
        <v>1379.3</v>
      </c>
      <c r="E207" s="37">
        <v>1344.35</v>
      </c>
      <c r="F207" s="37">
        <v>1289.05</v>
      </c>
      <c r="G207" s="37">
        <v>1254.0999999999999</v>
      </c>
      <c r="H207" s="37">
        <v>1434.6</v>
      </c>
      <c r="I207" s="37">
        <v>1469.5500000000002</v>
      </c>
      <c r="J207" s="37">
        <v>1524.85</v>
      </c>
      <c r="K207" s="28">
        <v>1414.25</v>
      </c>
      <c r="L207" s="28">
        <v>1324</v>
      </c>
      <c r="M207" s="28">
        <v>4.1459700000000002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817.1</v>
      </c>
      <c r="D208" s="37">
        <v>807.29999999999984</v>
      </c>
      <c r="E208" s="37">
        <v>792.59999999999968</v>
      </c>
      <c r="F208" s="37">
        <v>768.0999999999998</v>
      </c>
      <c r="G208" s="37">
        <v>753.39999999999964</v>
      </c>
      <c r="H208" s="37">
        <v>831.79999999999973</v>
      </c>
      <c r="I208" s="37">
        <v>846.49999999999977</v>
      </c>
      <c r="J208" s="37">
        <v>870.99999999999977</v>
      </c>
      <c r="K208" s="28">
        <v>822</v>
      </c>
      <c r="L208" s="28">
        <v>782.8</v>
      </c>
      <c r="M208" s="28">
        <v>19.9328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906</v>
      </c>
      <c r="D209" s="37">
        <v>905.65</v>
      </c>
      <c r="E209" s="37">
        <v>894.44999999999993</v>
      </c>
      <c r="F209" s="37">
        <v>882.9</v>
      </c>
      <c r="G209" s="37">
        <v>871.69999999999993</v>
      </c>
      <c r="H209" s="37">
        <v>917.19999999999993</v>
      </c>
      <c r="I209" s="37">
        <v>928.4</v>
      </c>
      <c r="J209" s="37">
        <v>939.94999999999993</v>
      </c>
      <c r="K209" s="28">
        <v>916.85</v>
      </c>
      <c r="L209" s="28">
        <v>894.1</v>
      </c>
      <c r="M209" s="28">
        <v>5.6443599999999998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371.25</v>
      </c>
      <c r="D210" s="37">
        <v>370.56666666666666</v>
      </c>
      <c r="E210" s="37">
        <v>366.13333333333333</v>
      </c>
      <c r="F210" s="37">
        <v>361.01666666666665</v>
      </c>
      <c r="G210" s="37">
        <v>356.58333333333331</v>
      </c>
      <c r="H210" s="37">
        <v>375.68333333333334</v>
      </c>
      <c r="I210" s="37">
        <v>380.11666666666662</v>
      </c>
      <c r="J210" s="37">
        <v>385.23333333333335</v>
      </c>
      <c r="K210" s="28">
        <v>375</v>
      </c>
      <c r="L210" s="28">
        <v>365.45</v>
      </c>
      <c r="M210" s="28">
        <v>105.87981000000001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10.3</v>
      </c>
      <c r="D211" s="37">
        <v>10.216666666666667</v>
      </c>
      <c r="E211" s="37">
        <v>10.033333333333333</v>
      </c>
      <c r="F211" s="37">
        <v>9.7666666666666657</v>
      </c>
      <c r="G211" s="37">
        <v>9.5833333333333321</v>
      </c>
      <c r="H211" s="37">
        <v>10.483333333333334</v>
      </c>
      <c r="I211" s="37">
        <v>10.666666666666668</v>
      </c>
      <c r="J211" s="37">
        <v>10.933333333333335</v>
      </c>
      <c r="K211" s="28">
        <v>10.4</v>
      </c>
      <c r="L211" s="28">
        <v>9.9499999999999993</v>
      </c>
      <c r="M211" s="28">
        <v>1994.7265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1158.4000000000001</v>
      </c>
      <c r="D212" s="37">
        <v>1162.1166666666668</v>
      </c>
      <c r="E212" s="37">
        <v>1136.5333333333335</v>
      </c>
      <c r="F212" s="37">
        <v>1114.6666666666667</v>
      </c>
      <c r="G212" s="37">
        <v>1089.0833333333335</v>
      </c>
      <c r="H212" s="37">
        <v>1183.9833333333336</v>
      </c>
      <c r="I212" s="37">
        <v>1209.5666666666666</v>
      </c>
      <c r="J212" s="37">
        <v>1231.4333333333336</v>
      </c>
      <c r="K212" s="28">
        <v>1187.7</v>
      </c>
      <c r="L212" s="28">
        <v>1140.25</v>
      </c>
      <c r="M212" s="28">
        <v>19.12229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1589.9</v>
      </c>
      <c r="D213" s="37">
        <v>1582.4333333333334</v>
      </c>
      <c r="E213" s="37">
        <v>1567.5166666666669</v>
      </c>
      <c r="F213" s="37">
        <v>1545.1333333333334</v>
      </c>
      <c r="G213" s="37">
        <v>1530.2166666666669</v>
      </c>
      <c r="H213" s="37">
        <v>1604.8166666666668</v>
      </c>
      <c r="I213" s="37">
        <v>1619.7333333333333</v>
      </c>
      <c r="J213" s="37">
        <v>1642.1166666666668</v>
      </c>
      <c r="K213" s="28">
        <v>1597.35</v>
      </c>
      <c r="L213" s="28">
        <v>1560.05</v>
      </c>
      <c r="M213" s="28">
        <v>2.4297900000000001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585.5</v>
      </c>
      <c r="D214" s="37">
        <v>588.01666666666677</v>
      </c>
      <c r="E214" s="37">
        <v>579.63333333333355</v>
      </c>
      <c r="F214" s="37">
        <v>573.76666666666677</v>
      </c>
      <c r="G214" s="37">
        <v>565.38333333333355</v>
      </c>
      <c r="H214" s="37">
        <v>593.88333333333355</v>
      </c>
      <c r="I214" s="37">
        <v>602.26666666666677</v>
      </c>
      <c r="J214" s="37">
        <v>608.13333333333355</v>
      </c>
      <c r="K214" s="37">
        <v>596.4</v>
      </c>
      <c r="L214" s="37">
        <v>582.15</v>
      </c>
      <c r="M214" s="37">
        <v>117.63616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12.75</v>
      </c>
      <c r="D215" s="37">
        <v>12.783333333333333</v>
      </c>
      <c r="E215" s="37">
        <v>12.616666666666667</v>
      </c>
      <c r="F215" s="37">
        <v>12.483333333333334</v>
      </c>
      <c r="G215" s="37">
        <v>12.316666666666668</v>
      </c>
      <c r="H215" s="37">
        <v>12.916666666666666</v>
      </c>
      <c r="I215" s="37">
        <v>13.083333333333334</v>
      </c>
      <c r="J215" s="37">
        <v>13.216666666666665</v>
      </c>
      <c r="K215" s="37">
        <v>12.95</v>
      </c>
      <c r="L215" s="37">
        <v>12.65</v>
      </c>
      <c r="M215" s="37">
        <v>1226.1570200000001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250.6</v>
      </c>
      <c r="D216" s="37">
        <v>246.16666666666666</v>
      </c>
      <c r="E216" s="37">
        <v>240.0333333333333</v>
      </c>
      <c r="F216" s="37">
        <v>229.46666666666664</v>
      </c>
      <c r="G216" s="37">
        <v>223.33333333333329</v>
      </c>
      <c r="H216" s="37">
        <v>256.73333333333335</v>
      </c>
      <c r="I216" s="37">
        <v>262.86666666666667</v>
      </c>
      <c r="J216" s="37">
        <v>273.43333333333334</v>
      </c>
      <c r="K216" s="37">
        <v>252.3</v>
      </c>
      <c r="L216" s="37">
        <v>235.6</v>
      </c>
      <c r="M216" s="37">
        <v>186.40773999999999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8"/>
      <c r="B1" s="46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51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44630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1" t="s">
        <v>16</v>
      </c>
      <c r="B9" s="463" t="s">
        <v>18</v>
      </c>
      <c r="C9" s="467" t="s">
        <v>20</v>
      </c>
      <c r="D9" s="467" t="s">
        <v>21</v>
      </c>
      <c r="E9" s="458" t="s">
        <v>22</v>
      </c>
      <c r="F9" s="459"/>
      <c r="G9" s="460"/>
      <c r="H9" s="458" t="s">
        <v>23</v>
      </c>
      <c r="I9" s="459"/>
      <c r="J9" s="460"/>
      <c r="K9" s="23"/>
      <c r="L9" s="24"/>
      <c r="M9" s="50"/>
      <c r="N9" s="1"/>
      <c r="O9" s="1"/>
    </row>
    <row r="10" spans="1:15" ht="42.75" customHeight="1">
      <c r="A10" s="465"/>
      <c r="B10" s="466"/>
      <c r="C10" s="466"/>
      <c r="D10" s="46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6" t="s">
        <v>288</v>
      </c>
      <c r="C11" s="328">
        <v>19953.150000000001</v>
      </c>
      <c r="D11" s="329">
        <v>19986.566666666666</v>
      </c>
      <c r="E11" s="329">
        <v>19793.133333333331</v>
      </c>
      <c r="F11" s="329">
        <v>19633.116666666665</v>
      </c>
      <c r="G11" s="329">
        <v>19439.683333333331</v>
      </c>
      <c r="H11" s="329">
        <v>20146.583333333332</v>
      </c>
      <c r="I11" s="329">
        <v>20340.016666666666</v>
      </c>
      <c r="J11" s="329">
        <v>20500.033333333333</v>
      </c>
      <c r="K11" s="328">
        <v>20180</v>
      </c>
      <c r="L11" s="328">
        <v>19826.55</v>
      </c>
      <c r="M11" s="328">
        <v>0.19116</v>
      </c>
      <c r="N11" s="1"/>
      <c r="O11" s="1"/>
    </row>
    <row r="12" spans="1:15" ht="12" customHeight="1">
      <c r="A12" s="30">
        <v>2</v>
      </c>
      <c r="B12" s="347" t="s">
        <v>293</v>
      </c>
      <c r="C12" s="328">
        <v>454.75</v>
      </c>
      <c r="D12" s="329">
        <v>452.2833333333333</v>
      </c>
      <c r="E12" s="329">
        <v>446.56666666666661</v>
      </c>
      <c r="F12" s="329">
        <v>438.38333333333333</v>
      </c>
      <c r="G12" s="329">
        <v>432.66666666666663</v>
      </c>
      <c r="H12" s="329">
        <v>460.46666666666658</v>
      </c>
      <c r="I12" s="329">
        <v>466.18333333333328</v>
      </c>
      <c r="J12" s="329">
        <v>474.36666666666656</v>
      </c>
      <c r="K12" s="328">
        <v>458</v>
      </c>
      <c r="L12" s="328">
        <v>444.1</v>
      </c>
      <c r="M12" s="328">
        <v>1.0203199999999999</v>
      </c>
      <c r="N12" s="1"/>
      <c r="O12" s="1"/>
    </row>
    <row r="13" spans="1:15" ht="12" customHeight="1">
      <c r="A13" s="30">
        <v>3</v>
      </c>
      <c r="B13" s="347" t="s">
        <v>39</v>
      </c>
      <c r="C13" s="328">
        <v>829.95</v>
      </c>
      <c r="D13" s="329">
        <v>826.55000000000007</v>
      </c>
      <c r="E13" s="329">
        <v>815.40000000000009</v>
      </c>
      <c r="F13" s="329">
        <v>800.85</v>
      </c>
      <c r="G13" s="329">
        <v>789.7</v>
      </c>
      <c r="H13" s="329">
        <v>841.10000000000014</v>
      </c>
      <c r="I13" s="329">
        <v>852.25</v>
      </c>
      <c r="J13" s="329">
        <v>866.80000000000018</v>
      </c>
      <c r="K13" s="328">
        <v>837.7</v>
      </c>
      <c r="L13" s="328">
        <v>812</v>
      </c>
      <c r="M13" s="328">
        <v>10.927339999999999</v>
      </c>
      <c r="N13" s="1"/>
      <c r="O13" s="1"/>
    </row>
    <row r="14" spans="1:15" ht="12" customHeight="1">
      <c r="A14" s="30">
        <v>4</v>
      </c>
      <c r="B14" s="347" t="s">
        <v>294</v>
      </c>
      <c r="C14" s="328">
        <v>2574.65</v>
      </c>
      <c r="D14" s="329">
        <v>2556.7500000000005</v>
      </c>
      <c r="E14" s="329">
        <v>2497.9500000000007</v>
      </c>
      <c r="F14" s="329">
        <v>2421.2500000000005</v>
      </c>
      <c r="G14" s="329">
        <v>2362.4500000000007</v>
      </c>
      <c r="H14" s="329">
        <v>2633.4500000000007</v>
      </c>
      <c r="I14" s="329">
        <v>2692.2500000000009</v>
      </c>
      <c r="J14" s="329">
        <v>2768.9500000000007</v>
      </c>
      <c r="K14" s="328">
        <v>2615.5500000000002</v>
      </c>
      <c r="L14" s="328">
        <v>2480.0500000000002</v>
      </c>
      <c r="M14" s="328">
        <v>1.4358</v>
      </c>
      <c r="N14" s="1"/>
      <c r="O14" s="1"/>
    </row>
    <row r="15" spans="1:15" ht="12" customHeight="1">
      <c r="A15" s="30">
        <v>5</v>
      </c>
      <c r="B15" s="347" t="s">
        <v>289</v>
      </c>
      <c r="C15" s="328">
        <v>2142.75</v>
      </c>
      <c r="D15" s="329">
        <v>2135.8333333333335</v>
      </c>
      <c r="E15" s="329">
        <v>2107.916666666667</v>
      </c>
      <c r="F15" s="329">
        <v>2073.0833333333335</v>
      </c>
      <c r="G15" s="329">
        <v>2045.166666666667</v>
      </c>
      <c r="H15" s="329">
        <v>2170.666666666667</v>
      </c>
      <c r="I15" s="329">
        <v>2198.5833333333339</v>
      </c>
      <c r="J15" s="329">
        <v>2233.416666666667</v>
      </c>
      <c r="K15" s="328">
        <v>2163.75</v>
      </c>
      <c r="L15" s="328">
        <v>2101</v>
      </c>
      <c r="M15" s="328">
        <v>3.1055600000000001</v>
      </c>
      <c r="N15" s="1"/>
      <c r="O15" s="1"/>
    </row>
    <row r="16" spans="1:15" ht="12" customHeight="1">
      <c r="A16" s="30">
        <v>6</v>
      </c>
      <c r="B16" s="347" t="s">
        <v>238</v>
      </c>
      <c r="C16" s="328">
        <v>17833.7</v>
      </c>
      <c r="D16" s="329">
        <v>17827.566666666666</v>
      </c>
      <c r="E16" s="329">
        <v>17707.133333333331</v>
      </c>
      <c r="F16" s="329">
        <v>17580.566666666666</v>
      </c>
      <c r="G16" s="329">
        <v>17460.133333333331</v>
      </c>
      <c r="H16" s="329">
        <v>17954.133333333331</v>
      </c>
      <c r="I16" s="329">
        <v>18074.566666666666</v>
      </c>
      <c r="J16" s="329">
        <v>18201.133333333331</v>
      </c>
      <c r="K16" s="328">
        <v>17948</v>
      </c>
      <c r="L16" s="328">
        <v>17701</v>
      </c>
      <c r="M16" s="328">
        <v>0.13991000000000001</v>
      </c>
      <c r="N16" s="1"/>
      <c r="O16" s="1"/>
    </row>
    <row r="17" spans="1:15" ht="12" customHeight="1">
      <c r="A17" s="30">
        <v>7</v>
      </c>
      <c r="B17" s="347" t="s">
        <v>242</v>
      </c>
      <c r="C17" s="328">
        <v>102.65</v>
      </c>
      <c r="D17" s="329">
        <v>102.10000000000001</v>
      </c>
      <c r="E17" s="329">
        <v>100.85000000000002</v>
      </c>
      <c r="F17" s="329">
        <v>99.050000000000011</v>
      </c>
      <c r="G17" s="329">
        <v>97.800000000000026</v>
      </c>
      <c r="H17" s="329">
        <v>103.90000000000002</v>
      </c>
      <c r="I17" s="329">
        <v>105.14999999999999</v>
      </c>
      <c r="J17" s="329">
        <v>106.95000000000002</v>
      </c>
      <c r="K17" s="328">
        <v>103.35</v>
      </c>
      <c r="L17" s="328">
        <v>100.3</v>
      </c>
      <c r="M17" s="328">
        <v>32.96331</v>
      </c>
      <c r="N17" s="1"/>
      <c r="O17" s="1"/>
    </row>
    <row r="18" spans="1:15" ht="12" customHeight="1">
      <c r="A18" s="30">
        <v>8</v>
      </c>
      <c r="B18" s="347" t="s">
        <v>41</v>
      </c>
      <c r="C18" s="328">
        <v>278.35000000000002</v>
      </c>
      <c r="D18" s="329">
        <v>274.88333333333338</v>
      </c>
      <c r="E18" s="329">
        <v>270.01666666666677</v>
      </c>
      <c r="F18" s="329">
        <v>261.68333333333339</v>
      </c>
      <c r="G18" s="329">
        <v>256.81666666666678</v>
      </c>
      <c r="H18" s="329">
        <v>283.21666666666675</v>
      </c>
      <c r="I18" s="329">
        <v>288.08333333333343</v>
      </c>
      <c r="J18" s="329">
        <v>296.41666666666674</v>
      </c>
      <c r="K18" s="328">
        <v>279.75</v>
      </c>
      <c r="L18" s="328">
        <v>266.55</v>
      </c>
      <c r="M18" s="328">
        <v>41.444650000000003</v>
      </c>
      <c r="N18" s="1"/>
      <c r="O18" s="1"/>
    </row>
    <row r="19" spans="1:15" ht="12" customHeight="1">
      <c r="A19" s="30">
        <v>9</v>
      </c>
      <c r="B19" s="347" t="s">
        <v>43</v>
      </c>
      <c r="C19" s="328">
        <v>2000.85</v>
      </c>
      <c r="D19" s="329">
        <v>1991.1333333333332</v>
      </c>
      <c r="E19" s="329">
        <v>1966.3666666666663</v>
      </c>
      <c r="F19" s="329">
        <v>1931.8833333333332</v>
      </c>
      <c r="G19" s="329">
        <v>1907.1166666666663</v>
      </c>
      <c r="H19" s="329">
        <v>2025.6166666666663</v>
      </c>
      <c r="I19" s="329">
        <v>2050.3833333333332</v>
      </c>
      <c r="J19" s="329">
        <v>2084.8666666666663</v>
      </c>
      <c r="K19" s="328">
        <v>2015.9</v>
      </c>
      <c r="L19" s="328">
        <v>1956.65</v>
      </c>
      <c r="M19" s="328">
        <v>4.19651</v>
      </c>
      <c r="N19" s="1"/>
      <c r="O19" s="1"/>
    </row>
    <row r="20" spans="1:15" ht="12" customHeight="1">
      <c r="A20" s="30">
        <v>10</v>
      </c>
      <c r="B20" s="347" t="s">
        <v>45</v>
      </c>
      <c r="C20" s="328">
        <v>1656.55</v>
      </c>
      <c r="D20" s="329">
        <v>1644.8333333333333</v>
      </c>
      <c r="E20" s="329">
        <v>1619.7166666666665</v>
      </c>
      <c r="F20" s="329">
        <v>1582.8833333333332</v>
      </c>
      <c r="G20" s="329">
        <v>1557.7666666666664</v>
      </c>
      <c r="H20" s="329">
        <v>1681.6666666666665</v>
      </c>
      <c r="I20" s="329">
        <v>1706.7833333333333</v>
      </c>
      <c r="J20" s="329">
        <v>1743.6166666666666</v>
      </c>
      <c r="K20" s="328">
        <v>1669.95</v>
      </c>
      <c r="L20" s="328">
        <v>1608</v>
      </c>
      <c r="M20" s="328">
        <v>14.98176</v>
      </c>
      <c r="N20" s="1"/>
      <c r="O20" s="1"/>
    </row>
    <row r="21" spans="1:15" ht="12" customHeight="1">
      <c r="A21" s="30">
        <v>11</v>
      </c>
      <c r="B21" s="347" t="s">
        <v>239</v>
      </c>
      <c r="C21" s="328">
        <v>1828.75</v>
      </c>
      <c r="D21" s="329">
        <v>1829.25</v>
      </c>
      <c r="E21" s="329">
        <v>1809.5</v>
      </c>
      <c r="F21" s="329">
        <v>1790.25</v>
      </c>
      <c r="G21" s="329">
        <v>1770.5</v>
      </c>
      <c r="H21" s="329">
        <v>1848.5</v>
      </c>
      <c r="I21" s="329">
        <v>1868.25</v>
      </c>
      <c r="J21" s="329">
        <v>1887.5</v>
      </c>
      <c r="K21" s="328">
        <v>1849</v>
      </c>
      <c r="L21" s="328">
        <v>1810</v>
      </c>
      <c r="M21" s="328">
        <v>5.2564500000000001</v>
      </c>
      <c r="N21" s="1"/>
      <c r="O21" s="1"/>
    </row>
    <row r="22" spans="1:15" ht="12" customHeight="1">
      <c r="A22" s="30">
        <v>12</v>
      </c>
      <c r="B22" s="347" t="s">
        <v>46</v>
      </c>
      <c r="C22" s="328">
        <v>714.1</v>
      </c>
      <c r="D22" s="329">
        <v>708.26666666666677</v>
      </c>
      <c r="E22" s="329">
        <v>698.53333333333353</v>
      </c>
      <c r="F22" s="329">
        <v>682.96666666666681</v>
      </c>
      <c r="G22" s="329">
        <v>673.23333333333358</v>
      </c>
      <c r="H22" s="329">
        <v>723.83333333333348</v>
      </c>
      <c r="I22" s="329">
        <v>733.56666666666683</v>
      </c>
      <c r="J22" s="329">
        <v>749.13333333333344</v>
      </c>
      <c r="K22" s="328">
        <v>718</v>
      </c>
      <c r="L22" s="328">
        <v>692.7</v>
      </c>
      <c r="M22" s="328">
        <v>53.515520000000002</v>
      </c>
      <c r="N22" s="1"/>
      <c r="O22" s="1"/>
    </row>
    <row r="23" spans="1:15" ht="12.75" customHeight="1">
      <c r="A23" s="30">
        <v>13</v>
      </c>
      <c r="B23" s="347" t="s">
        <v>241</v>
      </c>
      <c r="C23" s="328">
        <v>2164.65</v>
      </c>
      <c r="D23" s="329">
        <v>2202.2000000000003</v>
      </c>
      <c r="E23" s="329">
        <v>2099.3500000000004</v>
      </c>
      <c r="F23" s="329">
        <v>2034.0500000000002</v>
      </c>
      <c r="G23" s="329">
        <v>1931.2000000000003</v>
      </c>
      <c r="H23" s="329">
        <v>2267.5000000000005</v>
      </c>
      <c r="I23" s="329">
        <v>2370.35</v>
      </c>
      <c r="J23" s="329">
        <v>2435.6500000000005</v>
      </c>
      <c r="K23" s="328">
        <v>2305.0500000000002</v>
      </c>
      <c r="L23" s="328">
        <v>2136.9</v>
      </c>
      <c r="M23" s="328">
        <v>1.7312700000000001</v>
      </c>
      <c r="N23" s="1"/>
      <c r="O23" s="1"/>
    </row>
    <row r="24" spans="1:15" ht="12.75" customHeight="1">
      <c r="A24" s="30">
        <v>14</v>
      </c>
      <c r="B24" s="347" t="s">
        <v>295</v>
      </c>
      <c r="C24" s="328">
        <v>302.55</v>
      </c>
      <c r="D24" s="329">
        <v>303.84999999999997</v>
      </c>
      <c r="E24" s="329">
        <v>297.69999999999993</v>
      </c>
      <c r="F24" s="329">
        <v>292.84999999999997</v>
      </c>
      <c r="G24" s="329">
        <v>286.69999999999993</v>
      </c>
      <c r="H24" s="329">
        <v>308.69999999999993</v>
      </c>
      <c r="I24" s="329">
        <v>314.84999999999991</v>
      </c>
      <c r="J24" s="329">
        <v>319.69999999999993</v>
      </c>
      <c r="K24" s="328">
        <v>310</v>
      </c>
      <c r="L24" s="328">
        <v>299</v>
      </c>
      <c r="M24" s="328">
        <v>2.6529600000000002</v>
      </c>
      <c r="N24" s="1"/>
      <c r="O24" s="1"/>
    </row>
    <row r="25" spans="1:15" ht="12.75" customHeight="1">
      <c r="A25" s="30">
        <v>15</v>
      </c>
      <c r="B25" s="347" t="s">
        <v>296</v>
      </c>
      <c r="C25" s="328">
        <v>197.2</v>
      </c>
      <c r="D25" s="329">
        <v>197.45000000000002</v>
      </c>
      <c r="E25" s="329">
        <v>190.40000000000003</v>
      </c>
      <c r="F25" s="329">
        <v>183.60000000000002</v>
      </c>
      <c r="G25" s="329">
        <v>176.55000000000004</v>
      </c>
      <c r="H25" s="329">
        <v>204.25000000000003</v>
      </c>
      <c r="I25" s="329">
        <v>211.30000000000004</v>
      </c>
      <c r="J25" s="329">
        <v>218.10000000000002</v>
      </c>
      <c r="K25" s="328">
        <v>204.5</v>
      </c>
      <c r="L25" s="328">
        <v>190.65</v>
      </c>
      <c r="M25" s="328">
        <v>14.643269999999999</v>
      </c>
      <c r="N25" s="1"/>
      <c r="O25" s="1"/>
    </row>
    <row r="26" spans="1:15" ht="12.75" customHeight="1">
      <c r="A26" s="30">
        <v>16</v>
      </c>
      <c r="B26" s="347" t="s">
        <v>297</v>
      </c>
      <c r="C26" s="328">
        <v>1217.5</v>
      </c>
      <c r="D26" s="329">
        <v>1204.45</v>
      </c>
      <c r="E26" s="329">
        <v>1174.0500000000002</v>
      </c>
      <c r="F26" s="329">
        <v>1130.6000000000001</v>
      </c>
      <c r="G26" s="329">
        <v>1100.2000000000003</v>
      </c>
      <c r="H26" s="329">
        <v>1247.9000000000001</v>
      </c>
      <c r="I26" s="329">
        <v>1278.3000000000002</v>
      </c>
      <c r="J26" s="329">
        <v>1321.75</v>
      </c>
      <c r="K26" s="328">
        <v>1234.8499999999999</v>
      </c>
      <c r="L26" s="328">
        <v>1161</v>
      </c>
      <c r="M26" s="328">
        <v>3.9033000000000002</v>
      </c>
      <c r="N26" s="1"/>
      <c r="O26" s="1"/>
    </row>
    <row r="27" spans="1:15" ht="12.75" customHeight="1">
      <c r="A27" s="30">
        <v>17</v>
      </c>
      <c r="B27" s="347" t="s">
        <v>291</v>
      </c>
      <c r="C27" s="328">
        <v>1672.6</v>
      </c>
      <c r="D27" s="329">
        <v>1650.2166666666665</v>
      </c>
      <c r="E27" s="329">
        <v>1612.4333333333329</v>
      </c>
      <c r="F27" s="329">
        <v>1552.2666666666664</v>
      </c>
      <c r="G27" s="329">
        <v>1514.4833333333329</v>
      </c>
      <c r="H27" s="329">
        <v>1710.383333333333</v>
      </c>
      <c r="I27" s="329">
        <v>1748.1666666666663</v>
      </c>
      <c r="J27" s="329">
        <v>1808.333333333333</v>
      </c>
      <c r="K27" s="328">
        <v>1688</v>
      </c>
      <c r="L27" s="328">
        <v>1590.05</v>
      </c>
      <c r="M27" s="328">
        <v>0.42298000000000002</v>
      </c>
      <c r="N27" s="1"/>
      <c r="O27" s="1"/>
    </row>
    <row r="28" spans="1:15" ht="12.75" customHeight="1">
      <c r="A28" s="30">
        <v>18</v>
      </c>
      <c r="B28" s="347" t="s">
        <v>243</v>
      </c>
      <c r="C28" s="328">
        <v>1743.5</v>
      </c>
      <c r="D28" s="329">
        <v>1744.4833333333333</v>
      </c>
      <c r="E28" s="329">
        <v>1720.2666666666667</v>
      </c>
      <c r="F28" s="329">
        <v>1697.0333333333333</v>
      </c>
      <c r="G28" s="329">
        <v>1672.8166666666666</v>
      </c>
      <c r="H28" s="329">
        <v>1767.7166666666667</v>
      </c>
      <c r="I28" s="329">
        <v>1791.9333333333334</v>
      </c>
      <c r="J28" s="329">
        <v>1815.1666666666667</v>
      </c>
      <c r="K28" s="328">
        <v>1768.7</v>
      </c>
      <c r="L28" s="328">
        <v>1721.25</v>
      </c>
      <c r="M28" s="328">
        <v>0.58533000000000002</v>
      </c>
      <c r="N28" s="1"/>
      <c r="O28" s="1"/>
    </row>
    <row r="29" spans="1:15" ht="12.75" customHeight="1">
      <c r="A29" s="30">
        <v>19</v>
      </c>
      <c r="B29" s="347" t="s">
        <v>298</v>
      </c>
      <c r="C29" s="328">
        <v>81.349999999999994</v>
      </c>
      <c r="D29" s="329">
        <v>82.11666666666666</v>
      </c>
      <c r="E29" s="329">
        <v>80.23333333333332</v>
      </c>
      <c r="F29" s="329">
        <v>79.11666666666666</v>
      </c>
      <c r="G29" s="329">
        <v>77.23333333333332</v>
      </c>
      <c r="H29" s="329">
        <v>83.23333333333332</v>
      </c>
      <c r="I29" s="329">
        <v>85.116666666666674</v>
      </c>
      <c r="J29" s="329">
        <v>86.23333333333332</v>
      </c>
      <c r="K29" s="328">
        <v>84</v>
      </c>
      <c r="L29" s="328">
        <v>81</v>
      </c>
      <c r="M29" s="328">
        <v>2.5503399999999998</v>
      </c>
      <c r="N29" s="1"/>
      <c r="O29" s="1"/>
    </row>
    <row r="30" spans="1:15" ht="12.75" customHeight="1">
      <c r="A30" s="30">
        <v>20</v>
      </c>
      <c r="B30" s="347" t="s">
        <v>48</v>
      </c>
      <c r="C30" s="328">
        <v>3276.6</v>
      </c>
      <c r="D30" s="329">
        <v>3298.5500000000006</v>
      </c>
      <c r="E30" s="329">
        <v>3222.1000000000013</v>
      </c>
      <c r="F30" s="329">
        <v>3167.6000000000008</v>
      </c>
      <c r="G30" s="329">
        <v>3091.1500000000015</v>
      </c>
      <c r="H30" s="329">
        <v>3353.0500000000011</v>
      </c>
      <c r="I30" s="329">
        <v>3429.5000000000009</v>
      </c>
      <c r="J30" s="329">
        <v>3484.0000000000009</v>
      </c>
      <c r="K30" s="328">
        <v>3375</v>
      </c>
      <c r="L30" s="328">
        <v>3244.05</v>
      </c>
      <c r="M30" s="328">
        <v>1.2265299999999999</v>
      </c>
      <c r="N30" s="1"/>
      <c r="O30" s="1"/>
    </row>
    <row r="31" spans="1:15" ht="12.75" customHeight="1">
      <c r="A31" s="30">
        <v>21</v>
      </c>
      <c r="B31" s="347" t="s">
        <v>299</v>
      </c>
      <c r="C31" s="328">
        <v>2954.6</v>
      </c>
      <c r="D31" s="329">
        <v>2920.5333333333333</v>
      </c>
      <c r="E31" s="329">
        <v>2856.0666666666666</v>
      </c>
      <c r="F31" s="329">
        <v>2757.5333333333333</v>
      </c>
      <c r="G31" s="329">
        <v>2693.0666666666666</v>
      </c>
      <c r="H31" s="329">
        <v>3019.0666666666666</v>
      </c>
      <c r="I31" s="329">
        <v>3083.5333333333328</v>
      </c>
      <c r="J31" s="329">
        <v>3182.0666666666666</v>
      </c>
      <c r="K31" s="328">
        <v>2985</v>
      </c>
      <c r="L31" s="328">
        <v>2822</v>
      </c>
      <c r="M31" s="328">
        <v>0.56962000000000002</v>
      </c>
      <c r="N31" s="1"/>
      <c r="O31" s="1"/>
    </row>
    <row r="32" spans="1:15" ht="12.75" customHeight="1">
      <c r="A32" s="30">
        <v>22</v>
      </c>
      <c r="B32" s="347" t="s">
        <v>300</v>
      </c>
      <c r="C32" s="328">
        <v>24.55</v>
      </c>
      <c r="D32" s="329">
        <v>24.333333333333332</v>
      </c>
      <c r="E32" s="329">
        <v>23.666666666666664</v>
      </c>
      <c r="F32" s="329">
        <v>22.783333333333331</v>
      </c>
      <c r="G32" s="329">
        <v>22.116666666666664</v>
      </c>
      <c r="H32" s="329">
        <v>25.216666666666665</v>
      </c>
      <c r="I32" s="329">
        <v>25.883333333333329</v>
      </c>
      <c r="J32" s="329">
        <v>26.766666666666666</v>
      </c>
      <c r="K32" s="328">
        <v>25</v>
      </c>
      <c r="L32" s="328">
        <v>23.45</v>
      </c>
      <c r="M32" s="328">
        <v>157.91300000000001</v>
      </c>
      <c r="N32" s="1"/>
      <c r="O32" s="1"/>
    </row>
    <row r="33" spans="1:15" ht="12.75" customHeight="1">
      <c r="A33" s="30">
        <v>23</v>
      </c>
      <c r="B33" s="347" t="s">
        <v>50</v>
      </c>
      <c r="C33" s="328">
        <v>564.85</v>
      </c>
      <c r="D33" s="329">
        <v>564.63333333333333</v>
      </c>
      <c r="E33" s="329">
        <v>559.26666666666665</v>
      </c>
      <c r="F33" s="329">
        <v>553.68333333333328</v>
      </c>
      <c r="G33" s="329">
        <v>548.31666666666661</v>
      </c>
      <c r="H33" s="329">
        <v>570.2166666666667</v>
      </c>
      <c r="I33" s="329">
        <v>575.58333333333326</v>
      </c>
      <c r="J33" s="329">
        <v>581.16666666666674</v>
      </c>
      <c r="K33" s="328">
        <v>570</v>
      </c>
      <c r="L33" s="328">
        <v>559.04999999999995</v>
      </c>
      <c r="M33" s="328">
        <v>5.1938800000000001</v>
      </c>
      <c r="N33" s="1"/>
      <c r="O33" s="1"/>
    </row>
    <row r="34" spans="1:15" ht="12.75" customHeight="1">
      <c r="A34" s="30">
        <v>24</v>
      </c>
      <c r="B34" s="347" t="s">
        <v>301</v>
      </c>
      <c r="C34" s="328">
        <v>3546.8</v>
      </c>
      <c r="D34" s="329">
        <v>3514.0333333333333</v>
      </c>
      <c r="E34" s="329">
        <v>3438.0166666666664</v>
      </c>
      <c r="F34" s="329">
        <v>3329.2333333333331</v>
      </c>
      <c r="G34" s="329">
        <v>3253.2166666666662</v>
      </c>
      <c r="H34" s="329">
        <v>3622.8166666666666</v>
      </c>
      <c r="I34" s="329">
        <v>3698.8333333333339</v>
      </c>
      <c r="J34" s="329">
        <v>3807.6166666666668</v>
      </c>
      <c r="K34" s="328">
        <v>3590.05</v>
      </c>
      <c r="L34" s="328">
        <v>3405.25</v>
      </c>
      <c r="M34" s="328">
        <v>1.1710199999999999</v>
      </c>
      <c r="N34" s="1"/>
      <c r="O34" s="1"/>
    </row>
    <row r="35" spans="1:15" ht="12.75" customHeight="1">
      <c r="A35" s="30">
        <v>25</v>
      </c>
      <c r="B35" s="347" t="s">
        <v>51</v>
      </c>
      <c r="C35" s="328">
        <v>291.64999999999998</v>
      </c>
      <c r="D35" s="329">
        <v>288.43333333333334</v>
      </c>
      <c r="E35" s="329">
        <v>284.2166666666667</v>
      </c>
      <c r="F35" s="329">
        <v>276.78333333333336</v>
      </c>
      <c r="G35" s="329">
        <v>272.56666666666672</v>
      </c>
      <c r="H35" s="329">
        <v>295.86666666666667</v>
      </c>
      <c r="I35" s="329">
        <v>300.08333333333326</v>
      </c>
      <c r="J35" s="329">
        <v>307.51666666666665</v>
      </c>
      <c r="K35" s="328">
        <v>292.64999999999998</v>
      </c>
      <c r="L35" s="328">
        <v>281</v>
      </c>
      <c r="M35" s="328">
        <v>77.887950000000004</v>
      </c>
      <c r="N35" s="1"/>
      <c r="O35" s="1"/>
    </row>
    <row r="36" spans="1:15" ht="12.75" customHeight="1">
      <c r="A36" s="30">
        <v>26</v>
      </c>
      <c r="B36" s="347" t="s">
        <v>851</v>
      </c>
      <c r="C36" s="328">
        <v>1273.8499999999999</v>
      </c>
      <c r="D36" s="329">
        <v>1273.9333333333334</v>
      </c>
      <c r="E36" s="329">
        <v>1255.9166666666667</v>
      </c>
      <c r="F36" s="329">
        <v>1237.9833333333333</v>
      </c>
      <c r="G36" s="329">
        <v>1219.9666666666667</v>
      </c>
      <c r="H36" s="329">
        <v>1291.8666666666668</v>
      </c>
      <c r="I36" s="329">
        <v>1309.8833333333332</v>
      </c>
      <c r="J36" s="329">
        <v>1327.8166666666668</v>
      </c>
      <c r="K36" s="328">
        <v>1291.95</v>
      </c>
      <c r="L36" s="328">
        <v>1256</v>
      </c>
      <c r="M36" s="328">
        <v>3.1558600000000001</v>
      </c>
      <c r="N36" s="1"/>
      <c r="O36" s="1"/>
    </row>
    <row r="37" spans="1:15" ht="12.75" customHeight="1">
      <c r="A37" s="30">
        <v>27</v>
      </c>
      <c r="B37" s="347" t="s">
        <v>812</v>
      </c>
      <c r="C37" s="328">
        <v>882.25</v>
      </c>
      <c r="D37" s="329">
        <v>859.75</v>
      </c>
      <c r="E37" s="329">
        <v>800.5</v>
      </c>
      <c r="F37" s="329">
        <v>718.75</v>
      </c>
      <c r="G37" s="329">
        <v>659.5</v>
      </c>
      <c r="H37" s="329">
        <v>941.5</v>
      </c>
      <c r="I37" s="329">
        <v>1000.75</v>
      </c>
      <c r="J37" s="329">
        <v>1082.5</v>
      </c>
      <c r="K37" s="328">
        <v>919</v>
      </c>
      <c r="L37" s="328">
        <v>778</v>
      </c>
      <c r="M37" s="328">
        <v>2.2733599999999998</v>
      </c>
      <c r="N37" s="1"/>
      <c r="O37" s="1"/>
    </row>
    <row r="38" spans="1:15" ht="12.75" customHeight="1">
      <c r="A38" s="30">
        <v>28</v>
      </c>
      <c r="B38" s="347" t="s">
        <v>292</v>
      </c>
      <c r="C38" s="328">
        <v>846.15</v>
      </c>
      <c r="D38" s="329">
        <v>840.76666666666677</v>
      </c>
      <c r="E38" s="329">
        <v>830.78333333333353</v>
      </c>
      <c r="F38" s="329">
        <v>815.41666666666674</v>
      </c>
      <c r="G38" s="329">
        <v>805.43333333333351</v>
      </c>
      <c r="H38" s="329">
        <v>856.13333333333355</v>
      </c>
      <c r="I38" s="329">
        <v>866.1166666666669</v>
      </c>
      <c r="J38" s="329">
        <v>881.48333333333358</v>
      </c>
      <c r="K38" s="328">
        <v>850.75</v>
      </c>
      <c r="L38" s="328">
        <v>825.4</v>
      </c>
      <c r="M38" s="328">
        <v>4.7885499999999999</v>
      </c>
      <c r="N38" s="1"/>
      <c r="O38" s="1"/>
    </row>
    <row r="39" spans="1:15" ht="12.75" customHeight="1">
      <c r="A39" s="30">
        <v>29</v>
      </c>
      <c r="B39" s="347" t="s">
        <v>52</v>
      </c>
      <c r="C39" s="328">
        <v>722.15</v>
      </c>
      <c r="D39" s="329">
        <v>719.63333333333333</v>
      </c>
      <c r="E39" s="329">
        <v>713.91666666666663</v>
      </c>
      <c r="F39" s="329">
        <v>705.68333333333328</v>
      </c>
      <c r="G39" s="329">
        <v>699.96666666666658</v>
      </c>
      <c r="H39" s="329">
        <v>727.86666666666667</v>
      </c>
      <c r="I39" s="329">
        <v>733.58333333333337</v>
      </c>
      <c r="J39" s="329">
        <v>741.81666666666672</v>
      </c>
      <c r="K39" s="328">
        <v>725.35</v>
      </c>
      <c r="L39" s="328">
        <v>711.4</v>
      </c>
      <c r="M39" s="328">
        <v>7.2720799999999999</v>
      </c>
      <c r="N39" s="1"/>
      <c r="O39" s="1"/>
    </row>
    <row r="40" spans="1:15" ht="12.75" customHeight="1">
      <c r="A40" s="30">
        <v>30</v>
      </c>
      <c r="B40" s="347" t="s">
        <v>53</v>
      </c>
      <c r="C40" s="328">
        <v>4710.95</v>
      </c>
      <c r="D40" s="329">
        <v>4739.95</v>
      </c>
      <c r="E40" s="329">
        <v>4665</v>
      </c>
      <c r="F40" s="329">
        <v>4619.05</v>
      </c>
      <c r="G40" s="329">
        <v>4544.1000000000004</v>
      </c>
      <c r="H40" s="329">
        <v>4785.8999999999996</v>
      </c>
      <c r="I40" s="329">
        <v>4860.8499999999985</v>
      </c>
      <c r="J40" s="329">
        <v>4906.7999999999993</v>
      </c>
      <c r="K40" s="328">
        <v>4814.8999999999996</v>
      </c>
      <c r="L40" s="328">
        <v>4694</v>
      </c>
      <c r="M40" s="328">
        <v>4.4738699999999998</v>
      </c>
      <c r="N40" s="1"/>
      <c r="O40" s="1"/>
    </row>
    <row r="41" spans="1:15" ht="12.75" customHeight="1">
      <c r="A41" s="30">
        <v>31</v>
      </c>
      <c r="B41" s="347" t="s">
        <v>54</v>
      </c>
      <c r="C41" s="328">
        <v>177.1</v>
      </c>
      <c r="D41" s="329">
        <v>176.03333333333333</v>
      </c>
      <c r="E41" s="329">
        <v>172.21666666666667</v>
      </c>
      <c r="F41" s="329">
        <v>167.33333333333334</v>
      </c>
      <c r="G41" s="329">
        <v>163.51666666666668</v>
      </c>
      <c r="H41" s="329">
        <v>180.91666666666666</v>
      </c>
      <c r="I41" s="329">
        <v>184.73333333333332</v>
      </c>
      <c r="J41" s="329">
        <v>189.61666666666665</v>
      </c>
      <c r="K41" s="328">
        <v>179.85</v>
      </c>
      <c r="L41" s="328">
        <v>171.15</v>
      </c>
      <c r="M41" s="328">
        <v>60.918239999999997</v>
      </c>
      <c r="N41" s="1"/>
      <c r="O41" s="1"/>
    </row>
    <row r="42" spans="1:15" ht="12.75" customHeight="1">
      <c r="A42" s="30">
        <v>32</v>
      </c>
      <c r="B42" s="347" t="s">
        <v>302</v>
      </c>
      <c r="C42" s="328">
        <v>405.1</v>
      </c>
      <c r="D42" s="329">
        <v>403.33333333333331</v>
      </c>
      <c r="E42" s="329">
        <v>395.76666666666665</v>
      </c>
      <c r="F42" s="329">
        <v>386.43333333333334</v>
      </c>
      <c r="G42" s="329">
        <v>378.86666666666667</v>
      </c>
      <c r="H42" s="329">
        <v>412.66666666666663</v>
      </c>
      <c r="I42" s="329">
        <v>420.23333333333335</v>
      </c>
      <c r="J42" s="329">
        <v>429.56666666666661</v>
      </c>
      <c r="K42" s="328">
        <v>410.9</v>
      </c>
      <c r="L42" s="328">
        <v>394</v>
      </c>
      <c r="M42" s="328">
        <v>2.4869599999999998</v>
      </c>
      <c r="N42" s="1"/>
      <c r="O42" s="1"/>
    </row>
    <row r="43" spans="1:15" ht="12.75" customHeight="1">
      <c r="A43" s="30">
        <v>33</v>
      </c>
      <c r="B43" s="347" t="s">
        <v>303</v>
      </c>
      <c r="C43" s="328">
        <v>90</v>
      </c>
      <c r="D43" s="329">
        <v>89.983333333333348</v>
      </c>
      <c r="E43" s="329">
        <v>89.1666666666667</v>
      </c>
      <c r="F43" s="329">
        <v>88.333333333333357</v>
      </c>
      <c r="G43" s="329">
        <v>87.516666666666708</v>
      </c>
      <c r="H43" s="329">
        <v>90.816666666666691</v>
      </c>
      <c r="I43" s="329">
        <v>91.633333333333354</v>
      </c>
      <c r="J43" s="329">
        <v>92.466666666666683</v>
      </c>
      <c r="K43" s="328">
        <v>90.8</v>
      </c>
      <c r="L43" s="328">
        <v>89.15</v>
      </c>
      <c r="M43" s="328">
        <v>6.4384499999999996</v>
      </c>
      <c r="N43" s="1"/>
      <c r="O43" s="1"/>
    </row>
    <row r="44" spans="1:15" ht="12.75" customHeight="1">
      <c r="A44" s="30">
        <v>34</v>
      </c>
      <c r="B44" s="347" t="s">
        <v>55</v>
      </c>
      <c r="C44" s="328">
        <v>106.75</v>
      </c>
      <c r="D44" s="329">
        <v>104.78333333333335</v>
      </c>
      <c r="E44" s="329">
        <v>101.81666666666669</v>
      </c>
      <c r="F44" s="329">
        <v>96.88333333333334</v>
      </c>
      <c r="G44" s="329">
        <v>93.916666666666686</v>
      </c>
      <c r="H44" s="329">
        <v>109.7166666666667</v>
      </c>
      <c r="I44" s="329">
        <v>112.68333333333337</v>
      </c>
      <c r="J44" s="329">
        <v>117.6166666666667</v>
      </c>
      <c r="K44" s="328">
        <v>107.75</v>
      </c>
      <c r="L44" s="328">
        <v>99.85</v>
      </c>
      <c r="M44" s="328">
        <v>322.85509999999999</v>
      </c>
      <c r="N44" s="1"/>
      <c r="O44" s="1"/>
    </row>
    <row r="45" spans="1:15" ht="12.75" customHeight="1">
      <c r="A45" s="30">
        <v>35</v>
      </c>
      <c r="B45" s="347" t="s">
        <v>57</v>
      </c>
      <c r="C45" s="328">
        <v>2874.95</v>
      </c>
      <c r="D45" s="329">
        <v>2810</v>
      </c>
      <c r="E45" s="329">
        <v>2730</v>
      </c>
      <c r="F45" s="329">
        <v>2585.0500000000002</v>
      </c>
      <c r="G45" s="329">
        <v>2505.0500000000002</v>
      </c>
      <c r="H45" s="329">
        <v>2954.95</v>
      </c>
      <c r="I45" s="329">
        <v>3034.95</v>
      </c>
      <c r="J45" s="329">
        <v>3179.8999999999996</v>
      </c>
      <c r="K45" s="328">
        <v>2890</v>
      </c>
      <c r="L45" s="328">
        <v>2665.05</v>
      </c>
      <c r="M45" s="328">
        <v>40.760680000000001</v>
      </c>
      <c r="N45" s="1"/>
      <c r="O45" s="1"/>
    </row>
    <row r="46" spans="1:15" ht="12.75" customHeight="1">
      <c r="A46" s="30">
        <v>36</v>
      </c>
      <c r="B46" s="347" t="s">
        <v>304</v>
      </c>
      <c r="C46" s="328">
        <v>172.35</v>
      </c>
      <c r="D46" s="329">
        <v>169.93333333333334</v>
      </c>
      <c r="E46" s="329">
        <v>164.86666666666667</v>
      </c>
      <c r="F46" s="329">
        <v>157.38333333333333</v>
      </c>
      <c r="G46" s="329">
        <v>152.31666666666666</v>
      </c>
      <c r="H46" s="329">
        <v>177.41666666666669</v>
      </c>
      <c r="I46" s="329">
        <v>182.48333333333335</v>
      </c>
      <c r="J46" s="329">
        <v>189.9666666666667</v>
      </c>
      <c r="K46" s="328">
        <v>175</v>
      </c>
      <c r="L46" s="328">
        <v>162.44999999999999</v>
      </c>
      <c r="M46" s="328">
        <v>4.6500199999999996</v>
      </c>
      <c r="N46" s="1"/>
      <c r="O46" s="1"/>
    </row>
    <row r="47" spans="1:15" ht="12.75" customHeight="1">
      <c r="A47" s="30">
        <v>37</v>
      </c>
      <c r="B47" s="347" t="s">
        <v>306</v>
      </c>
      <c r="C47" s="328">
        <v>1845.8</v>
      </c>
      <c r="D47" s="329">
        <v>1842.3</v>
      </c>
      <c r="E47" s="329">
        <v>1829.75</v>
      </c>
      <c r="F47" s="329">
        <v>1813.7</v>
      </c>
      <c r="G47" s="329">
        <v>1801.15</v>
      </c>
      <c r="H47" s="329">
        <v>1858.35</v>
      </c>
      <c r="I47" s="329">
        <v>1870.8999999999996</v>
      </c>
      <c r="J47" s="329">
        <v>1886.9499999999998</v>
      </c>
      <c r="K47" s="328">
        <v>1854.85</v>
      </c>
      <c r="L47" s="328">
        <v>1826.25</v>
      </c>
      <c r="M47" s="328">
        <v>3.6417899999999999</v>
      </c>
      <c r="N47" s="1"/>
      <c r="O47" s="1"/>
    </row>
    <row r="48" spans="1:15" ht="12.75" customHeight="1">
      <c r="A48" s="30">
        <v>38</v>
      </c>
      <c r="B48" s="347" t="s">
        <v>305</v>
      </c>
      <c r="C48" s="328">
        <v>2652.8</v>
      </c>
      <c r="D48" s="329">
        <v>2645.2000000000003</v>
      </c>
      <c r="E48" s="329">
        <v>2616.6500000000005</v>
      </c>
      <c r="F48" s="329">
        <v>2580.5000000000005</v>
      </c>
      <c r="G48" s="329">
        <v>2551.9500000000007</v>
      </c>
      <c r="H48" s="329">
        <v>2681.3500000000004</v>
      </c>
      <c r="I48" s="329">
        <v>2709.9000000000005</v>
      </c>
      <c r="J48" s="329">
        <v>2746.05</v>
      </c>
      <c r="K48" s="328">
        <v>2673.75</v>
      </c>
      <c r="L48" s="328">
        <v>2609.0500000000002</v>
      </c>
      <c r="M48" s="328">
        <v>8.4779999999999994E-2</v>
      </c>
      <c r="N48" s="1"/>
      <c r="O48" s="1"/>
    </row>
    <row r="49" spans="1:15" ht="12.75" customHeight="1">
      <c r="A49" s="30">
        <v>39</v>
      </c>
      <c r="B49" s="347" t="s">
        <v>240</v>
      </c>
      <c r="C49" s="328">
        <v>1615.35</v>
      </c>
      <c r="D49" s="329">
        <v>1637.25</v>
      </c>
      <c r="E49" s="329">
        <v>1579.1</v>
      </c>
      <c r="F49" s="329">
        <v>1542.85</v>
      </c>
      <c r="G49" s="329">
        <v>1484.6999999999998</v>
      </c>
      <c r="H49" s="329">
        <v>1673.5</v>
      </c>
      <c r="I49" s="329">
        <v>1731.65</v>
      </c>
      <c r="J49" s="329">
        <v>1767.9</v>
      </c>
      <c r="K49" s="328">
        <v>1695.4</v>
      </c>
      <c r="L49" s="328">
        <v>1601</v>
      </c>
      <c r="M49" s="328">
        <v>1.69156</v>
      </c>
      <c r="N49" s="1"/>
      <c r="O49" s="1"/>
    </row>
    <row r="50" spans="1:15" ht="12.75" customHeight="1">
      <c r="A50" s="30">
        <v>40</v>
      </c>
      <c r="B50" s="347" t="s">
        <v>307</v>
      </c>
      <c r="C50" s="328">
        <v>8979.5</v>
      </c>
      <c r="D50" s="329">
        <v>8989.85</v>
      </c>
      <c r="E50" s="329">
        <v>8769.7000000000007</v>
      </c>
      <c r="F50" s="329">
        <v>8559.9</v>
      </c>
      <c r="G50" s="329">
        <v>8339.75</v>
      </c>
      <c r="H50" s="329">
        <v>9199.6500000000015</v>
      </c>
      <c r="I50" s="329">
        <v>9419.7999999999993</v>
      </c>
      <c r="J50" s="329">
        <v>9629.6000000000022</v>
      </c>
      <c r="K50" s="328">
        <v>9210</v>
      </c>
      <c r="L50" s="328">
        <v>8780.0499999999993</v>
      </c>
      <c r="M50" s="328">
        <v>0.51768000000000003</v>
      </c>
      <c r="N50" s="1"/>
      <c r="O50" s="1"/>
    </row>
    <row r="51" spans="1:15" ht="12.75" customHeight="1">
      <c r="A51" s="30">
        <v>41</v>
      </c>
      <c r="B51" s="347" t="s">
        <v>59</v>
      </c>
      <c r="C51" s="328">
        <v>1145.0999999999999</v>
      </c>
      <c r="D51" s="329">
        <v>1125.5666666666666</v>
      </c>
      <c r="E51" s="329">
        <v>1101.1333333333332</v>
      </c>
      <c r="F51" s="329">
        <v>1057.1666666666665</v>
      </c>
      <c r="G51" s="329">
        <v>1032.7333333333331</v>
      </c>
      <c r="H51" s="329">
        <v>1169.5333333333333</v>
      </c>
      <c r="I51" s="329">
        <v>1193.9666666666667</v>
      </c>
      <c r="J51" s="329">
        <v>1237.9333333333334</v>
      </c>
      <c r="K51" s="328">
        <v>1150</v>
      </c>
      <c r="L51" s="328">
        <v>1081.5999999999999</v>
      </c>
      <c r="M51" s="328">
        <v>12.16648</v>
      </c>
      <c r="N51" s="1"/>
      <c r="O51" s="1"/>
    </row>
    <row r="52" spans="1:15" ht="12.75" customHeight="1">
      <c r="A52" s="30">
        <v>42</v>
      </c>
      <c r="B52" s="347" t="s">
        <v>60</v>
      </c>
      <c r="C52" s="328">
        <v>635.25</v>
      </c>
      <c r="D52" s="329">
        <v>633.36666666666667</v>
      </c>
      <c r="E52" s="329">
        <v>627.38333333333333</v>
      </c>
      <c r="F52" s="329">
        <v>619.51666666666665</v>
      </c>
      <c r="G52" s="329">
        <v>613.5333333333333</v>
      </c>
      <c r="H52" s="329">
        <v>641.23333333333335</v>
      </c>
      <c r="I52" s="329">
        <v>647.2166666666667</v>
      </c>
      <c r="J52" s="329">
        <v>655.08333333333337</v>
      </c>
      <c r="K52" s="328">
        <v>639.35</v>
      </c>
      <c r="L52" s="328">
        <v>625.5</v>
      </c>
      <c r="M52" s="328">
        <v>19.46987</v>
      </c>
      <c r="N52" s="1"/>
      <c r="O52" s="1"/>
    </row>
    <row r="53" spans="1:15" ht="12.75" customHeight="1">
      <c r="A53" s="30">
        <v>43</v>
      </c>
      <c r="B53" s="347" t="s">
        <v>308</v>
      </c>
      <c r="C53" s="328">
        <v>427.45</v>
      </c>
      <c r="D53" s="329">
        <v>429.7</v>
      </c>
      <c r="E53" s="329">
        <v>420.75</v>
      </c>
      <c r="F53" s="329">
        <v>414.05</v>
      </c>
      <c r="G53" s="329">
        <v>405.1</v>
      </c>
      <c r="H53" s="329">
        <v>436.4</v>
      </c>
      <c r="I53" s="329">
        <v>445.34999999999991</v>
      </c>
      <c r="J53" s="329">
        <v>452.04999999999995</v>
      </c>
      <c r="K53" s="328">
        <v>438.65</v>
      </c>
      <c r="L53" s="328">
        <v>423</v>
      </c>
      <c r="M53" s="328">
        <v>5.5905800000000001</v>
      </c>
      <c r="N53" s="1"/>
      <c r="O53" s="1"/>
    </row>
    <row r="54" spans="1:15" ht="12.75" customHeight="1">
      <c r="A54" s="30">
        <v>44</v>
      </c>
      <c r="B54" s="347" t="s">
        <v>61</v>
      </c>
      <c r="C54" s="328">
        <v>674.2</v>
      </c>
      <c r="D54" s="329">
        <v>671.26666666666677</v>
      </c>
      <c r="E54" s="329">
        <v>662.03333333333353</v>
      </c>
      <c r="F54" s="329">
        <v>649.86666666666679</v>
      </c>
      <c r="G54" s="329">
        <v>640.63333333333355</v>
      </c>
      <c r="H54" s="329">
        <v>683.43333333333351</v>
      </c>
      <c r="I54" s="329">
        <v>692.66666666666686</v>
      </c>
      <c r="J54" s="329">
        <v>704.83333333333348</v>
      </c>
      <c r="K54" s="328">
        <v>680.5</v>
      </c>
      <c r="L54" s="328">
        <v>659.1</v>
      </c>
      <c r="M54" s="328">
        <v>204.38650999999999</v>
      </c>
      <c r="N54" s="1"/>
      <c r="O54" s="1"/>
    </row>
    <row r="55" spans="1:15" ht="12.75" customHeight="1">
      <c r="A55" s="30">
        <v>45</v>
      </c>
      <c r="B55" s="347" t="s">
        <v>62</v>
      </c>
      <c r="C55" s="328">
        <v>3339</v>
      </c>
      <c r="D55" s="329">
        <v>3330.6666666666665</v>
      </c>
      <c r="E55" s="329">
        <v>3301.333333333333</v>
      </c>
      <c r="F55" s="329">
        <v>3263.6666666666665</v>
      </c>
      <c r="G55" s="329">
        <v>3234.333333333333</v>
      </c>
      <c r="H55" s="329">
        <v>3368.333333333333</v>
      </c>
      <c r="I55" s="329">
        <v>3397.6666666666661</v>
      </c>
      <c r="J55" s="329">
        <v>3435.333333333333</v>
      </c>
      <c r="K55" s="328">
        <v>3360</v>
      </c>
      <c r="L55" s="328">
        <v>3293</v>
      </c>
      <c r="M55" s="328">
        <v>5.0826200000000004</v>
      </c>
      <c r="N55" s="1"/>
      <c r="O55" s="1"/>
    </row>
    <row r="56" spans="1:15" ht="12.75" customHeight="1">
      <c r="A56" s="30">
        <v>46</v>
      </c>
      <c r="B56" s="347" t="s">
        <v>312</v>
      </c>
      <c r="C56" s="328">
        <v>161.75</v>
      </c>
      <c r="D56" s="329">
        <v>162.11666666666667</v>
      </c>
      <c r="E56" s="329">
        <v>160.18333333333334</v>
      </c>
      <c r="F56" s="329">
        <v>158.61666666666667</v>
      </c>
      <c r="G56" s="329">
        <v>156.68333333333334</v>
      </c>
      <c r="H56" s="329">
        <v>163.68333333333334</v>
      </c>
      <c r="I56" s="329">
        <v>165.61666666666667</v>
      </c>
      <c r="J56" s="329">
        <v>167.18333333333334</v>
      </c>
      <c r="K56" s="328">
        <v>164.05</v>
      </c>
      <c r="L56" s="328">
        <v>160.55000000000001</v>
      </c>
      <c r="M56" s="328">
        <v>4.3712600000000004</v>
      </c>
      <c r="N56" s="1"/>
      <c r="O56" s="1"/>
    </row>
    <row r="57" spans="1:15" ht="12.75" customHeight="1">
      <c r="A57" s="30">
        <v>47</v>
      </c>
      <c r="B57" s="347" t="s">
        <v>313</v>
      </c>
      <c r="C57" s="328">
        <v>1051.0999999999999</v>
      </c>
      <c r="D57" s="329">
        <v>1067.7</v>
      </c>
      <c r="E57" s="329">
        <v>1028.4000000000001</v>
      </c>
      <c r="F57" s="329">
        <v>1005.7</v>
      </c>
      <c r="G57" s="329">
        <v>966.40000000000009</v>
      </c>
      <c r="H57" s="329">
        <v>1090.4000000000001</v>
      </c>
      <c r="I57" s="329">
        <v>1129.6999999999998</v>
      </c>
      <c r="J57" s="329">
        <v>1152.4000000000001</v>
      </c>
      <c r="K57" s="328">
        <v>1107</v>
      </c>
      <c r="L57" s="328">
        <v>1045</v>
      </c>
      <c r="M57" s="328">
        <v>6.0785299999999998</v>
      </c>
      <c r="N57" s="1"/>
      <c r="O57" s="1"/>
    </row>
    <row r="58" spans="1:15" ht="12.75" customHeight="1">
      <c r="A58" s="30">
        <v>48</v>
      </c>
      <c r="B58" s="347" t="s">
        <v>64</v>
      </c>
      <c r="C58" s="328">
        <v>15015.2</v>
      </c>
      <c r="D58" s="329">
        <v>14871.583333333334</v>
      </c>
      <c r="E58" s="329">
        <v>14543.616666666669</v>
      </c>
      <c r="F58" s="329">
        <v>14072.033333333335</v>
      </c>
      <c r="G58" s="329">
        <v>13744.066666666669</v>
      </c>
      <c r="H58" s="329">
        <v>15343.166666666668</v>
      </c>
      <c r="I58" s="329">
        <v>15671.133333333331</v>
      </c>
      <c r="J58" s="329">
        <v>16142.716666666667</v>
      </c>
      <c r="K58" s="328">
        <v>15199.55</v>
      </c>
      <c r="L58" s="328">
        <v>14400</v>
      </c>
      <c r="M58" s="328">
        <v>3.9134099999999998</v>
      </c>
      <c r="N58" s="1"/>
      <c r="O58" s="1"/>
    </row>
    <row r="59" spans="1:15" ht="12" customHeight="1">
      <c r="A59" s="30">
        <v>49</v>
      </c>
      <c r="B59" s="347" t="s">
        <v>245</v>
      </c>
      <c r="C59" s="328">
        <v>4991.75</v>
      </c>
      <c r="D59" s="329">
        <v>4994.7666666666664</v>
      </c>
      <c r="E59" s="329">
        <v>4889.5333333333328</v>
      </c>
      <c r="F59" s="329">
        <v>4787.3166666666666</v>
      </c>
      <c r="G59" s="329">
        <v>4682.083333333333</v>
      </c>
      <c r="H59" s="329">
        <v>5096.9833333333327</v>
      </c>
      <c r="I59" s="329">
        <v>5202.2166666666662</v>
      </c>
      <c r="J59" s="329">
        <v>5304.4333333333325</v>
      </c>
      <c r="K59" s="328">
        <v>5100</v>
      </c>
      <c r="L59" s="328">
        <v>4892.55</v>
      </c>
      <c r="M59" s="328">
        <v>1.03423</v>
      </c>
      <c r="N59" s="1"/>
      <c r="O59" s="1"/>
    </row>
    <row r="60" spans="1:15" ht="12.75" customHeight="1">
      <c r="A60" s="30">
        <v>50</v>
      </c>
      <c r="B60" s="347" t="s">
        <v>65</v>
      </c>
      <c r="C60" s="328">
        <v>6472.5</v>
      </c>
      <c r="D60" s="329">
        <v>6373.1166666666659</v>
      </c>
      <c r="E60" s="329">
        <v>6221.2333333333318</v>
      </c>
      <c r="F60" s="329">
        <v>5969.9666666666662</v>
      </c>
      <c r="G60" s="329">
        <v>5818.0833333333321</v>
      </c>
      <c r="H60" s="329">
        <v>6624.3833333333314</v>
      </c>
      <c r="I60" s="329">
        <v>6776.2666666666646</v>
      </c>
      <c r="J60" s="329">
        <v>7027.533333333331</v>
      </c>
      <c r="K60" s="328">
        <v>6525</v>
      </c>
      <c r="L60" s="328">
        <v>6121.85</v>
      </c>
      <c r="M60" s="328">
        <v>22.801310000000001</v>
      </c>
      <c r="N60" s="1"/>
      <c r="O60" s="1"/>
    </row>
    <row r="61" spans="1:15" ht="12.75" customHeight="1">
      <c r="A61" s="30">
        <v>51</v>
      </c>
      <c r="B61" s="347" t="s">
        <v>314</v>
      </c>
      <c r="C61" s="328">
        <v>2878.8</v>
      </c>
      <c r="D61" s="329">
        <v>2863</v>
      </c>
      <c r="E61" s="329">
        <v>2828</v>
      </c>
      <c r="F61" s="329">
        <v>2777.2</v>
      </c>
      <c r="G61" s="329">
        <v>2742.2</v>
      </c>
      <c r="H61" s="329">
        <v>2913.8</v>
      </c>
      <c r="I61" s="329">
        <v>2948.8</v>
      </c>
      <c r="J61" s="329">
        <v>2999.6000000000004</v>
      </c>
      <c r="K61" s="328">
        <v>2898</v>
      </c>
      <c r="L61" s="328">
        <v>2812.2</v>
      </c>
      <c r="M61" s="328">
        <v>0.49647000000000002</v>
      </c>
      <c r="N61" s="1"/>
      <c r="O61" s="1"/>
    </row>
    <row r="62" spans="1:15" ht="12.75" customHeight="1">
      <c r="A62" s="30">
        <v>52</v>
      </c>
      <c r="B62" s="347" t="s">
        <v>66</v>
      </c>
      <c r="C62" s="328">
        <v>1941.35</v>
      </c>
      <c r="D62" s="329">
        <v>1928.05</v>
      </c>
      <c r="E62" s="329">
        <v>1893.3999999999999</v>
      </c>
      <c r="F62" s="329">
        <v>1845.4499999999998</v>
      </c>
      <c r="G62" s="329">
        <v>1810.7999999999997</v>
      </c>
      <c r="H62" s="329">
        <v>1976</v>
      </c>
      <c r="I62" s="329">
        <v>2010.65</v>
      </c>
      <c r="J62" s="329">
        <v>2058.6000000000004</v>
      </c>
      <c r="K62" s="328">
        <v>1962.7</v>
      </c>
      <c r="L62" s="328">
        <v>1880.1</v>
      </c>
      <c r="M62" s="328">
        <v>2.7568999999999999</v>
      </c>
      <c r="N62" s="1"/>
      <c r="O62" s="1"/>
    </row>
    <row r="63" spans="1:15" ht="12.75" customHeight="1">
      <c r="A63" s="30">
        <v>53</v>
      </c>
      <c r="B63" s="347" t="s">
        <v>315</v>
      </c>
      <c r="C63" s="328">
        <v>445.8</v>
      </c>
      <c r="D63" s="329">
        <v>444.73333333333329</v>
      </c>
      <c r="E63" s="329">
        <v>432.71666666666658</v>
      </c>
      <c r="F63" s="329">
        <v>419.63333333333327</v>
      </c>
      <c r="G63" s="329">
        <v>407.61666666666656</v>
      </c>
      <c r="H63" s="329">
        <v>457.81666666666661</v>
      </c>
      <c r="I63" s="329">
        <v>469.83333333333337</v>
      </c>
      <c r="J63" s="329">
        <v>482.91666666666663</v>
      </c>
      <c r="K63" s="328">
        <v>456.75</v>
      </c>
      <c r="L63" s="328">
        <v>431.65</v>
      </c>
      <c r="M63" s="328">
        <v>67.318879999999993</v>
      </c>
      <c r="N63" s="1"/>
      <c r="O63" s="1"/>
    </row>
    <row r="64" spans="1:15" ht="12.75" customHeight="1">
      <c r="A64" s="30">
        <v>54</v>
      </c>
      <c r="B64" s="347" t="s">
        <v>67</v>
      </c>
      <c r="C64" s="328">
        <v>266.75</v>
      </c>
      <c r="D64" s="329">
        <v>264.86666666666667</v>
      </c>
      <c r="E64" s="329">
        <v>261.03333333333336</v>
      </c>
      <c r="F64" s="329">
        <v>255.31666666666666</v>
      </c>
      <c r="G64" s="329">
        <v>251.48333333333335</v>
      </c>
      <c r="H64" s="329">
        <v>270.58333333333337</v>
      </c>
      <c r="I64" s="329">
        <v>274.41666666666663</v>
      </c>
      <c r="J64" s="329">
        <v>280.13333333333338</v>
      </c>
      <c r="K64" s="328">
        <v>268.7</v>
      </c>
      <c r="L64" s="328">
        <v>259.14999999999998</v>
      </c>
      <c r="M64" s="328">
        <v>72.384039999999999</v>
      </c>
      <c r="N64" s="1"/>
      <c r="O64" s="1"/>
    </row>
    <row r="65" spans="1:15" ht="12.75" customHeight="1">
      <c r="A65" s="30">
        <v>55</v>
      </c>
      <c r="B65" s="347" t="s">
        <v>68</v>
      </c>
      <c r="C65" s="328">
        <v>98.85</v>
      </c>
      <c r="D65" s="329">
        <v>98.25</v>
      </c>
      <c r="E65" s="329">
        <v>97.3</v>
      </c>
      <c r="F65" s="329">
        <v>95.75</v>
      </c>
      <c r="G65" s="329">
        <v>94.8</v>
      </c>
      <c r="H65" s="329">
        <v>99.8</v>
      </c>
      <c r="I65" s="329">
        <v>100.74999999999999</v>
      </c>
      <c r="J65" s="329">
        <v>102.3</v>
      </c>
      <c r="K65" s="328">
        <v>99.2</v>
      </c>
      <c r="L65" s="328">
        <v>96.7</v>
      </c>
      <c r="M65" s="328">
        <v>512.66333999999995</v>
      </c>
      <c r="N65" s="1"/>
      <c r="O65" s="1"/>
    </row>
    <row r="66" spans="1:15" ht="12.75" customHeight="1">
      <c r="A66" s="30">
        <v>56</v>
      </c>
      <c r="B66" s="347" t="s">
        <v>246</v>
      </c>
      <c r="C66" s="328">
        <v>48.1</v>
      </c>
      <c r="D66" s="329">
        <v>47.933333333333337</v>
      </c>
      <c r="E66" s="329">
        <v>47.416666666666671</v>
      </c>
      <c r="F66" s="329">
        <v>46.733333333333334</v>
      </c>
      <c r="G66" s="329">
        <v>46.216666666666669</v>
      </c>
      <c r="H66" s="329">
        <v>48.616666666666674</v>
      </c>
      <c r="I66" s="329">
        <v>49.13333333333334</v>
      </c>
      <c r="J66" s="329">
        <v>49.816666666666677</v>
      </c>
      <c r="K66" s="328">
        <v>48.45</v>
      </c>
      <c r="L66" s="328">
        <v>47.25</v>
      </c>
      <c r="M66" s="328">
        <v>36.503839999999997</v>
      </c>
      <c r="N66" s="1"/>
      <c r="O66" s="1"/>
    </row>
    <row r="67" spans="1:15" ht="12.75" customHeight="1">
      <c r="A67" s="30">
        <v>57</v>
      </c>
      <c r="B67" s="347" t="s">
        <v>309</v>
      </c>
      <c r="C67" s="328">
        <v>2779.75</v>
      </c>
      <c r="D67" s="329">
        <v>2744.5666666666671</v>
      </c>
      <c r="E67" s="329">
        <v>2663.5333333333342</v>
      </c>
      <c r="F67" s="329">
        <v>2547.3166666666671</v>
      </c>
      <c r="G67" s="329">
        <v>2466.2833333333342</v>
      </c>
      <c r="H67" s="329">
        <v>2860.7833333333342</v>
      </c>
      <c r="I67" s="329">
        <v>2941.8166666666671</v>
      </c>
      <c r="J67" s="329">
        <v>3058.0333333333342</v>
      </c>
      <c r="K67" s="328">
        <v>2825.6</v>
      </c>
      <c r="L67" s="328">
        <v>2628.35</v>
      </c>
      <c r="M67" s="328">
        <v>0.49931999999999999</v>
      </c>
      <c r="N67" s="1"/>
      <c r="O67" s="1"/>
    </row>
    <row r="68" spans="1:15" ht="12.75" customHeight="1">
      <c r="A68" s="30">
        <v>58</v>
      </c>
      <c r="B68" s="347" t="s">
        <v>69</v>
      </c>
      <c r="C68" s="328">
        <v>1786.45</v>
      </c>
      <c r="D68" s="329">
        <v>1768.8</v>
      </c>
      <c r="E68" s="329">
        <v>1742.6499999999999</v>
      </c>
      <c r="F68" s="329">
        <v>1698.85</v>
      </c>
      <c r="G68" s="329">
        <v>1672.6999999999998</v>
      </c>
      <c r="H68" s="329">
        <v>1812.6</v>
      </c>
      <c r="I68" s="329">
        <v>1838.75</v>
      </c>
      <c r="J68" s="329">
        <v>1882.55</v>
      </c>
      <c r="K68" s="328">
        <v>1794.95</v>
      </c>
      <c r="L68" s="328">
        <v>1725</v>
      </c>
      <c r="M68" s="328">
        <v>1.5738700000000001</v>
      </c>
      <c r="N68" s="1"/>
      <c r="O68" s="1"/>
    </row>
    <row r="69" spans="1:15" ht="12.75" customHeight="1">
      <c r="A69" s="30">
        <v>59</v>
      </c>
      <c r="B69" s="347" t="s">
        <v>317</v>
      </c>
      <c r="C69" s="328">
        <v>4431.75</v>
      </c>
      <c r="D69" s="329">
        <v>4416.916666666667</v>
      </c>
      <c r="E69" s="329">
        <v>4384.8333333333339</v>
      </c>
      <c r="F69" s="329">
        <v>4337.916666666667</v>
      </c>
      <c r="G69" s="329">
        <v>4305.8333333333339</v>
      </c>
      <c r="H69" s="329">
        <v>4463.8333333333339</v>
      </c>
      <c r="I69" s="329">
        <v>4495.9166666666679</v>
      </c>
      <c r="J69" s="329">
        <v>4542.8333333333339</v>
      </c>
      <c r="K69" s="328">
        <v>4449</v>
      </c>
      <c r="L69" s="328">
        <v>4370</v>
      </c>
      <c r="M69" s="328">
        <v>9.6030000000000004E-2</v>
      </c>
      <c r="N69" s="1"/>
      <c r="O69" s="1"/>
    </row>
    <row r="70" spans="1:15" ht="12.75" customHeight="1">
      <c r="A70" s="30">
        <v>60</v>
      </c>
      <c r="B70" s="347" t="s">
        <v>247</v>
      </c>
      <c r="C70" s="328">
        <v>909.1</v>
      </c>
      <c r="D70" s="329">
        <v>906.44999999999993</v>
      </c>
      <c r="E70" s="329">
        <v>897.89999999999986</v>
      </c>
      <c r="F70" s="329">
        <v>886.69999999999993</v>
      </c>
      <c r="G70" s="329">
        <v>878.14999999999986</v>
      </c>
      <c r="H70" s="329">
        <v>917.64999999999986</v>
      </c>
      <c r="I70" s="329">
        <v>926.19999999999982</v>
      </c>
      <c r="J70" s="329">
        <v>937.39999999999986</v>
      </c>
      <c r="K70" s="328">
        <v>915</v>
      </c>
      <c r="L70" s="328">
        <v>895.25</v>
      </c>
      <c r="M70" s="328">
        <v>0.60948000000000002</v>
      </c>
      <c r="N70" s="1"/>
      <c r="O70" s="1"/>
    </row>
    <row r="71" spans="1:15" ht="12.75" customHeight="1">
      <c r="A71" s="30">
        <v>61</v>
      </c>
      <c r="B71" s="347" t="s">
        <v>318</v>
      </c>
      <c r="C71" s="328">
        <v>461</v>
      </c>
      <c r="D71" s="329">
        <v>462.93333333333334</v>
      </c>
      <c r="E71" s="329">
        <v>453.36666666666667</v>
      </c>
      <c r="F71" s="329">
        <v>445.73333333333335</v>
      </c>
      <c r="G71" s="329">
        <v>436.16666666666669</v>
      </c>
      <c r="H71" s="329">
        <v>470.56666666666666</v>
      </c>
      <c r="I71" s="329">
        <v>480.13333333333338</v>
      </c>
      <c r="J71" s="329">
        <v>487.76666666666665</v>
      </c>
      <c r="K71" s="328">
        <v>472.5</v>
      </c>
      <c r="L71" s="328">
        <v>455.3</v>
      </c>
      <c r="M71" s="328">
        <v>7.7996299999999996</v>
      </c>
      <c r="N71" s="1"/>
      <c r="O71" s="1"/>
    </row>
    <row r="72" spans="1:15" ht="12.75" customHeight="1">
      <c r="A72" s="30">
        <v>62</v>
      </c>
      <c r="B72" s="347" t="s">
        <v>71</v>
      </c>
      <c r="C72" s="328">
        <v>222.45</v>
      </c>
      <c r="D72" s="329">
        <v>220.33333333333334</v>
      </c>
      <c r="E72" s="329">
        <v>215.31666666666669</v>
      </c>
      <c r="F72" s="329">
        <v>208.18333333333334</v>
      </c>
      <c r="G72" s="329">
        <v>203.16666666666669</v>
      </c>
      <c r="H72" s="329">
        <v>227.4666666666667</v>
      </c>
      <c r="I72" s="329">
        <v>232.48333333333335</v>
      </c>
      <c r="J72" s="329">
        <v>239.6166666666667</v>
      </c>
      <c r="K72" s="328">
        <v>225.35</v>
      </c>
      <c r="L72" s="328">
        <v>213.2</v>
      </c>
      <c r="M72" s="328">
        <v>100.81755</v>
      </c>
      <c r="N72" s="1"/>
      <c r="O72" s="1"/>
    </row>
    <row r="73" spans="1:15" ht="12.75" customHeight="1">
      <c r="A73" s="30">
        <v>63</v>
      </c>
      <c r="B73" s="347" t="s">
        <v>310</v>
      </c>
      <c r="C73" s="328">
        <v>1420.25</v>
      </c>
      <c r="D73" s="329">
        <v>1433.2</v>
      </c>
      <c r="E73" s="329">
        <v>1392.5500000000002</v>
      </c>
      <c r="F73" s="329">
        <v>1364.8500000000001</v>
      </c>
      <c r="G73" s="329">
        <v>1324.2000000000003</v>
      </c>
      <c r="H73" s="329">
        <v>1460.9</v>
      </c>
      <c r="I73" s="329">
        <v>1501.5500000000002</v>
      </c>
      <c r="J73" s="329">
        <v>1529.25</v>
      </c>
      <c r="K73" s="328">
        <v>1473.85</v>
      </c>
      <c r="L73" s="328">
        <v>1405.5</v>
      </c>
      <c r="M73" s="328">
        <v>4.2497499999999997</v>
      </c>
      <c r="N73" s="1"/>
      <c r="O73" s="1"/>
    </row>
    <row r="74" spans="1:15" ht="12.75" customHeight="1">
      <c r="A74" s="30">
        <v>64</v>
      </c>
      <c r="B74" s="347" t="s">
        <v>72</v>
      </c>
      <c r="C74" s="328">
        <v>657.9</v>
      </c>
      <c r="D74" s="329">
        <v>650.33333333333326</v>
      </c>
      <c r="E74" s="329">
        <v>638.86666666666656</v>
      </c>
      <c r="F74" s="329">
        <v>619.83333333333326</v>
      </c>
      <c r="G74" s="329">
        <v>608.36666666666656</v>
      </c>
      <c r="H74" s="329">
        <v>669.36666666666656</v>
      </c>
      <c r="I74" s="329">
        <v>680.83333333333326</v>
      </c>
      <c r="J74" s="329">
        <v>699.86666666666656</v>
      </c>
      <c r="K74" s="328">
        <v>661.8</v>
      </c>
      <c r="L74" s="328">
        <v>631.29999999999995</v>
      </c>
      <c r="M74" s="328">
        <v>11.007210000000001</v>
      </c>
      <c r="N74" s="1"/>
      <c r="O74" s="1"/>
    </row>
    <row r="75" spans="1:15" ht="12.75" customHeight="1">
      <c r="A75" s="30">
        <v>65</v>
      </c>
      <c r="B75" s="347" t="s">
        <v>73</v>
      </c>
      <c r="C75" s="328">
        <v>628.95000000000005</v>
      </c>
      <c r="D75" s="329">
        <v>623.86666666666667</v>
      </c>
      <c r="E75" s="329">
        <v>616.13333333333333</v>
      </c>
      <c r="F75" s="329">
        <v>603.31666666666661</v>
      </c>
      <c r="G75" s="329">
        <v>595.58333333333326</v>
      </c>
      <c r="H75" s="329">
        <v>636.68333333333339</v>
      </c>
      <c r="I75" s="329">
        <v>644.41666666666674</v>
      </c>
      <c r="J75" s="329">
        <v>657.23333333333346</v>
      </c>
      <c r="K75" s="328">
        <v>631.6</v>
      </c>
      <c r="L75" s="328">
        <v>611.04999999999995</v>
      </c>
      <c r="M75" s="328">
        <v>25.0318</v>
      </c>
      <c r="N75" s="1"/>
      <c r="O75" s="1"/>
    </row>
    <row r="76" spans="1:15" ht="12.75" customHeight="1">
      <c r="A76" s="30">
        <v>66</v>
      </c>
      <c r="B76" s="347" t="s">
        <v>319</v>
      </c>
      <c r="C76" s="328">
        <v>12143.2</v>
      </c>
      <c r="D76" s="329">
        <v>12077.733333333332</v>
      </c>
      <c r="E76" s="329">
        <v>11910.516666666663</v>
      </c>
      <c r="F76" s="329">
        <v>11677.83333333333</v>
      </c>
      <c r="G76" s="329">
        <v>11510.616666666661</v>
      </c>
      <c r="H76" s="329">
        <v>12310.416666666664</v>
      </c>
      <c r="I76" s="329">
        <v>12477.633333333335</v>
      </c>
      <c r="J76" s="329">
        <v>12710.316666666666</v>
      </c>
      <c r="K76" s="328">
        <v>12244.95</v>
      </c>
      <c r="L76" s="328">
        <v>11845.05</v>
      </c>
      <c r="M76" s="328">
        <v>1.188E-2</v>
      </c>
      <c r="N76" s="1"/>
      <c r="O76" s="1"/>
    </row>
    <row r="77" spans="1:15" ht="12.75" customHeight="1">
      <c r="A77" s="30">
        <v>67</v>
      </c>
      <c r="B77" s="347" t="s">
        <v>75</v>
      </c>
      <c r="C77" s="328">
        <v>691.5</v>
      </c>
      <c r="D77" s="329">
        <v>687.93333333333339</v>
      </c>
      <c r="E77" s="329">
        <v>677.86666666666679</v>
      </c>
      <c r="F77" s="329">
        <v>664.23333333333335</v>
      </c>
      <c r="G77" s="329">
        <v>654.16666666666674</v>
      </c>
      <c r="H77" s="329">
        <v>701.56666666666683</v>
      </c>
      <c r="I77" s="329">
        <v>711.63333333333344</v>
      </c>
      <c r="J77" s="329">
        <v>725.26666666666688</v>
      </c>
      <c r="K77" s="328">
        <v>698</v>
      </c>
      <c r="L77" s="328">
        <v>674.3</v>
      </c>
      <c r="M77" s="328">
        <v>98.963949999999997</v>
      </c>
      <c r="N77" s="1"/>
      <c r="O77" s="1"/>
    </row>
    <row r="78" spans="1:15" ht="12.75" customHeight="1">
      <c r="A78" s="30">
        <v>68</v>
      </c>
      <c r="B78" s="347" t="s">
        <v>76</v>
      </c>
      <c r="C78" s="328">
        <v>50.65</v>
      </c>
      <c r="D78" s="329">
        <v>50.5</v>
      </c>
      <c r="E78" s="329">
        <v>50</v>
      </c>
      <c r="F78" s="329">
        <v>49.35</v>
      </c>
      <c r="G78" s="329">
        <v>48.85</v>
      </c>
      <c r="H78" s="329">
        <v>51.15</v>
      </c>
      <c r="I78" s="329">
        <v>51.65</v>
      </c>
      <c r="J78" s="329">
        <v>52.3</v>
      </c>
      <c r="K78" s="328">
        <v>51</v>
      </c>
      <c r="L78" s="328">
        <v>49.85</v>
      </c>
      <c r="M78" s="328">
        <v>253.04136</v>
      </c>
      <c r="N78" s="1"/>
      <c r="O78" s="1"/>
    </row>
    <row r="79" spans="1:15" ht="12.75" customHeight="1">
      <c r="A79" s="30">
        <v>69</v>
      </c>
      <c r="B79" s="347" t="s">
        <v>77</v>
      </c>
      <c r="C79" s="328">
        <v>337.8</v>
      </c>
      <c r="D79" s="329">
        <v>336.55</v>
      </c>
      <c r="E79" s="329">
        <v>333.90000000000003</v>
      </c>
      <c r="F79" s="329">
        <v>330</v>
      </c>
      <c r="G79" s="329">
        <v>327.35000000000002</v>
      </c>
      <c r="H79" s="329">
        <v>340.45000000000005</v>
      </c>
      <c r="I79" s="329">
        <v>343.1</v>
      </c>
      <c r="J79" s="329">
        <v>347.00000000000006</v>
      </c>
      <c r="K79" s="328">
        <v>339.2</v>
      </c>
      <c r="L79" s="328">
        <v>332.65</v>
      </c>
      <c r="M79" s="328">
        <v>30.09188</v>
      </c>
      <c r="N79" s="1"/>
      <c r="O79" s="1"/>
    </row>
    <row r="80" spans="1:15" ht="12.75" customHeight="1">
      <c r="A80" s="30">
        <v>70</v>
      </c>
      <c r="B80" s="347" t="s">
        <v>320</v>
      </c>
      <c r="C80" s="328">
        <v>1095.1500000000001</v>
      </c>
      <c r="D80" s="329">
        <v>1096</v>
      </c>
      <c r="E80" s="329">
        <v>1079.5999999999999</v>
      </c>
      <c r="F80" s="329">
        <v>1064.05</v>
      </c>
      <c r="G80" s="329">
        <v>1047.6499999999999</v>
      </c>
      <c r="H80" s="329">
        <v>1111.55</v>
      </c>
      <c r="I80" s="329">
        <v>1127.95</v>
      </c>
      <c r="J80" s="329">
        <v>1143.5</v>
      </c>
      <c r="K80" s="328">
        <v>1112.4000000000001</v>
      </c>
      <c r="L80" s="328">
        <v>1080.45</v>
      </c>
      <c r="M80" s="328">
        <v>1.0263</v>
      </c>
      <c r="N80" s="1"/>
      <c r="O80" s="1"/>
    </row>
    <row r="81" spans="1:15" ht="12.75" customHeight="1">
      <c r="A81" s="30">
        <v>71</v>
      </c>
      <c r="B81" s="347" t="s">
        <v>322</v>
      </c>
      <c r="C81" s="328">
        <v>5879.55</v>
      </c>
      <c r="D81" s="329">
        <v>5846.1333333333341</v>
      </c>
      <c r="E81" s="329">
        <v>5736.3166666666684</v>
      </c>
      <c r="F81" s="329">
        <v>5593.0833333333339</v>
      </c>
      <c r="G81" s="329">
        <v>5483.2666666666682</v>
      </c>
      <c r="H81" s="329">
        <v>5989.3666666666686</v>
      </c>
      <c r="I81" s="329">
        <v>6099.1833333333343</v>
      </c>
      <c r="J81" s="329">
        <v>6242.4166666666688</v>
      </c>
      <c r="K81" s="328">
        <v>5955.95</v>
      </c>
      <c r="L81" s="328">
        <v>5702.9</v>
      </c>
      <c r="M81" s="328">
        <v>0.1484</v>
      </c>
      <c r="N81" s="1"/>
      <c r="O81" s="1"/>
    </row>
    <row r="82" spans="1:15" ht="12.75" customHeight="1">
      <c r="A82" s="30">
        <v>72</v>
      </c>
      <c r="B82" s="347" t="s">
        <v>323</v>
      </c>
      <c r="C82" s="328">
        <v>986.1</v>
      </c>
      <c r="D82" s="329">
        <v>997.35</v>
      </c>
      <c r="E82" s="329">
        <v>967.75</v>
      </c>
      <c r="F82" s="329">
        <v>949.4</v>
      </c>
      <c r="G82" s="329">
        <v>919.8</v>
      </c>
      <c r="H82" s="329">
        <v>1015.7</v>
      </c>
      <c r="I82" s="329">
        <v>1045.3000000000002</v>
      </c>
      <c r="J82" s="329">
        <v>1063.6500000000001</v>
      </c>
      <c r="K82" s="328">
        <v>1026.95</v>
      </c>
      <c r="L82" s="328">
        <v>979</v>
      </c>
      <c r="M82" s="328">
        <v>0.90232000000000001</v>
      </c>
      <c r="N82" s="1"/>
      <c r="O82" s="1"/>
    </row>
    <row r="83" spans="1:15" ht="12.75" customHeight="1">
      <c r="A83" s="30">
        <v>73</v>
      </c>
      <c r="B83" s="347" t="s">
        <v>78</v>
      </c>
      <c r="C83" s="328">
        <v>14224.2</v>
      </c>
      <c r="D83" s="329">
        <v>14336.1</v>
      </c>
      <c r="E83" s="329">
        <v>13952.1</v>
      </c>
      <c r="F83" s="329">
        <v>13680</v>
      </c>
      <c r="G83" s="329">
        <v>13296</v>
      </c>
      <c r="H83" s="329">
        <v>14608.2</v>
      </c>
      <c r="I83" s="329">
        <v>14992.2</v>
      </c>
      <c r="J83" s="329">
        <v>15264.300000000001</v>
      </c>
      <c r="K83" s="328">
        <v>14720.1</v>
      </c>
      <c r="L83" s="328">
        <v>14064</v>
      </c>
      <c r="M83" s="328">
        <v>1.0232300000000001</v>
      </c>
      <c r="N83" s="1"/>
      <c r="O83" s="1"/>
    </row>
    <row r="84" spans="1:15" ht="12.75" customHeight="1">
      <c r="A84" s="30">
        <v>74</v>
      </c>
      <c r="B84" s="347" t="s">
        <v>80</v>
      </c>
      <c r="C84" s="328">
        <v>342.65</v>
      </c>
      <c r="D84" s="329">
        <v>342.66666666666669</v>
      </c>
      <c r="E84" s="329">
        <v>337.68333333333339</v>
      </c>
      <c r="F84" s="329">
        <v>332.7166666666667</v>
      </c>
      <c r="G84" s="329">
        <v>327.73333333333341</v>
      </c>
      <c r="H84" s="329">
        <v>347.63333333333338</v>
      </c>
      <c r="I84" s="329">
        <v>352.61666666666662</v>
      </c>
      <c r="J84" s="329">
        <v>357.58333333333337</v>
      </c>
      <c r="K84" s="328">
        <v>347.65</v>
      </c>
      <c r="L84" s="328">
        <v>337.7</v>
      </c>
      <c r="M84" s="328">
        <v>67.81953</v>
      </c>
      <c r="N84" s="1"/>
      <c r="O84" s="1"/>
    </row>
    <row r="85" spans="1:15" ht="12.75" customHeight="1">
      <c r="A85" s="30">
        <v>75</v>
      </c>
      <c r="B85" s="347" t="s">
        <v>324</v>
      </c>
      <c r="C85" s="328">
        <v>448.95</v>
      </c>
      <c r="D85" s="329">
        <v>449.81666666666666</v>
      </c>
      <c r="E85" s="329">
        <v>435.13333333333333</v>
      </c>
      <c r="F85" s="329">
        <v>421.31666666666666</v>
      </c>
      <c r="G85" s="329">
        <v>406.63333333333333</v>
      </c>
      <c r="H85" s="329">
        <v>463.63333333333333</v>
      </c>
      <c r="I85" s="329">
        <v>478.31666666666661</v>
      </c>
      <c r="J85" s="329">
        <v>492.13333333333333</v>
      </c>
      <c r="K85" s="328">
        <v>464.5</v>
      </c>
      <c r="L85" s="328">
        <v>436</v>
      </c>
      <c r="M85" s="328">
        <v>4.51905</v>
      </c>
      <c r="N85" s="1"/>
      <c r="O85" s="1"/>
    </row>
    <row r="86" spans="1:15" ht="12.75" customHeight="1">
      <c r="A86" s="30">
        <v>76</v>
      </c>
      <c r="B86" s="347" t="s">
        <v>81</v>
      </c>
      <c r="C86" s="328">
        <v>3123.85</v>
      </c>
      <c r="D86" s="329">
        <v>3129.1833333333329</v>
      </c>
      <c r="E86" s="329">
        <v>3088.3666666666659</v>
      </c>
      <c r="F86" s="329">
        <v>3052.8833333333328</v>
      </c>
      <c r="G86" s="329">
        <v>3012.0666666666657</v>
      </c>
      <c r="H86" s="329">
        <v>3164.6666666666661</v>
      </c>
      <c r="I86" s="329">
        <v>3205.4833333333327</v>
      </c>
      <c r="J86" s="329">
        <v>3240.9666666666662</v>
      </c>
      <c r="K86" s="328">
        <v>3170</v>
      </c>
      <c r="L86" s="328">
        <v>3093.7</v>
      </c>
      <c r="M86" s="328">
        <v>4.8346799999999996</v>
      </c>
      <c r="N86" s="1"/>
      <c r="O86" s="1"/>
    </row>
    <row r="87" spans="1:15" ht="12.75" customHeight="1">
      <c r="A87" s="30">
        <v>77</v>
      </c>
      <c r="B87" s="347" t="s">
        <v>311</v>
      </c>
      <c r="C87" s="328">
        <v>2208.6999999999998</v>
      </c>
      <c r="D87" s="329">
        <v>2189.0833333333335</v>
      </c>
      <c r="E87" s="329">
        <v>2158.666666666667</v>
      </c>
      <c r="F87" s="329">
        <v>2108.6333333333337</v>
      </c>
      <c r="G87" s="329">
        <v>2078.2166666666672</v>
      </c>
      <c r="H87" s="329">
        <v>2239.1166666666668</v>
      </c>
      <c r="I87" s="329">
        <v>2269.5333333333338</v>
      </c>
      <c r="J87" s="329">
        <v>2319.5666666666666</v>
      </c>
      <c r="K87" s="328">
        <v>2219.5</v>
      </c>
      <c r="L87" s="328">
        <v>2139.0500000000002</v>
      </c>
      <c r="M87" s="328">
        <v>8.9815699999999996</v>
      </c>
      <c r="N87" s="1"/>
      <c r="O87" s="1"/>
    </row>
    <row r="88" spans="1:15" ht="12.75" customHeight="1">
      <c r="A88" s="30">
        <v>78</v>
      </c>
      <c r="B88" s="347" t="s">
        <v>321</v>
      </c>
      <c r="C88" s="328">
        <v>456.15</v>
      </c>
      <c r="D88" s="329">
        <v>456.31666666666666</v>
      </c>
      <c r="E88" s="329">
        <v>452.13333333333333</v>
      </c>
      <c r="F88" s="329">
        <v>448.11666666666667</v>
      </c>
      <c r="G88" s="329">
        <v>443.93333333333334</v>
      </c>
      <c r="H88" s="329">
        <v>460.33333333333331</v>
      </c>
      <c r="I88" s="329">
        <v>464.51666666666659</v>
      </c>
      <c r="J88" s="329">
        <v>468.5333333333333</v>
      </c>
      <c r="K88" s="328">
        <v>460.5</v>
      </c>
      <c r="L88" s="328">
        <v>452.3</v>
      </c>
      <c r="M88" s="328">
        <v>24.02749</v>
      </c>
      <c r="N88" s="1"/>
      <c r="O88" s="1"/>
    </row>
    <row r="89" spans="1:15" ht="12.75" customHeight="1">
      <c r="A89" s="30">
        <v>79</v>
      </c>
      <c r="B89" s="347" t="s">
        <v>412</v>
      </c>
      <c r="C89" s="328">
        <v>719.75</v>
      </c>
      <c r="D89" s="329">
        <v>719.65</v>
      </c>
      <c r="E89" s="329">
        <v>709.3</v>
      </c>
      <c r="F89" s="329">
        <v>698.85</v>
      </c>
      <c r="G89" s="329">
        <v>688.5</v>
      </c>
      <c r="H89" s="329">
        <v>730.09999999999991</v>
      </c>
      <c r="I89" s="329">
        <v>740.45</v>
      </c>
      <c r="J89" s="329">
        <v>750.89999999999986</v>
      </c>
      <c r="K89" s="328">
        <v>730</v>
      </c>
      <c r="L89" s="328">
        <v>709.2</v>
      </c>
      <c r="M89" s="328">
        <v>3.64228</v>
      </c>
      <c r="N89" s="1"/>
      <c r="O89" s="1"/>
    </row>
    <row r="90" spans="1:15" ht="12.75" customHeight="1">
      <c r="A90" s="30">
        <v>80</v>
      </c>
      <c r="B90" s="347" t="s">
        <v>342</v>
      </c>
      <c r="C90" s="328">
        <v>2427.65</v>
      </c>
      <c r="D90" s="329">
        <v>2431.6</v>
      </c>
      <c r="E90" s="329">
        <v>2403.25</v>
      </c>
      <c r="F90" s="329">
        <v>2378.85</v>
      </c>
      <c r="G90" s="329">
        <v>2350.5</v>
      </c>
      <c r="H90" s="329">
        <v>2456</v>
      </c>
      <c r="I90" s="329">
        <v>2484.3499999999995</v>
      </c>
      <c r="J90" s="329">
        <v>2508.75</v>
      </c>
      <c r="K90" s="328">
        <v>2459.9499999999998</v>
      </c>
      <c r="L90" s="328">
        <v>2407.1999999999998</v>
      </c>
      <c r="M90" s="328">
        <v>1.22559</v>
      </c>
      <c r="N90" s="1"/>
      <c r="O90" s="1"/>
    </row>
    <row r="91" spans="1:15" ht="12.75" customHeight="1">
      <c r="A91" s="30">
        <v>81</v>
      </c>
      <c r="B91" s="347" t="s">
        <v>82</v>
      </c>
      <c r="C91" s="328">
        <v>212</v>
      </c>
      <c r="D91" s="329">
        <v>211.28333333333333</v>
      </c>
      <c r="E91" s="329">
        <v>209.21666666666667</v>
      </c>
      <c r="F91" s="329">
        <v>206.43333333333334</v>
      </c>
      <c r="G91" s="329">
        <v>204.36666666666667</v>
      </c>
      <c r="H91" s="329">
        <v>214.06666666666666</v>
      </c>
      <c r="I91" s="329">
        <v>216.13333333333333</v>
      </c>
      <c r="J91" s="329">
        <v>218.91666666666666</v>
      </c>
      <c r="K91" s="328">
        <v>213.35</v>
      </c>
      <c r="L91" s="328">
        <v>208.5</v>
      </c>
      <c r="M91" s="328">
        <v>140.03050999999999</v>
      </c>
      <c r="N91" s="1"/>
      <c r="O91" s="1"/>
    </row>
    <row r="92" spans="1:15" ht="12.75" customHeight="1">
      <c r="A92" s="30">
        <v>82</v>
      </c>
      <c r="B92" s="347" t="s">
        <v>328</v>
      </c>
      <c r="C92" s="328">
        <v>573.35</v>
      </c>
      <c r="D92" s="329">
        <v>572.83333333333337</v>
      </c>
      <c r="E92" s="329">
        <v>561.01666666666677</v>
      </c>
      <c r="F92" s="329">
        <v>548.68333333333339</v>
      </c>
      <c r="G92" s="329">
        <v>536.86666666666679</v>
      </c>
      <c r="H92" s="329">
        <v>585.16666666666674</v>
      </c>
      <c r="I92" s="329">
        <v>596.98333333333335</v>
      </c>
      <c r="J92" s="329">
        <v>609.31666666666672</v>
      </c>
      <c r="K92" s="328">
        <v>584.65</v>
      </c>
      <c r="L92" s="328">
        <v>560.5</v>
      </c>
      <c r="M92" s="328">
        <v>5.3360599999999998</v>
      </c>
      <c r="N92" s="1"/>
      <c r="O92" s="1"/>
    </row>
    <row r="93" spans="1:15" ht="12.75" customHeight="1">
      <c r="A93" s="30">
        <v>83</v>
      </c>
      <c r="B93" s="347" t="s">
        <v>329</v>
      </c>
      <c r="C93" s="328">
        <v>721.3</v>
      </c>
      <c r="D93" s="329">
        <v>717.2166666666667</v>
      </c>
      <c r="E93" s="329">
        <v>709.18333333333339</v>
      </c>
      <c r="F93" s="329">
        <v>697.06666666666672</v>
      </c>
      <c r="G93" s="329">
        <v>689.03333333333342</v>
      </c>
      <c r="H93" s="329">
        <v>729.33333333333337</v>
      </c>
      <c r="I93" s="329">
        <v>737.36666666666667</v>
      </c>
      <c r="J93" s="329">
        <v>749.48333333333335</v>
      </c>
      <c r="K93" s="328">
        <v>725.25</v>
      </c>
      <c r="L93" s="328">
        <v>705.1</v>
      </c>
      <c r="M93" s="328">
        <v>1.01179</v>
      </c>
      <c r="N93" s="1"/>
      <c r="O93" s="1"/>
    </row>
    <row r="94" spans="1:15" ht="12.75" customHeight="1">
      <c r="A94" s="30">
        <v>84</v>
      </c>
      <c r="B94" s="347" t="s">
        <v>331</v>
      </c>
      <c r="C94" s="328">
        <v>780.05</v>
      </c>
      <c r="D94" s="329">
        <v>764.94999999999993</v>
      </c>
      <c r="E94" s="329">
        <v>740.09999999999991</v>
      </c>
      <c r="F94" s="329">
        <v>700.15</v>
      </c>
      <c r="G94" s="329">
        <v>675.3</v>
      </c>
      <c r="H94" s="329">
        <v>804.89999999999986</v>
      </c>
      <c r="I94" s="329">
        <v>829.75</v>
      </c>
      <c r="J94" s="329">
        <v>869.69999999999982</v>
      </c>
      <c r="K94" s="328">
        <v>789.8</v>
      </c>
      <c r="L94" s="328">
        <v>725</v>
      </c>
      <c r="M94" s="328">
        <v>1.7743800000000001</v>
      </c>
      <c r="N94" s="1"/>
      <c r="O94" s="1"/>
    </row>
    <row r="95" spans="1:15" ht="12.75" customHeight="1">
      <c r="A95" s="30">
        <v>85</v>
      </c>
      <c r="B95" s="347" t="s">
        <v>249</v>
      </c>
      <c r="C95" s="328">
        <v>108.05</v>
      </c>
      <c r="D95" s="329">
        <v>108.2</v>
      </c>
      <c r="E95" s="329">
        <v>107.65</v>
      </c>
      <c r="F95" s="329">
        <v>107.25</v>
      </c>
      <c r="G95" s="329">
        <v>106.7</v>
      </c>
      <c r="H95" s="329">
        <v>108.60000000000001</v>
      </c>
      <c r="I95" s="329">
        <v>109.14999999999999</v>
      </c>
      <c r="J95" s="329">
        <v>109.55000000000001</v>
      </c>
      <c r="K95" s="328">
        <v>108.75</v>
      </c>
      <c r="L95" s="328">
        <v>107.8</v>
      </c>
      <c r="M95" s="328">
        <v>6.4785700000000004</v>
      </c>
      <c r="N95" s="1"/>
      <c r="O95" s="1"/>
    </row>
    <row r="96" spans="1:15" ht="12.75" customHeight="1">
      <c r="A96" s="30">
        <v>86</v>
      </c>
      <c r="B96" s="347" t="s">
        <v>325</v>
      </c>
      <c r="C96" s="328">
        <v>372.45</v>
      </c>
      <c r="D96" s="329">
        <v>374.56666666666666</v>
      </c>
      <c r="E96" s="329">
        <v>366.18333333333334</v>
      </c>
      <c r="F96" s="329">
        <v>359.91666666666669</v>
      </c>
      <c r="G96" s="329">
        <v>351.53333333333336</v>
      </c>
      <c r="H96" s="329">
        <v>380.83333333333331</v>
      </c>
      <c r="I96" s="329">
        <v>389.21666666666664</v>
      </c>
      <c r="J96" s="329">
        <v>395.48333333333329</v>
      </c>
      <c r="K96" s="328">
        <v>382.95</v>
      </c>
      <c r="L96" s="328">
        <v>368.3</v>
      </c>
      <c r="M96" s="328">
        <v>3.9903599999999999</v>
      </c>
      <c r="N96" s="1"/>
      <c r="O96" s="1"/>
    </row>
    <row r="97" spans="1:15" ht="12.75" customHeight="1">
      <c r="A97" s="30">
        <v>87</v>
      </c>
      <c r="B97" s="347" t="s">
        <v>334</v>
      </c>
      <c r="C97" s="328">
        <v>1360.85</v>
      </c>
      <c r="D97" s="329">
        <v>1354.8166666666666</v>
      </c>
      <c r="E97" s="329">
        <v>1342.6333333333332</v>
      </c>
      <c r="F97" s="329">
        <v>1324.4166666666665</v>
      </c>
      <c r="G97" s="329">
        <v>1312.2333333333331</v>
      </c>
      <c r="H97" s="329">
        <v>1373.0333333333333</v>
      </c>
      <c r="I97" s="329">
        <v>1385.2166666666667</v>
      </c>
      <c r="J97" s="329">
        <v>1403.4333333333334</v>
      </c>
      <c r="K97" s="328">
        <v>1367</v>
      </c>
      <c r="L97" s="328">
        <v>1336.6</v>
      </c>
      <c r="M97" s="328">
        <v>5.7047600000000003</v>
      </c>
      <c r="N97" s="1"/>
      <c r="O97" s="1"/>
    </row>
    <row r="98" spans="1:15" ht="12.75" customHeight="1">
      <c r="A98" s="30">
        <v>88</v>
      </c>
      <c r="B98" s="347" t="s">
        <v>332</v>
      </c>
      <c r="C98" s="328">
        <v>984.55</v>
      </c>
      <c r="D98" s="329">
        <v>990.88333333333333</v>
      </c>
      <c r="E98" s="329">
        <v>973.66666666666663</v>
      </c>
      <c r="F98" s="329">
        <v>962.7833333333333</v>
      </c>
      <c r="G98" s="329">
        <v>945.56666666666661</v>
      </c>
      <c r="H98" s="329">
        <v>1001.7666666666667</v>
      </c>
      <c r="I98" s="329">
        <v>1018.9833333333333</v>
      </c>
      <c r="J98" s="329">
        <v>1029.8666666666668</v>
      </c>
      <c r="K98" s="328">
        <v>1008.1</v>
      </c>
      <c r="L98" s="328">
        <v>980</v>
      </c>
      <c r="M98" s="328">
        <v>1.21553</v>
      </c>
      <c r="N98" s="1"/>
      <c r="O98" s="1"/>
    </row>
    <row r="99" spans="1:15" ht="12.75" customHeight="1">
      <c r="A99" s="30">
        <v>89</v>
      </c>
      <c r="B99" s="347" t="s">
        <v>333</v>
      </c>
      <c r="C99" s="328">
        <v>18.5</v>
      </c>
      <c r="D99" s="329">
        <v>18.416666666666668</v>
      </c>
      <c r="E99" s="329">
        <v>18.183333333333337</v>
      </c>
      <c r="F99" s="329">
        <v>17.866666666666671</v>
      </c>
      <c r="G99" s="329">
        <v>17.63333333333334</v>
      </c>
      <c r="H99" s="329">
        <v>18.733333333333334</v>
      </c>
      <c r="I99" s="329">
        <v>18.966666666666661</v>
      </c>
      <c r="J99" s="329">
        <v>19.283333333333331</v>
      </c>
      <c r="K99" s="328">
        <v>18.649999999999999</v>
      </c>
      <c r="L99" s="328">
        <v>18.100000000000001</v>
      </c>
      <c r="M99" s="328">
        <v>24.910039999999999</v>
      </c>
      <c r="N99" s="1"/>
      <c r="O99" s="1"/>
    </row>
    <row r="100" spans="1:15" ht="12.75" customHeight="1">
      <c r="A100" s="30">
        <v>90</v>
      </c>
      <c r="B100" s="347" t="s">
        <v>335</v>
      </c>
      <c r="C100" s="328">
        <v>599.9</v>
      </c>
      <c r="D100" s="329">
        <v>603.5</v>
      </c>
      <c r="E100" s="329">
        <v>594.04999999999995</v>
      </c>
      <c r="F100" s="329">
        <v>588.19999999999993</v>
      </c>
      <c r="G100" s="329">
        <v>578.74999999999989</v>
      </c>
      <c r="H100" s="329">
        <v>609.35</v>
      </c>
      <c r="I100" s="329">
        <v>618.80000000000007</v>
      </c>
      <c r="J100" s="329">
        <v>624.65000000000009</v>
      </c>
      <c r="K100" s="328">
        <v>612.95000000000005</v>
      </c>
      <c r="L100" s="328">
        <v>597.65</v>
      </c>
      <c r="M100" s="328">
        <v>1.8949800000000001</v>
      </c>
      <c r="N100" s="1"/>
      <c r="O100" s="1"/>
    </row>
    <row r="101" spans="1:15" ht="12.75" customHeight="1">
      <c r="A101" s="30">
        <v>91</v>
      </c>
      <c r="B101" s="347" t="s">
        <v>336</v>
      </c>
      <c r="C101" s="328">
        <v>743.75</v>
      </c>
      <c r="D101" s="329">
        <v>743.31666666666661</v>
      </c>
      <c r="E101" s="329">
        <v>724.63333333333321</v>
      </c>
      <c r="F101" s="329">
        <v>705.51666666666665</v>
      </c>
      <c r="G101" s="329">
        <v>686.83333333333326</v>
      </c>
      <c r="H101" s="329">
        <v>762.43333333333317</v>
      </c>
      <c r="I101" s="329">
        <v>781.11666666666656</v>
      </c>
      <c r="J101" s="329">
        <v>800.23333333333312</v>
      </c>
      <c r="K101" s="328">
        <v>762</v>
      </c>
      <c r="L101" s="328">
        <v>724.2</v>
      </c>
      <c r="M101" s="328">
        <v>3.4394100000000001</v>
      </c>
      <c r="N101" s="1"/>
      <c r="O101" s="1"/>
    </row>
    <row r="102" spans="1:15" ht="12.75" customHeight="1">
      <c r="A102" s="30">
        <v>92</v>
      </c>
      <c r="B102" s="347" t="s">
        <v>337</v>
      </c>
      <c r="C102" s="328">
        <v>4384.95</v>
      </c>
      <c r="D102" s="329">
        <v>4373.6500000000005</v>
      </c>
      <c r="E102" s="329">
        <v>4322.3000000000011</v>
      </c>
      <c r="F102" s="329">
        <v>4259.6500000000005</v>
      </c>
      <c r="G102" s="329">
        <v>4208.3000000000011</v>
      </c>
      <c r="H102" s="329">
        <v>4436.3000000000011</v>
      </c>
      <c r="I102" s="329">
        <v>4487.6500000000015</v>
      </c>
      <c r="J102" s="329">
        <v>4550.3000000000011</v>
      </c>
      <c r="K102" s="328">
        <v>4425</v>
      </c>
      <c r="L102" s="328">
        <v>4311</v>
      </c>
      <c r="M102" s="328">
        <v>7.8399999999999997E-2</v>
      </c>
      <c r="N102" s="1"/>
      <c r="O102" s="1"/>
    </row>
    <row r="103" spans="1:15" ht="12.75" customHeight="1">
      <c r="A103" s="30">
        <v>93</v>
      </c>
      <c r="B103" s="347" t="s">
        <v>248</v>
      </c>
      <c r="C103" s="328">
        <v>78.75</v>
      </c>
      <c r="D103" s="329">
        <v>78.61666666666666</v>
      </c>
      <c r="E103" s="329">
        <v>78.23333333333332</v>
      </c>
      <c r="F103" s="329">
        <v>77.716666666666654</v>
      </c>
      <c r="G103" s="329">
        <v>77.333333333333314</v>
      </c>
      <c r="H103" s="329">
        <v>79.133333333333326</v>
      </c>
      <c r="I103" s="329">
        <v>79.51666666666668</v>
      </c>
      <c r="J103" s="329">
        <v>80.033333333333331</v>
      </c>
      <c r="K103" s="328">
        <v>79</v>
      </c>
      <c r="L103" s="328">
        <v>78.099999999999994</v>
      </c>
      <c r="M103" s="328">
        <v>15.83006</v>
      </c>
      <c r="N103" s="1"/>
      <c r="O103" s="1"/>
    </row>
    <row r="104" spans="1:15" ht="12.75" customHeight="1">
      <c r="A104" s="30">
        <v>94</v>
      </c>
      <c r="B104" s="347" t="s">
        <v>330</v>
      </c>
      <c r="C104" s="328">
        <v>595.65</v>
      </c>
      <c r="D104" s="329">
        <v>596.58333333333337</v>
      </c>
      <c r="E104" s="329">
        <v>591.16666666666674</v>
      </c>
      <c r="F104" s="329">
        <v>586.68333333333339</v>
      </c>
      <c r="G104" s="329">
        <v>581.26666666666677</v>
      </c>
      <c r="H104" s="329">
        <v>601.06666666666672</v>
      </c>
      <c r="I104" s="329">
        <v>606.48333333333346</v>
      </c>
      <c r="J104" s="329">
        <v>610.9666666666667</v>
      </c>
      <c r="K104" s="328">
        <v>602</v>
      </c>
      <c r="L104" s="328">
        <v>592.1</v>
      </c>
      <c r="M104" s="328">
        <v>0.42509999999999998</v>
      </c>
      <c r="N104" s="1"/>
      <c r="O104" s="1"/>
    </row>
    <row r="105" spans="1:15" ht="12.75" customHeight="1">
      <c r="A105" s="30">
        <v>95</v>
      </c>
      <c r="B105" s="347" t="s">
        <v>830</v>
      </c>
      <c r="C105" s="328">
        <v>169.5</v>
      </c>
      <c r="D105" s="329">
        <v>166.75</v>
      </c>
      <c r="E105" s="329">
        <v>164</v>
      </c>
      <c r="F105" s="329">
        <v>158.5</v>
      </c>
      <c r="G105" s="329">
        <v>155.75</v>
      </c>
      <c r="H105" s="329">
        <v>172.25</v>
      </c>
      <c r="I105" s="329">
        <v>175</v>
      </c>
      <c r="J105" s="329">
        <v>180.5</v>
      </c>
      <c r="K105" s="328">
        <v>169.5</v>
      </c>
      <c r="L105" s="328">
        <v>161.25</v>
      </c>
      <c r="M105" s="328">
        <v>12.560280000000001</v>
      </c>
      <c r="N105" s="1"/>
      <c r="O105" s="1"/>
    </row>
    <row r="106" spans="1:15" ht="12.75" customHeight="1">
      <c r="A106" s="30">
        <v>96</v>
      </c>
      <c r="B106" s="347" t="s">
        <v>338</v>
      </c>
      <c r="C106" s="328">
        <v>270.7</v>
      </c>
      <c r="D106" s="329">
        <v>271.56666666666666</v>
      </c>
      <c r="E106" s="329">
        <v>267.13333333333333</v>
      </c>
      <c r="F106" s="329">
        <v>263.56666666666666</v>
      </c>
      <c r="G106" s="329">
        <v>259.13333333333333</v>
      </c>
      <c r="H106" s="329">
        <v>275.13333333333333</v>
      </c>
      <c r="I106" s="329">
        <v>279.56666666666661</v>
      </c>
      <c r="J106" s="329">
        <v>283.13333333333333</v>
      </c>
      <c r="K106" s="328">
        <v>276</v>
      </c>
      <c r="L106" s="328">
        <v>268</v>
      </c>
      <c r="M106" s="328">
        <v>4.8625400000000001</v>
      </c>
      <c r="N106" s="1"/>
      <c r="O106" s="1"/>
    </row>
    <row r="107" spans="1:15" ht="12.75" customHeight="1">
      <c r="A107" s="30">
        <v>97</v>
      </c>
      <c r="B107" s="347" t="s">
        <v>339</v>
      </c>
      <c r="C107" s="328">
        <v>395.55</v>
      </c>
      <c r="D107" s="329">
        <v>397.48333333333335</v>
      </c>
      <c r="E107" s="329">
        <v>390.16666666666669</v>
      </c>
      <c r="F107" s="329">
        <v>384.78333333333336</v>
      </c>
      <c r="G107" s="329">
        <v>377.4666666666667</v>
      </c>
      <c r="H107" s="329">
        <v>402.86666666666667</v>
      </c>
      <c r="I107" s="329">
        <v>410.18333333333328</v>
      </c>
      <c r="J107" s="329">
        <v>415.56666666666666</v>
      </c>
      <c r="K107" s="328">
        <v>404.8</v>
      </c>
      <c r="L107" s="328">
        <v>392.1</v>
      </c>
      <c r="M107" s="328">
        <v>19.302150000000001</v>
      </c>
      <c r="N107" s="1"/>
      <c r="O107" s="1"/>
    </row>
    <row r="108" spans="1:15" ht="12.75" customHeight="1">
      <c r="A108" s="30">
        <v>98</v>
      </c>
      <c r="B108" s="347" t="s">
        <v>83</v>
      </c>
      <c r="C108" s="328">
        <v>640.5</v>
      </c>
      <c r="D108" s="329">
        <v>632.83333333333337</v>
      </c>
      <c r="E108" s="329">
        <v>620.9666666666667</v>
      </c>
      <c r="F108" s="329">
        <v>601.43333333333328</v>
      </c>
      <c r="G108" s="329">
        <v>589.56666666666661</v>
      </c>
      <c r="H108" s="329">
        <v>652.36666666666679</v>
      </c>
      <c r="I108" s="329">
        <v>664.23333333333335</v>
      </c>
      <c r="J108" s="329">
        <v>683.76666666666688</v>
      </c>
      <c r="K108" s="328">
        <v>644.70000000000005</v>
      </c>
      <c r="L108" s="328">
        <v>613.29999999999995</v>
      </c>
      <c r="M108" s="328">
        <v>34.133569999999999</v>
      </c>
      <c r="N108" s="1"/>
      <c r="O108" s="1"/>
    </row>
    <row r="109" spans="1:15" ht="12.75" customHeight="1">
      <c r="A109" s="30">
        <v>99</v>
      </c>
      <c r="B109" s="347" t="s">
        <v>340</v>
      </c>
      <c r="C109" s="328">
        <v>604.95000000000005</v>
      </c>
      <c r="D109" s="329">
        <v>610.68333333333339</v>
      </c>
      <c r="E109" s="329">
        <v>595.26666666666677</v>
      </c>
      <c r="F109" s="329">
        <v>585.58333333333337</v>
      </c>
      <c r="G109" s="329">
        <v>570.16666666666674</v>
      </c>
      <c r="H109" s="329">
        <v>620.36666666666679</v>
      </c>
      <c r="I109" s="329">
        <v>635.7833333333333</v>
      </c>
      <c r="J109" s="329">
        <v>645.46666666666681</v>
      </c>
      <c r="K109" s="328">
        <v>626.1</v>
      </c>
      <c r="L109" s="328">
        <v>601</v>
      </c>
      <c r="M109" s="328">
        <v>1.91533</v>
      </c>
      <c r="N109" s="1"/>
      <c r="O109" s="1"/>
    </row>
    <row r="110" spans="1:15" ht="12.75" customHeight="1">
      <c r="A110" s="30">
        <v>100</v>
      </c>
      <c r="B110" s="347" t="s">
        <v>84</v>
      </c>
      <c r="C110" s="328">
        <v>981.55</v>
      </c>
      <c r="D110" s="329">
        <v>976.38333333333321</v>
      </c>
      <c r="E110" s="329">
        <v>965.21666666666647</v>
      </c>
      <c r="F110" s="329">
        <v>948.88333333333321</v>
      </c>
      <c r="G110" s="329">
        <v>937.71666666666647</v>
      </c>
      <c r="H110" s="329">
        <v>992.71666666666647</v>
      </c>
      <c r="I110" s="329">
        <v>1003.8833333333332</v>
      </c>
      <c r="J110" s="329">
        <v>1020.2166666666665</v>
      </c>
      <c r="K110" s="328">
        <v>987.55</v>
      </c>
      <c r="L110" s="328">
        <v>960.05</v>
      </c>
      <c r="M110" s="328">
        <v>35.013509999999997</v>
      </c>
      <c r="N110" s="1"/>
      <c r="O110" s="1"/>
    </row>
    <row r="111" spans="1:15" ht="12.75" customHeight="1">
      <c r="A111" s="30">
        <v>101</v>
      </c>
      <c r="B111" s="347" t="s">
        <v>85</v>
      </c>
      <c r="C111" s="328">
        <v>186.65</v>
      </c>
      <c r="D111" s="329">
        <v>187.61666666666667</v>
      </c>
      <c r="E111" s="329">
        <v>184.63333333333335</v>
      </c>
      <c r="F111" s="329">
        <v>182.61666666666667</v>
      </c>
      <c r="G111" s="329">
        <v>179.63333333333335</v>
      </c>
      <c r="H111" s="329">
        <v>189.63333333333335</v>
      </c>
      <c r="I111" s="329">
        <v>192.6166666666667</v>
      </c>
      <c r="J111" s="329">
        <v>194.63333333333335</v>
      </c>
      <c r="K111" s="328">
        <v>190.6</v>
      </c>
      <c r="L111" s="328">
        <v>185.6</v>
      </c>
      <c r="M111" s="328">
        <v>138.70658</v>
      </c>
      <c r="N111" s="1"/>
      <c r="O111" s="1"/>
    </row>
    <row r="112" spans="1:15" ht="12.75" customHeight="1">
      <c r="A112" s="30">
        <v>102</v>
      </c>
      <c r="B112" s="347" t="s">
        <v>341</v>
      </c>
      <c r="C112" s="328">
        <v>289.55</v>
      </c>
      <c r="D112" s="329">
        <v>290.05</v>
      </c>
      <c r="E112" s="329">
        <v>285.95000000000005</v>
      </c>
      <c r="F112" s="329">
        <v>282.35000000000002</v>
      </c>
      <c r="G112" s="329">
        <v>278.25000000000006</v>
      </c>
      <c r="H112" s="329">
        <v>293.65000000000003</v>
      </c>
      <c r="I112" s="329">
        <v>297.75000000000006</v>
      </c>
      <c r="J112" s="329">
        <v>301.35000000000002</v>
      </c>
      <c r="K112" s="328">
        <v>294.14999999999998</v>
      </c>
      <c r="L112" s="328">
        <v>286.45</v>
      </c>
      <c r="M112" s="328">
        <v>1.91866</v>
      </c>
      <c r="N112" s="1"/>
      <c r="O112" s="1"/>
    </row>
    <row r="113" spans="1:15" ht="12.75" customHeight="1">
      <c r="A113" s="30">
        <v>103</v>
      </c>
      <c r="B113" s="347" t="s">
        <v>87</v>
      </c>
      <c r="C113" s="328">
        <v>4556.1000000000004</v>
      </c>
      <c r="D113" s="329">
        <v>4651.9833333333336</v>
      </c>
      <c r="E113" s="329">
        <v>4430.1166666666668</v>
      </c>
      <c r="F113" s="329">
        <v>4304.1333333333332</v>
      </c>
      <c r="G113" s="329">
        <v>4082.2666666666664</v>
      </c>
      <c r="H113" s="329">
        <v>4777.9666666666672</v>
      </c>
      <c r="I113" s="329">
        <v>4999.8333333333339</v>
      </c>
      <c r="J113" s="329">
        <v>5125.8166666666675</v>
      </c>
      <c r="K113" s="328">
        <v>4873.8500000000004</v>
      </c>
      <c r="L113" s="328">
        <v>4526</v>
      </c>
      <c r="M113" s="328">
        <v>8.6120000000000001</v>
      </c>
      <c r="N113" s="1"/>
      <c r="O113" s="1"/>
    </row>
    <row r="114" spans="1:15" ht="12.75" customHeight="1">
      <c r="A114" s="30">
        <v>104</v>
      </c>
      <c r="B114" s="347" t="s">
        <v>88</v>
      </c>
      <c r="C114" s="328">
        <v>1449.05</v>
      </c>
      <c r="D114" s="329">
        <v>1443.45</v>
      </c>
      <c r="E114" s="329">
        <v>1433.15</v>
      </c>
      <c r="F114" s="329">
        <v>1417.25</v>
      </c>
      <c r="G114" s="329">
        <v>1406.95</v>
      </c>
      <c r="H114" s="329">
        <v>1459.3500000000001</v>
      </c>
      <c r="I114" s="329">
        <v>1469.6499999999999</v>
      </c>
      <c r="J114" s="329">
        <v>1485.5500000000002</v>
      </c>
      <c r="K114" s="328">
        <v>1453.75</v>
      </c>
      <c r="L114" s="328">
        <v>1427.55</v>
      </c>
      <c r="M114" s="328">
        <v>6.07334</v>
      </c>
      <c r="N114" s="1"/>
      <c r="O114" s="1"/>
    </row>
    <row r="115" spans="1:15" ht="12.75" customHeight="1">
      <c r="A115" s="30">
        <v>105</v>
      </c>
      <c r="B115" s="347" t="s">
        <v>89</v>
      </c>
      <c r="C115" s="328">
        <v>594.6</v>
      </c>
      <c r="D115" s="329">
        <v>587.13333333333333</v>
      </c>
      <c r="E115" s="329">
        <v>577.56666666666661</v>
      </c>
      <c r="F115" s="329">
        <v>560.5333333333333</v>
      </c>
      <c r="G115" s="329">
        <v>550.96666666666658</v>
      </c>
      <c r="H115" s="329">
        <v>604.16666666666663</v>
      </c>
      <c r="I115" s="329">
        <v>613.73333333333346</v>
      </c>
      <c r="J115" s="329">
        <v>630.76666666666665</v>
      </c>
      <c r="K115" s="328">
        <v>596.70000000000005</v>
      </c>
      <c r="L115" s="328">
        <v>570.1</v>
      </c>
      <c r="M115" s="328">
        <v>7.0098700000000003</v>
      </c>
      <c r="N115" s="1"/>
      <c r="O115" s="1"/>
    </row>
    <row r="116" spans="1:15" ht="12.75" customHeight="1">
      <c r="A116" s="30">
        <v>106</v>
      </c>
      <c r="B116" s="347" t="s">
        <v>90</v>
      </c>
      <c r="C116" s="328">
        <v>755.2</v>
      </c>
      <c r="D116" s="329">
        <v>758.85</v>
      </c>
      <c r="E116" s="329">
        <v>749.30000000000007</v>
      </c>
      <c r="F116" s="329">
        <v>743.40000000000009</v>
      </c>
      <c r="G116" s="329">
        <v>733.85000000000014</v>
      </c>
      <c r="H116" s="329">
        <v>764.75</v>
      </c>
      <c r="I116" s="329">
        <v>774.3</v>
      </c>
      <c r="J116" s="329">
        <v>780.19999999999993</v>
      </c>
      <c r="K116" s="328">
        <v>768.4</v>
      </c>
      <c r="L116" s="328">
        <v>752.95</v>
      </c>
      <c r="M116" s="328">
        <v>4.2252000000000001</v>
      </c>
      <c r="N116" s="1"/>
      <c r="O116" s="1"/>
    </row>
    <row r="117" spans="1:15" ht="12.75" customHeight="1">
      <c r="A117" s="30">
        <v>107</v>
      </c>
      <c r="B117" s="347" t="s">
        <v>343</v>
      </c>
      <c r="C117" s="328">
        <v>689.05</v>
      </c>
      <c r="D117" s="329">
        <v>682.88333333333333</v>
      </c>
      <c r="E117" s="329">
        <v>665.76666666666665</v>
      </c>
      <c r="F117" s="329">
        <v>642.48333333333335</v>
      </c>
      <c r="G117" s="329">
        <v>625.36666666666667</v>
      </c>
      <c r="H117" s="329">
        <v>706.16666666666663</v>
      </c>
      <c r="I117" s="329">
        <v>723.28333333333319</v>
      </c>
      <c r="J117" s="329">
        <v>746.56666666666661</v>
      </c>
      <c r="K117" s="328">
        <v>700</v>
      </c>
      <c r="L117" s="328">
        <v>659.6</v>
      </c>
      <c r="M117" s="328">
        <v>1.1213200000000001</v>
      </c>
      <c r="N117" s="1"/>
      <c r="O117" s="1"/>
    </row>
    <row r="118" spans="1:15" ht="12.75" customHeight="1">
      <c r="A118" s="30">
        <v>108</v>
      </c>
      <c r="B118" s="347" t="s">
        <v>326</v>
      </c>
      <c r="C118" s="328">
        <v>2735.2</v>
      </c>
      <c r="D118" s="329">
        <v>2736.0499999999997</v>
      </c>
      <c r="E118" s="329">
        <v>2702.1499999999996</v>
      </c>
      <c r="F118" s="329">
        <v>2669.1</v>
      </c>
      <c r="G118" s="329">
        <v>2635.2</v>
      </c>
      <c r="H118" s="329">
        <v>2769.0999999999995</v>
      </c>
      <c r="I118" s="329">
        <v>2803</v>
      </c>
      <c r="J118" s="329">
        <v>2836.0499999999993</v>
      </c>
      <c r="K118" s="328">
        <v>2769.95</v>
      </c>
      <c r="L118" s="328">
        <v>2703</v>
      </c>
      <c r="M118" s="328">
        <v>0.23377000000000001</v>
      </c>
      <c r="N118" s="1"/>
      <c r="O118" s="1"/>
    </row>
    <row r="119" spans="1:15" ht="12.75" customHeight="1">
      <c r="A119" s="30">
        <v>109</v>
      </c>
      <c r="B119" s="347" t="s">
        <v>250</v>
      </c>
      <c r="C119" s="328">
        <v>384.85</v>
      </c>
      <c r="D119" s="329">
        <v>386.33333333333331</v>
      </c>
      <c r="E119" s="329">
        <v>379.16666666666663</v>
      </c>
      <c r="F119" s="329">
        <v>373.48333333333329</v>
      </c>
      <c r="G119" s="329">
        <v>366.31666666666661</v>
      </c>
      <c r="H119" s="329">
        <v>392.01666666666665</v>
      </c>
      <c r="I119" s="329">
        <v>399.18333333333328</v>
      </c>
      <c r="J119" s="329">
        <v>404.86666666666667</v>
      </c>
      <c r="K119" s="328">
        <v>393.5</v>
      </c>
      <c r="L119" s="328">
        <v>380.65</v>
      </c>
      <c r="M119" s="328">
        <v>13.51764</v>
      </c>
      <c r="N119" s="1"/>
      <c r="O119" s="1"/>
    </row>
    <row r="120" spans="1:15" ht="12.75" customHeight="1">
      <c r="A120" s="30">
        <v>110</v>
      </c>
      <c r="B120" s="347" t="s">
        <v>327</v>
      </c>
      <c r="C120" s="328">
        <v>213.9</v>
      </c>
      <c r="D120" s="329">
        <v>213.16666666666666</v>
      </c>
      <c r="E120" s="329">
        <v>209.73333333333332</v>
      </c>
      <c r="F120" s="329">
        <v>205.56666666666666</v>
      </c>
      <c r="G120" s="329">
        <v>202.13333333333333</v>
      </c>
      <c r="H120" s="329">
        <v>217.33333333333331</v>
      </c>
      <c r="I120" s="329">
        <v>220.76666666666665</v>
      </c>
      <c r="J120" s="329">
        <v>224.93333333333331</v>
      </c>
      <c r="K120" s="328">
        <v>216.6</v>
      </c>
      <c r="L120" s="328">
        <v>209</v>
      </c>
      <c r="M120" s="328">
        <v>2.6144699999999998</v>
      </c>
      <c r="N120" s="1"/>
      <c r="O120" s="1"/>
    </row>
    <row r="121" spans="1:15" ht="12.75" customHeight="1">
      <c r="A121" s="30">
        <v>111</v>
      </c>
      <c r="B121" s="347" t="s">
        <v>91</v>
      </c>
      <c r="C121" s="328">
        <v>120.7</v>
      </c>
      <c r="D121" s="329">
        <v>119.5</v>
      </c>
      <c r="E121" s="329">
        <v>117.95</v>
      </c>
      <c r="F121" s="329">
        <v>115.2</v>
      </c>
      <c r="G121" s="329">
        <v>113.65</v>
      </c>
      <c r="H121" s="329">
        <v>122.25</v>
      </c>
      <c r="I121" s="329">
        <v>123.80000000000001</v>
      </c>
      <c r="J121" s="329">
        <v>126.55</v>
      </c>
      <c r="K121" s="328">
        <v>121.05</v>
      </c>
      <c r="L121" s="328">
        <v>116.75</v>
      </c>
      <c r="M121" s="328">
        <v>19.545929999999998</v>
      </c>
      <c r="N121" s="1"/>
      <c r="O121" s="1"/>
    </row>
    <row r="122" spans="1:15" ht="12.75" customHeight="1">
      <c r="A122" s="30">
        <v>112</v>
      </c>
      <c r="B122" s="347" t="s">
        <v>92</v>
      </c>
      <c r="C122" s="328">
        <v>1000.35</v>
      </c>
      <c r="D122" s="329">
        <v>982.51666666666677</v>
      </c>
      <c r="E122" s="329">
        <v>962.83333333333348</v>
      </c>
      <c r="F122" s="329">
        <v>925.31666666666672</v>
      </c>
      <c r="G122" s="329">
        <v>905.63333333333344</v>
      </c>
      <c r="H122" s="329">
        <v>1020.0333333333335</v>
      </c>
      <c r="I122" s="329">
        <v>1039.7166666666667</v>
      </c>
      <c r="J122" s="329">
        <v>1077.2333333333336</v>
      </c>
      <c r="K122" s="328">
        <v>1002.2</v>
      </c>
      <c r="L122" s="328">
        <v>945</v>
      </c>
      <c r="M122" s="328">
        <v>10.44481</v>
      </c>
      <c r="N122" s="1"/>
      <c r="O122" s="1"/>
    </row>
    <row r="123" spans="1:15" ht="12.75" customHeight="1">
      <c r="A123" s="30">
        <v>113</v>
      </c>
      <c r="B123" s="347" t="s">
        <v>344</v>
      </c>
      <c r="C123" s="328">
        <v>896.05</v>
      </c>
      <c r="D123" s="329">
        <v>904.35</v>
      </c>
      <c r="E123" s="329">
        <v>880.7</v>
      </c>
      <c r="F123" s="329">
        <v>865.35</v>
      </c>
      <c r="G123" s="329">
        <v>841.7</v>
      </c>
      <c r="H123" s="329">
        <v>919.7</v>
      </c>
      <c r="I123" s="329">
        <v>943.34999999999991</v>
      </c>
      <c r="J123" s="329">
        <v>958.7</v>
      </c>
      <c r="K123" s="328">
        <v>928</v>
      </c>
      <c r="L123" s="328">
        <v>889</v>
      </c>
      <c r="M123" s="328">
        <v>4.3627399999999996</v>
      </c>
      <c r="N123" s="1"/>
      <c r="O123" s="1"/>
    </row>
    <row r="124" spans="1:15" ht="12.75" customHeight="1">
      <c r="A124" s="30">
        <v>114</v>
      </c>
      <c r="B124" s="347" t="s">
        <v>93</v>
      </c>
      <c r="C124" s="328">
        <v>528.1</v>
      </c>
      <c r="D124" s="329">
        <v>525.88333333333333</v>
      </c>
      <c r="E124" s="329">
        <v>518.7166666666667</v>
      </c>
      <c r="F124" s="329">
        <v>509.33333333333337</v>
      </c>
      <c r="G124" s="329">
        <v>502.16666666666674</v>
      </c>
      <c r="H124" s="329">
        <v>535.26666666666665</v>
      </c>
      <c r="I124" s="329">
        <v>542.43333333333339</v>
      </c>
      <c r="J124" s="329">
        <v>551.81666666666661</v>
      </c>
      <c r="K124" s="328">
        <v>533.04999999999995</v>
      </c>
      <c r="L124" s="328">
        <v>516.5</v>
      </c>
      <c r="M124" s="328">
        <v>29.521439999999998</v>
      </c>
      <c r="N124" s="1"/>
      <c r="O124" s="1"/>
    </row>
    <row r="125" spans="1:15" ht="12.75" customHeight="1">
      <c r="A125" s="30">
        <v>115</v>
      </c>
      <c r="B125" s="347" t="s">
        <v>251</v>
      </c>
      <c r="C125" s="328">
        <v>1465.1</v>
      </c>
      <c r="D125" s="329">
        <v>1434.4166666666667</v>
      </c>
      <c r="E125" s="329">
        <v>1392.9333333333334</v>
      </c>
      <c r="F125" s="329">
        <v>1320.7666666666667</v>
      </c>
      <c r="G125" s="329">
        <v>1279.2833333333333</v>
      </c>
      <c r="H125" s="329">
        <v>1506.5833333333335</v>
      </c>
      <c r="I125" s="329">
        <v>1548.0666666666666</v>
      </c>
      <c r="J125" s="329">
        <v>1620.2333333333336</v>
      </c>
      <c r="K125" s="328">
        <v>1475.9</v>
      </c>
      <c r="L125" s="328">
        <v>1362.25</v>
      </c>
      <c r="M125" s="328">
        <v>4.4288499999999997</v>
      </c>
      <c r="N125" s="1"/>
      <c r="O125" s="1"/>
    </row>
    <row r="126" spans="1:15" ht="12.75" customHeight="1">
      <c r="A126" s="30">
        <v>116</v>
      </c>
      <c r="B126" s="347" t="s">
        <v>349</v>
      </c>
      <c r="C126" s="328">
        <v>250.4</v>
      </c>
      <c r="D126" s="329">
        <v>250.79999999999998</v>
      </c>
      <c r="E126" s="329">
        <v>247.84999999999997</v>
      </c>
      <c r="F126" s="329">
        <v>245.29999999999998</v>
      </c>
      <c r="G126" s="329">
        <v>242.34999999999997</v>
      </c>
      <c r="H126" s="329">
        <v>253.34999999999997</v>
      </c>
      <c r="I126" s="329">
        <v>256.29999999999995</v>
      </c>
      <c r="J126" s="329">
        <v>258.84999999999997</v>
      </c>
      <c r="K126" s="328">
        <v>253.75</v>
      </c>
      <c r="L126" s="328">
        <v>248.25</v>
      </c>
      <c r="M126" s="328">
        <v>7.1782300000000001</v>
      </c>
      <c r="N126" s="1"/>
      <c r="O126" s="1"/>
    </row>
    <row r="127" spans="1:15" ht="12.75" customHeight="1">
      <c r="A127" s="30">
        <v>117</v>
      </c>
      <c r="B127" s="347" t="s">
        <v>345</v>
      </c>
      <c r="C127" s="328">
        <v>69.95</v>
      </c>
      <c r="D127" s="329">
        <v>69.8</v>
      </c>
      <c r="E127" s="329">
        <v>69</v>
      </c>
      <c r="F127" s="329">
        <v>68.05</v>
      </c>
      <c r="G127" s="329">
        <v>67.25</v>
      </c>
      <c r="H127" s="329">
        <v>70.75</v>
      </c>
      <c r="I127" s="329">
        <v>71.549999999999983</v>
      </c>
      <c r="J127" s="329">
        <v>72.5</v>
      </c>
      <c r="K127" s="328">
        <v>70.599999999999994</v>
      </c>
      <c r="L127" s="328">
        <v>68.849999999999994</v>
      </c>
      <c r="M127" s="328">
        <v>10.34976</v>
      </c>
      <c r="N127" s="1"/>
      <c r="O127" s="1"/>
    </row>
    <row r="128" spans="1:15" ht="12.75" customHeight="1">
      <c r="A128" s="30">
        <v>118</v>
      </c>
      <c r="B128" s="347" t="s">
        <v>346</v>
      </c>
      <c r="C128" s="328">
        <v>1027.1500000000001</v>
      </c>
      <c r="D128" s="329">
        <v>1012.8000000000001</v>
      </c>
      <c r="E128" s="329">
        <v>986.60000000000014</v>
      </c>
      <c r="F128" s="329">
        <v>946.05000000000007</v>
      </c>
      <c r="G128" s="329">
        <v>919.85000000000014</v>
      </c>
      <c r="H128" s="329">
        <v>1053.3500000000001</v>
      </c>
      <c r="I128" s="329">
        <v>1079.5500000000002</v>
      </c>
      <c r="J128" s="329">
        <v>1120.1000000000001</v>
      </c>
      <c r="K128" s="328">
        <v>1039</v>
      </c>
      <c r="L128" s="328">
        <v>972.25</v>
      </c>
      <c r="M128" s="328">
        <v>1.72017</v>
      </c>
      <c r="N128" s="1"/>
      <c r="O128" s="1"/>
    </row>
    <row r="129" spans="1:15" ht="12.75" customHeight="1">
      <c r="A129" s="30">
        <v>119</v>
      </c>
      <c r="B129" s="347" t="s">
        <v>94</v>
      </c>
      <c r="C129" s="328">
        <v>1974.65</v>
      </c>
      <c r="D129" s="329">
        <v>1952.3166666666668</v>
      </c>
      <c r="E129" s="329">
        <v>1920.4333333333336</v>
      </c>
      <c r="F129" s="329">
        <v>1866.2166666666667</v>
      </c>
      <c r="G129" s="329">
        <v>1834.3333333333335</v>
      </c>
      <c r="H129" s="329">
        <v>2006.5333333333338</v>
      </c>
      <c r="I129" s="329">
        <v>2038.416666666667</v>
      </c>
      <c r="J129" s="329">
        <v>2092.6333333333341</v>
      </c>
      <c r="K129" s="328">
        <v>1984.2</v>
      </c>
      <c r="L129" s="328">
        <v>1898.1</v>
      </c>
      <c r="M129" s="328">
        <v>7.8286800000000003</v>
      </c>
      <c r="N129" s="1"/>
      <c r="O129" s="1"/>
    </row>
    <row r="130" spans="1:15" ht="12.75" customHeight="1">
      <c r="A130" s="30">
        <v>120</v>
      </c>
      <c r="B130" s="347" t="s">
        <v>347</v>
      </c>
      <c r="C130" s="328">
        <v>273.14999999999998</v>
      </c>
      <c r="D130" s="329">
        <v>270.13333333333333</v>
      </c>
      <c r="E130" s="329">
        <v>265.26666666666665</v>
      </c>
      <c r="F130" s="329">
        <v>257.38333333333333</v>
      </c>
      <c r="G130" s="329">
        <v>252.51666666666665</v>
      </c>
      <c r="H130" s="329">
        <v>278.01666666666665</v>
      </c>
      <c r="I130" s="329">
        <v>282.88333333333333</v>
      </c>
      <c r="J130" s="329">
        <v>290.76666666666665</v>
      </c>
      <c r="K130" s="328">
        <v>275</v>
      </c>
      <c r="L130" s="328">
        <v>262.25</v>
      </c>
      <c r="M130" s="328">
        <v>41.43873</v>
      </c>
      <c r="N130" s="1"/>
      <c r="O130" s="1"/>
    </row>
    <row r="131" spans="1:15" ht="12.75" customHeight="1">
      <c r="A131" s="30">
        <v>121</v>
      </c>
      <c r="B131" s="347" t="s">
        <v>252</v>
      </c>
      <c r="C131" s="328">
        <v>75.2</v>
      </c>
      <c r="D131" s="329">
        <v>74.166666666666671</v>
      </c>
      <c r="E131" s="329">
        <v>71.733333333333348</v>
      </c>
      <c r="F131" s="329">
        <v>68.26666666666668</v>
      </c>
      <c r="G131" s="329">
        <v>65.833333333333357</v>
      </c>
      <c r="H131" s="329">
        <v>77.63333333333334</v>
      </c>
      <c r="I131" s="329">
        <v>80.066666666666649</v>
      </c>
      <c r="J131" s="329">
        <v>83.533333333333331</v>
      </c>
      <c r="K131" s="328">
        <v>76.599999999999994</v>
      </c>
      <c r="L131" s="328">
        <v>70.7</v>
      </c>
      <c r="M131" s="328">
        <v>60.190640000000002</v>
      </c>
      <c r="N131" s="1"/>
      <c r="O131" s="1"/>
    </row>
    <row r="132" spans="1:15" ht="12.75" customHeight="1">
      <c r="A132" s="30">
        <v>122</v>
      </c>
      <c r="B132" s="347" t="s">
        <v>348</v>
      </c>
      <c r="C132" s="328">
        <v>730.2</v>
      </c>
      <c r="D132" s="329">
        <v>733.73333333333323</v>
      </c>
      <c r="E132" s="329">
        <v>718.46666666666647</v>
      </c>
      <c r="F132" s="329">
        <v>706.73333333333323</v>
      </c>
      <c r="G132" s="329">
        <v>691.46666666666647</v>
      </c>
      <c r="H132" s="329">
        <v>745.46666666666647</v>
      </c>
      <c r="I132" s="329">
        <v>760.73333333333312</v>
      </c>
      <c r="J132" s="329">
        <v>772.46666666666647</v>
      </c>
      <c r="K132" s="328">
        <v>749</v>
      </c>
      <c r="L132" s="328">
        <v>722</v>
      </c>
      <c r="M132" s="328">
        <v>0.44485000000000002</v>
      </c>
      <c r="N132" s="1"/>
      <c r="O132" s="1"/>
    </row>
    <row r="133" spans="1:15" ht="12.75" customHeight="1">
      <c r="A133" s="30">
        <v>123</v>
      </c>
      <c r="B133" s="347" t="s">
        <v>95</v>
      </c>
      <c r="C133" s="328">
        <v>4234.05</v>
      </c>
      <c r="D133" s="329">
        <v>4221.2166666666672</v>
      </c>
      <c r="E133" s="329">
        <v>4162.8333333333339</v>
      </c>
      <c r="F133" s="329">
        <v>4091.6166666666668</v>
      </c>
      <c r="G133" s="329">
        <v>4033.2333333333336</v>
      </c>
      <c r="H133" s="329">
        <v>4292.4333333333343</v>
      </c>
      <c r="I133" s="329">
        <v>4350.8166666666675</v>
      </c>
      <c r="J133" s="329">
        <v>4422.0333333333347</v>
      </c>
      <c r="K133" s="328">
        <v>4279.6000000000004</v>
      </c>
      <c r="L133" s="328">
        <v>4150</v>
      </c>
      <c r="M133" s="328">
        <v>3.8525100000000001</v>
      </c>
      <c r="N133" s="1"/>
      <c r="O133" s="1"/>
    </row>
    <row r="134" spans="1:15" ht="12.75" customHeight="1">
      <c r="A134" s="30">
        <v>124</v>
      </c>
      <c r="B134" s="347" t="s">
        <v>253</v>
      </c>
      <c r="C134" s="328">
        <v>4092.35</v>
      </c>
      <c r="D134" s="329">
        <v>4098.1166666666668</v>
      </c>
      <c r="E134" s="329">
        <v>4046.2333333333336</v>
      </c>
      <c r="F134" s="329">
        <v>4000.1166666666668</v>
      </c>
      <c r="G134" s="329">
        <v>3948.2333333333336</v>
      </c>
      <c r="H134" s="329">
        <v>4144.2333333333336</v>
      </c>
      <c r="I134" s="329">
        <v>4196.1166666666668</v>
      </c>
      <c r="J134" s="329">
        <v>4242.2333333333336</v>
      </c>
      <c r="K134" s="328">
        <v>4150</v>
      </c>
      <c r="L134" s="328">
        <v>4052</v>
      </c>
      <c r="M134" s="328">
        <v>2.43486</v>
      </c>
      <c r="N134" s="1"/>
      <c r="O134" s="1"/>
    </row>
    <row r="135" spans="1:15" ht="12.75" customHeight="1">
      <c r="A135" s="30">
        <v>125</v>
      </c>
      <c r="B135" s="347" t="s">
        <v>97</v>
      </c>
      <c r="C135" s="328">
        <v>339.2</v>
      </c>
      <c r="D135" s="329">
        <v>336.8</v>
      </c>
      <c r="E135" s="329">
        <v>331.40000000000003</v>
      </c>
      <c r="F135" s="329">
        <v>323.60000000000002</v>
      </c>
      <c r="G135" s="329">
        <v>318.20000000000005</v>
      </c>
      <c r="H135" s="329">
        <v>344.6</v>
      </c>
      <c r="I135" s="329">
        <v>350</v>
      </c>
      <c r="J135" s="329">
        <v>357.8</v>
      </c>
      <c r="K135" s="328">
        <v>342.2</v>
      </c>
      <c r="L135" s="328">
        <v>329</v>
      </c>
      <c r="M135" s="328">
        <v>63.879300000000001</v>
      </c>
      <c r="N135" s="1"/>
      <c r="O135" s="1"/>
    </row>
    <row r="136" spans="1:15" ht="12.75" customHeight="1">
      <c r="A136" s="30">
        <v>126</v>
      </c>
      <c r="B136" s="347" t="s">
        <v>244</v>
      </c>
      <c r="C136" s="328">
        <v>4096.7</v>
      </c>
      <c r="D136" s="329">
        <v>4113.5666666666666</v>
      </c>
      <c r="E136" s="329">
        <v>4054.2333333333336</v>
      </c>
      <c r="F136" s="329">
        <v>4011.7666666666669</v>
      </c>
      <c r="G136" s="329">
        <v>3952.4333333333338</v>
      </c>
      <c r="H136" s="329">
        <v>4156.0333333333328</v>
      </c>
      <c r="I136" s="329">
        <v>4215.3666666666668</v>
      </c>
      <c r="J136" s="329">
        <v>4257.833333333333</v>
      </c>
      <c r="K136" s="328">
        <v>4172.8999999999996</v>
      </c>
      <c r="L136" s="328">
        <v>4071.1</v>
      </c>
      <c r="M136" s="328">
        <v>3.9507099999999999</v>
      </c>
      <c r="N136" s="1"/>
      <c r="O136" s="1"/>
    </row>
    <row r="137" spans="1:15" ht="12.75" customHeight="1">
      <c r="A137" s="30">
        <v>127</v>
      </c>
      <c r="B137" s="347" t="s">
        <v>98</v>
      </c>
      <c r="C137" s="328">
        <v>3930.45</v>
      </c>
      <c r="D137" s="329">
        <v>3931.3166666666671</v>
      </c>
      <c r="E137" s="329">
        <v>3881.3333333333339</v>
      </c>
      <c r="F137" s="329">
        <v>3832.2166666666667</v>
      </c>
      <c r="G137" s="329">
        <v>3782.2333333333336</v>
      </c>
      <c r="H137" s="329">
        <v>3980.4333333333343</v>
      </c>
      <c r="I137" s="329">
        <v>4030.416666666667</v>
      </c>
      <c r="J137" s="329">
        <v>4079.5333333333347</v>
      </c>
      <c r="K137" s="328">
        <v>3981.3</v>
      </c>
      <c r="L137" s="328">
        <v>3882.2</v>
      </c>
      <c r="M137" s="328">
        <v>8.0936900000000005</v>
      </c>
      <c r="N137" s="1"/>
      <c r="O137" s="1"/>
    </row>
    <row r="138" spans="1:15" ht="12.75" customHeight="1">
      <c r="A138" s="30">
        <v>128</v>
      </c>
      <c r="B138" s="347" t="s">
        <v>563</v>
      </c>
      <c r="C138" s="328">
        <v>2477.65</v>
      </c>
      <c r="D138" s="329">
        <v>2470.5499999999997</v>
      </c>
      <c r="E138" s="329">
        <v>2422.0999999999995</v>
      </c>
      <c r="F138" s="329">
        <v>2366.5499999999997</v>
      </c>
      <c r="G138" s="329">
        <v>2318.0999999999995</v>
      </c>
      <c r="H138" s="329">
        <v>2526.0999999999995</v>
      </c>
      <c r="I138" s="329">
        <v>2574.5499999999993</v>
      </c>
      <c r="J138" s="329">
        <v>2630.0999999999995</v>
      </c>
      <c r="K138" s="328">
        <v>2519</v>
      </c>
      <c r="L138" s="328">
        <v>2415</v>
      </c>
      <c r="M138" s="328">
        <v>0.63460000000000005</v>
      </c>
      <c r="N138" s="1"/>
      <c r="O138" s="1"/>
    </row>
    <row r="139" spans="1:15" ht="12.75" customHeight="1">
      <c r="A139" s="30">
        <v>129</v>
      </c>
      <c r="B139" s="347" t="s">
        <v>353</v>
      </c>
      <c r="C139" s="328">
        <v>53.25</v>
      </c>
      <c r="D139" s="329">
        <v>52.966666666666661</v>
      </c>
      <c r="E139" s="329">
        <v>52.333333333333321</v>
      </c>
      <c r="F139" s="329">
        <v>51.416666666666657</v>
      </c>
      <c r="G139" s="329">
        <v>50.783333333333317</v>
      </c>
      <c r="H139" s="329">
        <v>53.883333333333326</v>
      </c>
      <c r="I139" s="329">
        <v>54.516666666666666</v>
      </c>
      <c r="J139" s="329">
        <v>55.43333333333333</v>
      </c>
      <c r="K139" s="328">
        <v>53.6</v>
      </c>
      <c r="L139" s="328">
        <v>52.05</v>
      </c>
      <c r="M139" s="328">
        <v>22.76906</v>
      </c>
      <c r="N139" s="1"/>
      <c r="O139" s="1"/>
    </row>
    <row r="140" spans="1:15" ht="12.75" customHeight="1">
      <c r="A140" s="30">
        <v>130</v>
      </c>
      <c r="B140" s="347" t="s">
        <v>99</v>
      </c>
      <c r="C140" s="328">
        <v>2293.0500000000002</v>
      </c>
      <c r="D140" s="329">
        <v>2273.4666666666667</v>
      </c>
      <c r="E140" s="329">
        <v>2238.5833333333335</v>
      </c>
      <c r="F140" s="329">
        <v>2184.1166666666668</v>
      </c>
      <c r="G140" s="329">
        <v>2149.2333333333336</v>
      </c>
      <c r="H140" s="329">
        <v>2327.9333333333334</v>
      </c>
      <c r="I140" s="329">
        <v>2362.8166666666666</v>
      </c>
      <c r="J140" s="329">
        <v>2417.2833333333333</v>
      </c>
      <c r="K140" s="328">
        <v>2308.35</v>
      </c>
      <c r="L140" s="328">
        <v>2219</v>
      </c>
      <c r="M140" s="328">
        <v>15.77642</v>
      </c>
      <c r="N140" s="1"/>
      <c r="O140" s="1"/>
    </row>
    <row r="141" spans="1:15" ht="12.75" customHeight="1">
      <c r="A141" s="30">
        <v>131</v>
      </c>
      <c r="B141" s="347" t="s">
        <v>350</v>
      </c>
      <c r="C141" s="328">
        <v>408.1</v>
      </c>
      <c r="D141" s="329">
        <v>408.7833333333333</v>
      </c>
      <c r="E141" s="329">
        <v>402.31666666666661</v>
      </c>
      <c r="F141" s="329">
        <v>396.5333333333333</v>
      </c>
      <c r="G141" s="329">
        <v>390.06666666666661</v>
      </c>
      <c r="H141" s="329">
        <v>414.56666666666661</v>
      </c>
      <c r="I141" s="329">
        <v>421.0333333333333</v>
      </c>
      <c r="J141" s="329">
        <v>426.81666666666661</v>
      </c>
      <c r="K141" s="328">
        <v>415.25</v>
      </c>
      <c r="L141" s="328">
        <v>403</v>
      </c>
      <c r="M141" s="328">
        <v>6.6694599999999999</v>
      </c>
      <c r="N141" s="1"/>
      <c r="O141" s="1"/>
    </row>
    <row r="142" spans="1:15" ht="12.75" customHeight="1">
      <c r="A142" s="30">
        <v>132</v>
      </c>
      <c r="B142" s="347" t="s">
        <v>351</v>
      </c>
      <c r="C142" s="328">
        <v>125.75</v>
      </c>
      <c r="D142" s="329">
        <v>126.98333333333333</v>
      </c>
      <c r="E142" s="329">
        <v>123.06666666666666</v>
      </c>
      <c r="F142" s="329">
        <v>120.38333333333333</v>
      </c>
      <c r="G142" s="329">
        <v>116.46666666666665</v>
      </c>
      <c r="H142" s="329">
        <v>129.66666666666669</v>
      </c>
      <c r="I142" s="329">
        <v>133.58333333333331</v>
      </c>
      <c r="J142" s="329">
        <v>136.26666666666668</v>
      </c>
      <c r="K142" s="328">
        <v>130.9</v>
      </c>
      <c r="L142" s="328">
        <v>124.3</v>
      </c>
      <c r="M142" s="328">
        <v>14.11317</v>
      </c>
      <c r="N142" s="1"/>
      <c r="O142" s="1"/>
    </row>
    <row r="143" spans="1:15" ht="12.75" customHeight="1">
      <c r="A143" s="30">
        <v>133</v>
      </c>
      <c r="B143" s="347" t="s">
        <v>354</v>
      </c>
      <c r="C143" s="328">
        <v>322.2</v>
      </c>
      <c r="D143" s="329">
        <v>322.84999999999997</v>
      </c>
      <c r="E143" s="329">
        <v>315.79999999999995</v>
      </c>
      <c r="F143" s="329">
        <v>309.39999999999998</v>
      </c>
      <c r="G143" s="329">
        <v>302.34999999999997</v>
      </c>
      <c r="H143" s="329">
        <v>329.24999999999994</v>
      </c>
      <c r="I143" s="329">
        <v>336.3</v>
      </c>
      <c r="J143" s="329">
        <v>342.69999999999993</v>
      </c>
      <c r="K143" s="328">
        <v>329.9</v>
      </c>
      <c r="L143" s="328">
        <v>316.45</v>
      </c>
      <c r="M143" s="328">
        <v>3.5348600000000001</v>
      </c>
      <c r="N143" s="1"/>
      <c r="O143" s="1"/>
    </row>
    <row r="144" spans="1:15" ht="12.75" customHeight="1">
      <c r="A144" s="30">
        <v>134</v>
      </c>
      <c r="B144" s="347" t="s">
        <v>254</v>
      </c>
      <c r="C144" s="328">
        <v>470.5</v>
      </c>
      <c r="D144" s="329">
        <v>470.48333333333335</v>
      </c>
      <c r="E144" s="329">
        <v>463.26666666666671</v>
      </c>
      <c r="F144" s="329">
        <v>456.03333333333336</v>
      </c>
      <c r="G144" s="329">
        <v>448.81666666666672</v>
      </c>
      <c r="H144" s="329">
        <v>477.7166666666667</v>
      </c>
      <c r="I144" s="329">
        <v>484.93333333333339</v>
      </c>
      <c r="J144" s="329">
        <v>492.16666666666669</v>
      </c>
      <c r="K144" s="328">
        <v>477.7</v>
      </c>
      <c r="L144" s="328">
        <v>463.25</v>
      </c>
      <c r="M144" s="328">
        <v>5.4588900000000002</v>
      </c>
      <c r="N144" s="1"/>
      <c r="O144" s="1"/>
    </row>
    <row r="145" spans="1:15" ht="12.75" customHeight="1">
      <c r="A145" s="30">
        <v>135</v>
      </c>
      <c r="B145" s="347" t="s">
        <v>255</v>
      </c>
      <c r="C145" s="328">
        <v>1141.7</v>
      </c>
      <c r="D145" s="329">
        <v>1136.3</v>
      </c>
      <c r="E145" s="329">
        <v>1121.5999999999999</v>
      </c>
      <c r="F145" s="329">
        <v>1101.5</v>
      </c>
      <c r="G145" s="329">
        <v>1086.8</v>
      </c>
      <c r="H145" s="329">
        <v>1156.3999999999999</v>
      </c>
      <c r="I145" s="329">
        <v>1171.1000000000001</v>
      </c>
      <c r="J145" s="329">
        <v>1191.1999999999998</v>
      </c>
      <c r="K145" s="328">
        <v>1151</v>
      </c>
      <c r="L145" s="328">
        <v>1116.2</v>
      </c>
      <c r="M145" s="328">
        <v>1.50562</v>
      </c>
      <c r="N145" s="1"/>
      <c r="O145" s="1"/>
    </row>
    <row r="146" spans="1:15" ht="12.75" customHeight="1">
      <c r="A146" s="30">
        <v>136</v>
      </c>
      <c r="B146" s="347" t="s">
        <v>355</v>
      </c>
      <c r="C146" s="328">
        <v>65.099999999999994</v>
      </c>
      <c r="D146" s="329">
        <v>65.183333333333337</v>
      </c>
      <c r="E146" s="329">
        <v>64.866666666666674</v>
      </c>
      <c r="F146" s="329">
        <v>64.63333333333334</v>
      </c>
      <c r="G146" s="329">
        <v>64.316666666666677</v>
      </c>
      <c r="H146" s="329">
        <v>65.416666666666671</v>
      </c>
      <c r="I146" s="329">
        <v>65.733333333333334</v>
      </c>
      <c r="J146" s="329">
        <v>65.966666666666669</v>
      </c>
      <c r="K146" s="328">
        <v>65.5</v>
      </c>
      <c r="L146" s="328">
        <v>64.95</v>
      </c>
      <c r="M146" s="328">
        <v>4.36069</v>
      </c>
      <c r="N146" s="1"/>
      <c r="O146" s="1"/>
    </row>
    <row r="147" spans="1:15" ht="12.75" customHeight="1">
      <c r="A147" s="30">
        <v>137</v>
      </c>
      <c r="B147" s="347" t="s">
        <v>352</v>
      </c>
      <c r="C147" s="328">
        <v>157</v>
      </c>
      <c r="D147" s="329">
        <v>156.28333333333333</v>
      </c>
      <c r="E147" s="329">
        <v>154.61666666666667</v>
      </c>
      <c r="F147" s="329">
        <v>152.23333333333335</v>
      </c>
      <c r="G147" s="329">
        <v>150.56666666666669</v>
      </c>
      <c r="H147" s="329">
        <v>158.66666666666666</v>
      </c>
      <c r="I147" s="329">
        <v>160.33333333333334</v>
      </c>
      <c r="J147" s="329">
        <v>162.71666666666664</v>
      </c>
      <c r="K147" s="328">
        <v>157.94999999999999</v>
      </c>
      <c r="L147" s="328">
        <v>153.9</v>
      </c>
      <c r="M147" s="328">
        <v>1.5484800000000001</v>
      </c>
      <c r="N147" s="1"/>
      <c r="O147" s="1"/>
    </row>
    <row r="148" spans="1:15" ht="12.75" customHeight="1">
      <c r="A148" s="30">
        <v>138</v>
      </c>
      <c r="B148" s="347" t="s">
        <v>356</v>
      </c>
      <c r="C148" s="328">
        <v>106.6</v>
      </c>
      <c r="D148" s="329">
        <v>106.25</v>
      </c>
      <c r="E148" s="329">
        <v>104.55</v>
      </c>
      <c r="F148" s="329">
        <v>102.5</v>
      </c>
      <c r="G148" s="329">
        <v>100.8</v>
      </c>
      <c r="H148" s="329">
        <v>108.3</v>
      </c>
      <c r="I148" s="329">
        <v>109.99999999999999</v>
      </c>
      <c r="J148" s="329">
        <v>112.05</v>
      </c>
      <c r="K148" s="328">
        <v>107.95</v>
      </c>
      <c r="L148" s="328">
        <v>104.2</v>
      </c>
      <c r="M148" s="328">
        <v>12.53951</v>
      </c>
      <c r="N148" s="1"/>
      <c r="O148" s="1"/>
    </row>
    <row r="149" spans="1:15" ht="12.75" customHeight="1">
      <c r="A149" s="30">
        <v>139</v>
      </c>
      <c r="B149" s="347" t="s">
        <v>831</v>
      </c>
      <c r="C149" s="328">
        <v>50.7</v>
      </c>
      <c r="D149" s="329">
        <v>50.366666666666667</v>
      </c>
      <c r="E149" s="329">
        <v>49.833333333333336</v>
      </c>
      <c r="F149" s="329">
        <v>48.966666666666669</v>
      </c>
      <c r="G149" s="329">
        <v>48.433333333333337</v>
      </c>
      <c r="H149" s="329">
        <v>51.233333333333334</v>
      </c>
      <c r="I149" s="329">
        <v>51.766666666666666</v>
      </c>
      <c r="J149" s="329">
        <v>52.633333333333333</v>
      </c>
      <c r="K149" s="328">
        <v>50.9</v>
      </c>
      <c r="L149" s="328">
        <v>49.5</v>
      </c>
      <c r="M149" s="328">
        <v>3.7855300000000001</v>
      </c>
      <c r="N149" s="1"/>
      <c r="O149" s="1"/>
    </row>
    <row r="150" spans="1:15" ht="12.75" customHeight="1">
      <c r="A150" s="30">
        <v>140</v>
      </c>
      <c r="B150" s="347" t="s">
        <v>357</v>
      </c>
      <c r="C150" s="328">
        <v>682.65</v>
      </c>
      <c r="D150" s="329">
        <v>682.5</v>
      </c>
      <c r="E150" s="329">
        <v>676.15</v>
      </c>
      <c r="F150" s="329">
        <v>669.65</v>
      </c>
      <c r="G150" s="329">
        <v>663.3</v>
      </c>
      <c r="H150" s="329">
        <v>689</v>
      </c>
      <c r="I150" s="329">
        <v>695.34999999999991</v>
      </c>
      <c r="J150" s="329">
        <v>701.85</v>
      </c>
      <c r="K150" s="328">
        <v>688.85</v>
      </c>
      <c r="L150" s="328">
        <v>676</v>
      </c>
      <c r="M150" s="328">
        <v>0.26738000000000001</v>
      </c>
      <c r="N150" s="1"/>
      <c r="O150" s="1"/>
    </row>
    <row r="151" spans="1:15" ht="12.75" customHeight="1">
      <c r="A151" s="30">
        <v>141</v>
      </c>
      <c r="B151" s="347" t="s">
        <v>100</v>
      </c>
      <c r="C151" s="328">
        <v>1774.85</v>
      </c>
      <c r="D151" s="329">
        <v>1769.3500000000001</v>
      </c>
      <c r="E151" s="329">
        <v>1757.8000000000002</v>
      </c>
      <c r="F151" s="329">
        <v>1740.75</v>
      </c>
      <c r="G151" s="329">
        <v>1729.2</v>
      </c>
      <c r="H151" s="329">
        <v>1786.4000000000003</v>
      </c>
      <c r="I151" s="329">
        <v>1797.95</v>
      </c>
      <c r="J151" s="329">
        <v>1815.0000000000005</v>
      </c>
      <c r="K151" s="328">
        <v>1780.9</v>
      </c>
      <c r="L151" s="328">
        <v>1752.3</v>
      </c>
      <c r="M151" s="328">
        <v>9.9378299999999999</v>
      </c>
      <c r="N151" s="1"/>
      <c r="O151" s="1"/>
    </row>
    <row r="152" spans="1:15" ht="12.75" customHeight="1">
      <c r="A152" s="30">
        <v>142</v>
      </c>
      <c r="B152" s="347" t="s">
        <v>101</v>
      </c>
      <c r="C152" s="328">
        <v>147.94999999999999</v>
      </c>
      <c r="D152" s="329">
        <v>147.1</v>
      </c>
      <c r="E152" s="329">
        <v>145.54999999999998</v>
      </c>
      <c r="F152" s="329">
        <v>143.14999999999998</v>
      </c>
      <c r="G152" s="329">
        <v>141.59999999999997</v>
      </c>
      <c r="H152" s="329">
        <v>149.5</v>
      </c>
      <c r="I152" s="329">
        <v>151.05000000000001</v>
      </c>
      <c r="J152" s="329">
        <v>153.45000000000002</v>
      </c>
      <c r="K152" s="328">
        <v>148.65</v>
      </c>
      <c r="L152" s="328">
        <v>144.69999999999999</v>
      </c>
      <c r="M152" s="328">
        <v>17.054580000000001</v>
      </c>
      <c r="N152" s="1"/>
      <c r="O152" s="1"/>
    </row>
    <row r="153" spans="1:15" ht="12.75" customHeight="1">
      <c r="A153" s="30">
        <v>143</v>
      </c>
      <c r="B153" s="347" t="s">
        <v>832</v>
      </c>
      <c r="C153" s="328">
        <v>115.05</v>
      </c>
      <c r="D153" s="329">
        <v>114.96666666666665</v>
      </c>
      <c r="E153" s="329">
        <v>112.33333333333331</v>
      </c>
      <c r="F153" s="329">
        <v>109.61666666666666</v>
      </c>
      <c r="G153" s="329">
        <v>106.98333333333332</v>
      </c>
      <c r="H153" s="329">
        <v>117.68333333333331</v>
      </c>
      <c r="I153" s="329">
        <v>120.31666666666666</v>
      </c>
      <c r="J153" s="329">
        <v>123.0333333333333</v>
      </c>
      <c r="K153" s="328">
        <v>117.6</v>
      </c>
      <c r="L153" s="328">
        <v>112.25</v>
      </c>
      <c r="M153" s="328">
        <v>2.41553</v>
      </c>
      <c r="N153" s="1"/>
      <c r="O153" s="1"/>
    </row>
    <row r="154" spans="1:15" ht="12.75" customHeight="1">
      <c r="A154" s="30">
        <v>144</v>
      </c>
      <c r="B154" s="347" t="s">
        <v>358</v>
      </c>
      <c r="C154" s="328">
        <v>264.10000000000002</v>
      </c>
      <c r="D154" s="329">
        <v>262.08333333333331</v>
      </c>
      <c r="E154" s="329">
        <v>259.16666666666663</v>
      </c>
      <c r="F154" s="329">
        <v>254.23333333333329</v>
      </c>
      <c r="G154" s="329">
        <v>251.31666666666661</v>
      </c>
      <c r="H154" s="329">
        <v>267.01666666666665</v>
      </c>
      <c r="I154" s="329">
        <v>269.93333333333328</v>
      </c>
      <c r="J154" s="329">
        <v>274.86666666666667</v>
      </c>
      <c r="K154" s="328">
        <v>265</v>
      </c>
      <c r="L154" s="328">
        <v>257.14999999999998</v>
      </c>
      <c r="M154" s="328">
        <v>1.2037500000000001</v>
      </c>
      <c r="N154" s="1"/>
      <c r="O154" s="1"/>
    </row>
    <row r="155" spans="1:15" ht="12.75" customHeight="1">
      <c r="A155" s="30">
        <v>145</v>
      </c>
      <c r="B155" s="347" t="s">
        <v>102</v>
      </c>
      <c r="C155" s="328">
        <v>92.45</v>
      </c>
      <c r="D155" s="329">
        <v>91.649999999999991</v>
      </c>
      <c r="E155" s="329">
        <v>90.299999999999983</v>
      </c>
      <c r="F155" s="329">
        <v>88.149999999999991</v>
      </c>
      <c r="G155" s="329">
        <v>86.799999999999983</v>
      </c>
      <c r="H155" s="329">
        <v>93.799999999999983</v>
      </c>
      <c r="I155" s="329">
        <v>95.149999999999977</v>
      </c>
      <c r="J155" s="329">
        <v>97.299999999999983</v>
      </c>
      <c r="K155" s="328">
        <v>93</v>
      </c>
      <c r="L155" s="328">
        <v>89.5</v>
      </c>
      <c r="M155" s="328">
        <v>235.49931000000001</v>
      </c>
      <c r="N155" s="1"/>
      <c r="O155" s="1"/>
    </row>
    <row r="156" spans="1:15" ht="12.75" customHeight="1">
      <c r="A156" s="30">
        <v>146</v>
      </c>
      <c r="B156" s="347" t="s">
        <v>360</v>
      </c>
      <c r="C156" s="328">
        <v>391.55</v>
      </c>
      <c r="D156" s="329">
        <v>395.18333333333334</v>
      </c>
      <c r="E156" s="329">
        <v>386.36666666666667</v>
      </c>
      <c r="F156" s="329">
        <v>381.18333333333334</v>
      </c>
      <c r="G156" s="329">
        <v>372.36666666666667</v>
      </c>
      <c r="H156" s="329">
        <v>400.36666666666667</v>
      </c>
      <c r="I156" s="329">
        <v>409.18333333333339</v>
      </c>
      <c r="J156" s="329">
        <v>414.36666666666667</v>
      </c>
      <c r="K156" s="328">
        <v>404</v>
      </c>
      <c r="L156" s="328">
        <v>390</v>
      </c>
      <c r="M156" s="328">
        <v>3.0254099999999999</v>
      </c>
      <c r="N156" s="1"/>
      <c r="O156" s="1"/>
    </row>
    <row r="157" spans="1:15" ht="12.75" customHeight="1">
      <c r="A157" s="30">
        <v>147</v>
      </c>
      <c r="B157" s="347" t="s">
        <v>359</v>
      </c>
      <c r="C157" s="328">
        <v>4059.3</v>
      </c>
      <c r="D157" s="329">
        <v>4076.6333333333337</v>
      </c>
      <c r="E157" s="329">
        <v>4002.666666666667</v>
      </c>
      <c r="F157" s="329">
        <v>3946.0333333333333</v>
      </c>
      <c r="G157" s="329">
        <v>3872.0666666666666</v>
      </c>
      <c r="H157" s="329">
        <v>4133.2666666666673</v>
      </c>
      <c r="I157" s="329">
        <v>4207.2333333333336</v>
      </c>
      <c r="J157" s="329">
        <v>4263.8666666666677</v>
      </c>
      <c r="K157" s="328">
        <v>4150.6000000000004</v>
      </c>
      <c r="L157" s="328">
        <v>4020</v>
      </c>
      <c r="M157" s="328">
        <v>0.24229999999999999</v>
      </c>
      <c r="N157" s="1"/>
      <c r="O157" s="1"/>
    </row>
    <row r="158" spans="1:15" ht="12.75" customHeight="1">
      <c r="A158" s="30">
        <v>148</v>
      </c>
      <c r="B158" s="347" t="s">
        <v>361</v>
      </c>
      <c r="C158" s="328">
        <v>153.19999999999999</v>
      </c>
      <c r="D158" s="329">
        <v>151.4</v>
      </c>
      <c r="E158" s="329">
        <v>148.35000000000002</v>
      </c>
      <c r="F158" s="329">
        <v>143.50000000000003</v>
      </c>
      <c r="G158" s="329">
        <v>140.45000000000005</v>
      </c>
      <c r="H158" s="329">
        <v>156.25</v>
      </c>
      <c r="I158" s="329">
        <v>159.30000000000001</v>
      </c>
      <c r="J158" s="329">
        <v>164.14999999999998</v>
      </c>
      <c r="K158" s="328">
        <v>154.44999999999999</v>
      </c>
      <c r="L158" s="328">
        <v>146.55000000000001</v>
      </c>
      <c r="M158" s="328">
        <v>5.3232400000000002</v>
      </c>
      <c r="N158" s="1"/>
      <c r="O158" s="1"/>
    </row>
    <row r="159" spans="1:15" ht="12.75" customHeight="1">
      <c r="A159" s="30">
        <v>149</v>
      </c>
      <c r="B159" s="347" t="s">
        <v>378</v>
      </c>
      <c r="C159" s="328">
        <v>2567.8000000000002</v>
      </c>
      <c r="D159" s="329">
        <v>2552.3666666666668</v>
      </c>
      <c r="E159" s="329">
        <v>2514.9333333333334</v>
      </c>
      <c r="F159" s="329">
        <v>2462.0666666666666</v>
      </c>
      <c r="G159" s="329">
        <v>2424.6333333333332</v>
      </c>
      <c r="H159" s="329">
        <v>2605.2333333333336</v>
      </c>
      <c r="I159" s="329">
        <v>2642.666666666667</v>
      </c>
      <c r="J159" s="329">
        <v>2695.5333333333338</v>
      </c>
      <c r="K159" s="328">
        <v>2589.8000000000002</v>
      </c>
      <c r="L159" s="328">
        <v>2499.5</v>
      </c>
      <c r="M159" s="328">
        <v>0.25058999999999998</v>
      </c>
      <c r="N159" s="1"/>
      <c r="O159" s="1"/>
    </row>
    <row r="160" spans="1:15" ht="12.75" customHeight="1">
      <c r="A160" s="30">
        <v>150</v>
      </c>
      <c r="B160" s="347" t="s">
        <v>256</v>
      </c>
      <c r="C160" s="328">
        <v>264.3</v>
      </c>
      <c r="D160" s="329">
        <v>262.16666666666669</v>
      </c>
      <c r="E160" s="329">
        <v>259.33333333333337</v>
      </c>
      <c r="F160" s="329">
        <v>254.36666666666667</v>
      </c>
      <c r="G160" s="329">
        <v>251.53333333333336</v>
      </c>
      <c r="H160" s="329">
        <v>267.13333333333338</v>
      </c>
      <c r="I160" s="329">
        <v>269.96666666666675</v>
      </c>
      <c r="J160" s="329">
        <v>274.93333333333339</v>
      </c>
      <c r="K160" s="328">
        <v>265</v>
      </c>
      <c r="L160" s="328">
        <v>257.2</v>
      </c>
      <c r="M160" s="328">
        <v>26.383469999999999</v>
      </c>
      <c r="N160" s="1"/>
      <c r="O160" s="1"/>
    </row>
    <row r="161" spans="1:15" ht="12.75" customHeight="1">
      <c r="A161" s="30">
        <v>151</v>
      </c>
      <c r="B161" s="347" t="s">
        <v>364</v>
      </c>
      <c r="C161" s="328">
        <v>48.8</v>
      </c>
      <c r="D161" s="329">
        <v>48.866666666666667</v>
      </c>
      <c r="E161" s="329">
        <v>48.433333333333337</v>
      </c>
      <c r="F161" s="329">
        <v>48.06666666666667</v>
      </c>
      <c r="G161" s="329">
        <v>47.63333333333334</v>
      </c>
      <c r="H161" s="329">
        <v>49.233333333333334</v>
      </c>
      <c r="I161" s="329">
        <v>49.666666666666657</v>
      </c>
      <c r="J161" s="329">
        <v>50.033333333333331</v>
      </c>
      <c r="K161" s="328">
        <v>49.3</v>
      </c>
      <c r="L161" s="328">
        <v>48.5</v>
      </c>
      <c r="M161" s="328">
        <v>19.673870000000001</v>
      </c>
      <c r="N161" s="1"/>
      <c r="O161" s="1"/>
    </row>
    <row r="162" spans="1:15" ht="12.75" customHeight="1">
      <c r="A162" s="30">
        <v>152</v>
      </c>
      <c r="B162" s="347" t="s">
        <v>362</v>
      </c>
      <c r="C162" s="328">
        <v>129.9</v>
      </c>
      <c r="D162" s="329">
        <v>129.66666666666666</v>
      </c>
      <c r="E162" s="329">
        <v>127.93333333333331</v>
      </c>
      <c r="F162" s="329">
        <v>125.96666666666665</v>
      </c>
      <c r="G162" s="329">
        <v>124.23333333333331</v>
      </c>
      <c r="H162" s="329">
        <v>131.63333333333333</v>
      </c>
      <c r="I162" s="329">
        <v>133.36666666666667</v>
      </c>
      <c r="J162" s="329">
        <v>135.33333333333331</v>
      </c>
      <c r="K162" s="328">
        <v>131.4</v>
      </c>
      <c r="L162" s="328">
        <v>127.7</v>
      </c>
      <c r="M162" s="328">
        <v>29.07274</v>
      </c>
      <c r="N162" s="1"/>
      <c r="O162" s="1"/>
    </row>
    <row r="163" spans="1:15" ht="12.75" customHeight="1">
      <c r="A163" s="30">
        <v>153</v>
      </c>
      <c r="B163" s="347" t="s">
        <v>377</v>
      </c>
      <c r="C163" s="328">
        <v>217.3</v>
      </c>
      <c r="D163" s="329">
        <v>217.38333333333333</v>
      </c>
      <c r="E163" s="329">
        <v>210.91666666666666</v>
      </c>
      <c r="F163" s="329">
        <v>204.53333333333333</v>
      </c>
      <c r="G163" s="329">
        <v>198.06666666666666</v>
      </c>
      <c r="H163" s="329">
        <v>223.76666666666665</v>
      </c>
      <c r="I163" s="329">
        <v>230.23333333333335</v>
      </c>
      <c r="J163" s="329">
        <v>236.61666666666665</v>
      </c>
      <c r="K163" s="328">
        <v>223.85</v>
      </c>
      <c r="L163" s="328">
        <v>211</v>
      </c>
      <c r="M163" s="328">
        <v>26.487549999999999</v>
      </c>
      <c r="N163" s="1"/>
      <c r="O163" s="1"/>
    </row>
    <row r="164" spans="1:15" ht="12.75" customHeight="1">
      <c r="A164" s="30">
        <v>154</v>
      </c>
      <c r="B164" s="347" t="s">
        <v>103</v>
      </c>
      <c r="C164" s="328">
        <v>154.5</v>
      </c>
      <c r="D164" s="329">
        <v>155.63333333333333</v>
      </c>
      <c r="E164" s="329">
        <v>152.26666666666665</v>
      </c>
      <c r="F164" s="329">
        <v>150.03333333333333</v>
      </c>
      <c r="G164" s="329">
        <v>146.66666666666666</v>
      </c>
      <c r="H164" s="329">
        <v>157.86666666666665</v>
      </c>
      <c r="I164" s="329">
        <v>161.23333333333332</v>
      </c>
      <c r="J164" s="329">
        <v>163.46666666666664</v>
      </c>
      <c r="K164" s="328">
        <v>159</v>
      </c>
      <c r="L164" s="328">
        <v>153.4</v>
      </c>
      <c r="M164" s="328">
        <v>127.30150999999999</v>
      </c>
      <c r="N164" s="1"/>
      <c r="O164" s="1"/>
    </row>
    <row r="165" spans="1:15" ht="12.75" customHeight="1">
      <c r="A165" s="30">
        <v>155</v>
      </c>
      <c r="B165" s="347" t="s">
        <v>366</v>
      </c>
      <c r="C165" s="328">
        <v>2625.9</v>
      </c>
      <c r="D165" s="329">
        <v>2631.9666666666667</v>
      </c>
      <c r="E165" s="329">
        <v>2583.9333333333334</v>
      </c>
      <c r="F165" s="329">
        <v>2541.9666666666667</v>
      </c>
      <c r="G165" s="329">
        <v>2493.9333333333334</v>
      </c>
      <c r="H165" s="329">
        <v>2673.9333333333334</v>
      </c>
      <c r="I165" s="329">
        <v>2721.9666666666672</v>
      </c>
      <c r="J165" s="329">
        <v>2763.9333333333334</v>
      </c>
      <c r="K165" s="328">
        <v>2680</v>
      </c>
      <c r="L165" s="328">
        <v>2590</v>
      </c>
      <c r="M165" s="328">
        <v>0.36413000000000001</v>
      </c>
      <c r="N165" s="1"/>
      <c r="O165" s="1"/>
    </row>
    <row r="166" spans="1:15" ht="12.75" customHeight="1">
      <c r="A166" s="30">
        <v>156</v>
      </c>
      <c r="B166" s="347" t="s">
        <v>367</v>
      </c>
      <c r="C166" s="328">
        <v>2802.1</v>
      </c>
      <c r="D166" s="329">
        <v>2797.8333333333335</v>
      </c>
      <c r="E166" s="329">
        <v>2776.3666666666668</v>
      </c>
      <c r="F166" s="329">
        <v>2750.6333333333332</v>
      </c>
      <c r="G166" s="329">
        <v>2729.1666666666665</v>
      </c>
      <c r="H166" s="329">
        <v>2823.5666666666671</v>
      </c>
      <c r="I166" s="329">
        <v>2845.0333333333333</v>
      </c>
      <c r="J166" s="329">
        <v>2870.7666666666673</v>
      </c>
      <c r="K166" s="328">
        <v>2819.3</v>
      </c>
      <c r="L166" s="328">
        <v>2772.1</v>
      </c>
      <c r="M166" s="328">
        <v>0.18967000000000001</v>
      </c>
      <c r="N166" s="1"/>
      <c r="O166" s="1"/>
    </row>
    <row r="167" spans="1:15" ht="12.75" customHeight="1">
      <c r="A167" s="30">
        <v>157</v>
      </c>
      <c r="B167" s="347" t="s">
        <v>373</v>
      </c>
      <c r="C167" s="328">
        <v>339.75</v>
      </c>
      <c r="D167" s="329">
        <v>333.51666666666665</v>
      </c>
      <c r="E167" s="329">
        <v>323.73333333333329</v>
      </c>
      <c r="F167" s="329">
        <v>307.71666666666664</v>
      </c>
      <c r="G167" s="329">
        <v>297.93333333333328</v>
      </c>
      <c r="H167" s="329">
        <v>349.5333333333333</v>
      </c>
      <c r="I167" s="329">
        <v>359.31666666666661</v>
      </c>
      <c r="J167" s="329">
        <v>375.33333333333331</v>
      </c>
      <c r="K167" s="328">
        <v>343.3</v>
      </c>
      <c r="L167" s="328">
        <v>317.5</v>
      </c>
      <c r="M167" s="328">
        <v>5.0810599999999999</v>
      </c>
      <c r="N167" s="1"/>
      <c r="O167" s="1"/>
    </row>
    <row r="168" spans="1:15" ht="12.75" customHeight="1">
      <c r="A168" s="30">
        <v>158</v>
      </c>
      <c r="B168" s="347" t="s">
        <v>368</v>
      </c>
      <c r="C168" s="328">
        <v>114.75</v>
      </c>
      <c r="D168" s="329">
        <v>114.05</v>
      </c>
      <c r="E168" s="329">
        <v>113.1</v>
      </c>
      <c r="F168" s="329">
        <v>111.45</v>
      </c>
      <c r="G168" s="329">
        <v>110.5</v>
      </c>
      <c r="H168" s="329">
        <v>115.69999999999999</v>
      </c>
      <c r="I168" s="329">
        <v>116.65</v>
      </c>
      <c r="J168" s="329">
        <v>118.29999999999998</v>
      </c>
      <c r="K168" s="328">
        <v>115</v>
      </c>
      <c r="L168" s="328">
        <v>112.4</v>
      </c>
      <c r="M168" s="328">
        <v>3.33447</v>
      </c>
      <c r="N168" s="1"/>
      <c r="O168" s="1"/>
    </row>
    <row r="169" spans="1:15" ht="12.75" customHeight="1">
      <c r="A169" s="30">
        <v>159</v>
      </c>
      <c r="B169" s="347" t="s">
        <v>369</v>
      </c>
      <c r="C169" s="328">
        <v>5022.3</v>
      </c>
      <c r="D169" s="329">
        <v>5007.4833333333327</v>
      </c>
      <c r="E169" s="329">
        <v>4974.9666666666653</v>
      </c>
      <c r="F169" s="329">
        <v>4927.6333333333323</v>
      </c>
      <c r="G169" s="329">
        <v>4895.116666666665</v>
      </c>
      <c r="H169" s="329">
        <v>5054.8166666666657</v>
      </c>
      <c r="I169" s="329">
        <v>5087.3333333333339</v>
      </c>
      <c r="J169" s="329">
        <v>5134.6666666666661</v>
      </c>
      <c r="K169" s="328">
        <v>5040</v>
      </c>
      <c r="L169" s="328">
        <v>4960.1499999999996</v>
      </c>
      <c r="M169" s="328">
        <v>5.0720000000000001E-2</v>
      </c>
      <c r="N169" s="1"/>
      <c r="O169" s="1"/>
    </row>
    <row r="170" spans="1:15" ht="12.75" customHeight="1">
      <c r="A170" s="30">
        <v>160</v>
      </c>
      <c r="B170" s="347" t="s">
        <v>257</v>
      </c>
      <c r="C170" s="328">
        <v>3299.6</v>
      </c>
      <c r="D170" s="329">
        <v>3259.9500000000003</v>
      </c>
      <c r="E170" s="329">
        <v>3199.7500000000005</v>
      </c>
      <c r="F170" s="329">
        <v>3099.9</v>
      </c>
      <c r="G170" s="329">
        <v>3039.7000000000003</v>
      </c>
      <c r="H170" s="329">
        <v>3359.8000000000006</v>
      </c>
      <c r="I170" s="329">
        <v>3420.0000000000005</v>
      </c>
      <c r="J170" s="329">
        <v>3519.8500000000008</v>
      </c>
      <c r="K170" s="328">
        <v>3320.15</v>
      </c>
      <c r="L170" s="328">
        <v>3160.1</v>
      </c>
      <c r="M170" s="328">
        <v>1.4135500000000001</v>
      </c>
      <c r="N170" s="1"/>
      <c r="O170" s="1"/>
    </row>
    <row r="171" spans="1:15" ht="12.75" customHeight="1">
      <c r="A171" s="30">
        <v>161</v>
      </c>
      <c r="B171" s="347" t="s">
        <v>370</v>
      </c>
      <c r="C171" s="328">
        <v>1556.65</v>
      </c>
      <c r="D171" s="329">
        <v>1539.4833333333333</v>
      </c>
      <c r="E171" s="329">
        <v>1509.1666666666667</v>
      </c>
      <c r="F171" s="329">
        <v>1461.6833333333334</v>
      </c>
      <c r="G171" s="329">
        <v>1431.3666666666668</v>
      </c>
      <c r="H171" s="329">
        <v>1586.9666666666667</v>
      </c>
      <c r="I171" s="329">
        <v>1617.2833333333333</v>
      </c>
      <c r="J171" s="329">
        <v>1664.7666666666667</v>
      </c>
      <c r="K171" s="328">
        <v>1569.8</v>
      </c>
      <c r="L171" s="328">
        <v>1492</v>
      </c>
      <c r="M171" s="328">
        <v>0.25507999999999997</v>
      </c>
      <c r="N171" s="1"/>
      <c r="O171" s="1"/>
    </row>
    <row r="172" spans="1:15" ht="12.75" customHeight="1">
      <c r="A172" s="30">
        <v>162</v>
      </c>
      <c r="B172" s="347" t="s">
        <v>104</v>
      </c>
      <c r="C172" s="328">
        <v>441.15</v>
      </c>
      <c r="D172" s="329">
        <v>441.11666666666662</v>
      </c>
      <c r="E172" s="329">
        <v>437.53333333333325</v>
      </c>
      <c r="F172" s="329">
        <v>433.91666666666663</v>
      </c>
      <c r="G172" s="329">
        <v>430.33333333333326</v>
      </c>
      <c r="H172" s="329">
        <v>444.73333333333323</v>
      </c>
      <c r="I172" s="329">
        <v>448.31666666666661</v>
      </c>
      <c r="J172" s="329">
        <v>451.93333333333322</v>
      </c>
      <c r="K172" s="328">
        <v>444.7</v>
      </c>
      <c r="L172" s="328">
        <v>437.5</v>
      </c>
      <c r="M172" s="328">
        <v>10.44262</v>
      </c>
      <c r="N172" s="1"/>
      <c r="O172" s="1"/>
    </row>
    <row r="173" spans="1:15" ht="12.75" customHeight="1">
      <c r="A173" s="30">
        <v>163</v>
      </c>
      <c r="B173" s="347" t="s">
        <v>365</v>
      </c>
      <c r="C173" s="328">
        <v>4291.1000000000004</v>
      </c>
      <c r="D173" s="329">
        <v>4291.583333333333</v>
      </c>
      <c r="E173" s="329">
        <v>4243.2166666666662</v>
      </c>
      <c r="F173" s="329">
        <v>4195.333333333333</v>
      </c>
      <c r="G173" s="329">
        <v>4146.9666666666662</v>
      </c>
      <c r="H173" s="329">
        <v>4339.4666666666662</v>
      </c>
      <c r="I173" s="329">
        <v>4387.833333333333</v>
      </c>
      <c r="J173" s="329">
        <v>4435.7166666666662</v>
      </c>
      <c r="K173" s="328">
        <v>4339.95</v>
      </c>
      <c r="L173" s="328">
        <v>4243.7</v>
      </c>
      <c r="M173" s="328">
        <v>0.13450999999999999</v>
      </c>
      <c r="N173" s="1"/>
      <c r="O173" s="1"/>
    </row>
    <row r="174" spans="1:15" ht="12.75" customHeight="1">
      <c r="A174" s="30">
        <v>164</v>
      </c>
      <c r="B174" s="347" t="s">
        <v>379</v>
      </c>
      <c r="C174" s="328">
        <v>618.95000000000005</v>
      </c>
      <c r="D174" s="329">
        <v>617.31666666666672</v>
      </c>
      <c r="E174" s="329">
        <v>609.63333333333344</v>
      </c>
      <c r="F174" s="329">
        <v>600.31666666666672</v>
      </c>
      <c r="G174" s="329">
        <v>592.63333333333344</v>
      </c>
      <c r="H174" s="329">
        <v>626.63333333333344</v>
      </c>
      <c r="I174" s="329">
        <v>634.31666666666661</v>
      </c>
      <c r="J174" s="329">
        <v>643.63333333333344</v>
      </c>
      <c r="K174" s="328">
        <v>625</v>
      </c>
      <c r="L174" s="328">
        <v>608</v>
      </c>
      <c r="M174" s="328">
        <v>26.624939999999999</v>
      </c>
      <c r="N174" s="1"/>
      <c r="O174" s="1"/>
    </row>
    <row r="175" spans="1:15" ht="12.75" customHeight="1">
      <c r="A175" s="30">
        <v>165</v>
      </c>
      <c r="B175" s="347" t="s">
        <v>371</v>
      </c>
      <c r="C175" s="328">
        <v>1006.05</v>
      </c>
      <c r="D175" s="329">
        <v>1002.8833333333333</v>
      </c>
      <c r="E175" s="329">
        <v>994.76666666666665</v>
      </c>
      <c r="F175" s="329">
        <v>983.48333333333335</v>
      </c>
      <c r="G175" s="329">
        <v>975.36666666666667</v>
      </c>
      <c r="H175" s="329">
        <v>1014.1666666666666</v>
      </c>
      <c r="I175" s="329">
        <v>1022.2833333333332</v>
      </c>
      <c r="J175" s="329">
        <v>1033.5666666666666</v>
      </c>
      <c r="K175" s="328">
        <v>1011</v>
      </c>
      <c r="L175" s="328">
        <v>991.6</v>
      </c>
      <c r="M175" s="328">
        <v>9.1189999999999993E-2</v>
      </c>
      <c r="N175" s="1"/>
      <c r="O175" s="1"/>
    </row>
    <row r="176" spans="1:15" ht="12.75" customHeight="1">
      <c r="A176" s="30">
        <v>166</v>
      </c>
      <c r="B176" s="347" t="s">
        <v>258</v>
      </c>
      <c r="C176" s="328">
        <v>485</v>
      </c>
      <c r="D176" s="329">
        <v>489</v>
      </c>
      <c r="E176" s="329">
        <v>478</v>
      </c>
      <c r="F176" s="329">
        <v>471</v>
      </c>
      <c r="G176" s="329">
        <v>460</v>
      </c>
      <c r="H176" s="329">
        <v>496</v>
      </c>
      <c r="I176" s="329">
        <v>507</v>
      </c>
      <c r="J176" s="329">
        <v>514</v>
      </c>
      <c r="K176" s="328">
        <v>500</v>
      </c>
      <c r="L176" s="328">
        <v>482</v>
      </c>
      <c r="M176" s="328">
        <v>4.19076</v>
      </c>
      <c r="N176" s="1"/>
      <c r="O176" s="1"/>
    </row>
    <row r="177" spans="1:15" ht="12.75" customHeight="1">
      <c r="A177" s="30">
        <v>167</v>
      </c>
      <c r="B177" s="347" t="s">
        <v>107</v>
      </c>
      <c r="C177" s="328">
        <v>702</v>
      </c>
      <c r="D177" s="329">
        <v>701.15</v>
      </c>
      <c r="E177" s="329">
        <v>695.3</v>
      </c>
      <c r="F177" s="329">
        <v>688.6</v>
      </c>
      <c r="G177" s="329">
        <v>682.75</v>
      </c>
      <c r="H177" s="329">
        <v>707.84999999999991</v>
      </c>
      <c r="I177" s="329">
        <v>713.7</v>
      </c>
      <c r="J177" s="329">
        <v>720.39999999999986</v>
      </c>
      <c r="K177" s="328">
        <v>707</v>
      </c>
      <c r="L177" s="328">
        <v>694.45</v>
      </c>
      <c r="M177" s="328">
        <v>27.561419999999998</v>
      </c>
      <c r="N177" s="1"/>
      <c r="O177" s="1"/>
    </row>
    <row r="178" spans="1:15" ht="12.75" customHeight="1">
      <c r="A178" s="30">
        <v>168</v>
      </c>
      <c r="B178" s="347" t="s">
        <v>259</v>
      </c>
      <c r="C178" s="328">
        <v>502.65</v>
      </c>
      <c r="D178" s="329">
        <v>503.2166666666667</v>
      </c>
      <c r="E178" s="329">
        <v>496.43333333333339</v>
      </c>
      <c r="F178" s="329">
        <v>490.2166666666667</v>
      </c>
      <c r="G178" s="329">
        <v>483.43333333333339</v>
      </c>
      <c r="H178" s="329">
        <v>509.43333333333339</v>
      </c>
      <c r="I178" s="329">
        <v>516.2166666666667</v>
      </c>
      <c r="J178" s="329">
        <v>522.43333333333339</v>
      </c>
      <c r="K178" s="328">
        <v>510</v>
      </c>
      <c r="L178" s="328">
        <v>497</v>
      </c>
      <c r="M178" s="328">
        <v>1.0759799999999999</v>
      </c>
      <c r="N178" s="1"/>
      <c r="O178" s="1"/>
    </row>
    <row r="179" spans="1:15" ht="12.75" customHeight="1">
      <c r="A179" s="30">
        <v>169</v>
      </c>
      <c r="B179" s="347" t="s">
        <v>108</v>
      </c>
      <c r="C179" s="328">
        <v>1467.3</v>
      </c>
      <c r="D179" s="329">
        <v>1457.4333333333334</v>
      </c>
      <c r="E179" s="329">
        <v>1434.8666666666668</v>
      </c>
      <c r="F179" s="329">
        <v>1402.4333333333334</v>
      </c>
      <c r="G179" s="329">
        <v>1379.8666666666668</v>
      </c>
      <c r="H179" s="329">
        <v>1489.8666666666668</v>
      </c>
      <c r="I179" s="329">
        <v>1512.4333333333334</v>
      </c>
      <c r="J179" s="329">
        <v>1544.8666666666668</v>
      </c>
      <c r="K179" s="328">
        <v>1480</v>
      </c>
      <c r="L179" s="328">
        <v>1425</v>
      </c>
      <c r="M179" s="328">
        <v>8.8450199999999999</v>
      </c>
      <c r="N179" s="1"/>
      <c r="O179" s="1"/>
    </row>
    <row r="180" spans="1:15" ht="12.75" customHeight="1">
      <c r="A180" s="30">
        <v>170</v>
      </c>
      <c r="B180" s="347" t="s">
        <v>380</v>
      </c>
      <c r="C180" s="328">
        <v>82.8</v>
      </c>
      <c r="D180" s="329">
        <v>82.633333333333326</v>
      </c>
      <c r="E180" s="329">
        <v>81.616666666666646</v>
      </c>
      <c r="F180" s="329">
        <v>80.433333333333323</v>
      </c>
      <c r="G180" s="329">
        <v>79.416666666666643</v>
      </c>
      <c r="H180" s="329">
        <v>83.816666666666649</v>
      </c>
      <c r="I180" s="329">
        <v>84.833333333333329</v>
      </c>
      <c r="J180" s="329">
        <v>86.016666666666652</v>
      </c>
      <c r="K180" s="328">
        <v>83.65</v>
      </c>
      <c r="L180" s="328">
        <v>81.45</v>
      </c>
      <c r="M180" s="328">
        <v>8.1960200000000007</v>
      </c>
      <c r="N180" s="1"/>
      <c r="O180" s="1"/>
    </row>
    <row r="181" spans="1:15" ht="12.75" customHeight="1">
      <c r="A181" s="30">
        <v>171</v>
      </c>
      <c r="B181" s="347" t="s">
        <v>109</v>
      </c>
      <c r="C181" s="328">
        <v>295.60000000000002</v>
      </c>
      <c r="D181" s="329">
        <v>294.28333333333336</v>
      </c>
      <c r="E181" s="329">
        <v>289.56666666666672</v>
      </c>
      <c r="F181" s="329">
        <v>283.53333333333336</v>
      </c>
      <c r="G181" s="329">
        <v>278.81666666666672</v>
      </c>
      <c r="H181" s="329">
        <v>300.31666666666672</v>
      </c>
      <c r="I181" s="329">
        <v>305.0333333333333</v>
      </c>
      <c r="J181" s="329">
        <v>311.06666666666672</v>
      </c>
      <c r="K181" s="328">
        <v>299</v>
      </c>
      <c r="L181" s="328">
        <v>288.25</v>
      </c>
      <c r="M181" s="328">
        <v>6.9694599999999998</v>
      </c>
      <c r="N181" s="1"/>
      <c r="O181" s="1"/>
    </row>
    <row r="182" spans="1:15" ht="12.75" customHeight="1">
      <c r="A182" s="30">
        <v>172</v>
      </c>
      <c r="B182" s="347" t="s">
        <v>372</v>
      </c>
      <c r="C182" s="328">
        <v>491.6</v>
      </c>
      <c r="D182" s="329">
        <v>494.26666666666665</v>
      </c>
      <c r="E182" s="329">
        <v>483.7833333333333</v>
      </c>
      <c r="F182" s="329">
        <v>475.96666666666664</v>
      </c>
      <c r="G182" s="329">
        <v>465.48333333333329</v>
      </c>
      <c r="H182" s="329">
        <v>502.08333333333331</v>
      </c>
      <c r="I182" s="329">
        <v>512.56666666666661</v>
      </c>
      <c r="J182" s="329">
        <v>520.38333333333333</v>
      </c>
      <c r="K182" s="328">
        <v>504.75</v>
      </c>
      <c r="L182" s="328">
        <v>486.45</v>
      </c>
      <c r="M182" s="328">
        <v>7.8985500000000002</v>
      </c>
      <c r="N182" s="1"/>
      <c r="O182" s="1"/>
    </row>
    <row r="183" spans="1:15" ht="12.75" customHeight="1">
      <c r="A183" s="30">
        <v>173</v>
      </c>
      <c r="B183" s="347" t="s">
        <v>110</v>
      </c>
      <c r="C183" s="328">
        <v>1493.35</v>
      </c>
      <c r="D183" s="329">
        <v>1481.8500000000001</v>
      </c>
      <c r="E183" s="329">
        <v>1455.0000000000002</v>
      </c>
      <c r="F183" s="329">
        <v>1416.65</v>
      </c>
      <c r="G183" s="329">
        <v>1389.8000000000002</v>
      </c>
      <c r="H183" s="329">
        <v>1520.2000000000003</v>
      </c>
      <c r="I183" s="329">
        <v>1547.0500000000002</v>
      </c>
      <c r="J183" s="329">
        <v>1585.4000000000003</v>
      </c>
      <c r="K183" s="328">
        <v>1508.7</v>
      </c>
      <c r="L183" s="328">
        <v>1443.5</v>
      </c>
      <c r="M183" s="328">
        <v>16.912459999999999</v>
      </c>
      <c r="N183" s="1"/>
      <c r="O183" s="1"/>
    </row>
    <row r="184" spans="1:15" ht="12.75" customHeight="1">
      <c r="A184" s="30">
        <v>174</v>
      </c>
      <c r="B184" s="347" t="s">
        <v>374</v>
      </c>
      <c r="C184" s="328">
        <v>173.6</v>
      </c>
      <c r="D184" s="329">
        <v>172.2833333333333</v>
      </c>
      <c r="E184" s="329">
        <v>168.86666666666662</v>
      </c>
      <c r="F184" s="329">
        <v>164.13333333333333</v>
      </c>
      <c r="G184" s="329">
        <v>160.71666666666664</v>
      </c>
      <c r="H184" s="329">
        <v>177.01666666666659</v>
      </c>
      <c r="I184" s="329">
        <v>180.43333333333328</v>
      </c>
      <c r="J184" s="329">
        <v>185.16666666666657</v>
      </c>
      <c r="K184" s="328">
        <v>175.7</v>
      </c>
      <c r="L184" s="328">
        <v>167.55</v>
      </c>
      <c r="M184" s="328">
        <v>34.893549999999998</v>
      </c>
      <c r="N184" s="1"/>
      <c r="O184" s="1"/>
    </row>
    <row r="185" spans="1:15" ht="12.75" customHeight="1">
      <c r="A185" s="30">
        <v>175</v>
      </c>
      <c r="B185" s="347" t="s">
        <v>375</v>
      </c>
      <c r="C185" s="328">
        <v>1735.45</v>
      </c>
      <c r="D185" s="329">
        <v>1733.4833333333333</v>
      </c>
      <c r="E185" s="329">
        <v>1706.9666666666667</v>
      </c>
      <c r="F185" s="329">
        <v>1678.4833333333333</v>
      </c>
      <c r="G185" s="329">
        <v>1651.9666666666667</v>
      </c>
      <c r="H185" s="329">
        <v>1761.9666666666667</v>
      </c>
      <c r="I185" s="329">
        <v>1788.4833333333336</v>
      </c>
      <c r="J185" s="329">
        <v>1816.9666666666667</v>
      </c>
      <c r="K185" s="328">
        <v>1760</v>
      </c>
      <c r="L185" s="328">
        <v>1705</v>
      </c>
      <c r="M185" s="328">
        <v>1.1947000000000001</v>
      </c>
      <c r="N185" s="1"/>
      <c r="O185" s="1"/>
    </row>
    <row r="186" spans="1:15" ht="12.75" customHeight="1">
      <c r="A186" s="30">
        <v>176</v>
      </c>
      <c r="B186" s="347" t="s">
        <v>381</v>
      </c>
      <c r="C186" s="328">
        <v>132.1</v>
      </c>
      <c r="D186" s="329">
        <v>131.23333333333332</v>
      </c>
      <c r="E186" s="329">
        <v>129.16666666666663</v>
      </c>
      <c r="F186" s="329">
        <v>126.23333333333332</v>
      </c>
      <c r="G186" s="329">
        <v>124.16666666666663</v>
      </c>
      <c r="H186" s="329">
        <v>134.16666666666663</v>
      </c>
      <c r="I186" s="329">
        <v>136.23333333333329</v>
      </c>
      <c r="J186" s="329">
        <v>139.16666666666663</v>
      </c>
      <c r="K186" s="328">
        <v>133.30000000000001</v>
      </c>
      <c r="L186" s="328">
        <v>128.30000000000001</v>
      </c>
      <c r="M186" s="328">
        <v>19.767530000000001</v>
      </c>
      <c r="N186" s="1"/>
      <c r="O186" s="1"/>
    </row>
    <row r="187" spans="1:15" ht="12.75" customHeight="1">
      <c r="A187" s="30">
        <v>177</v>
      </c>
      <c r="B187" s="347" t="s">
        <v>260</v>
      </c>
      <c r="C187" s="328">
        <v>269.45</v>
      </c>
      <c r="D187" s="329">
        <v>267.39999999999998</v>
      </c>
      <c r="E187" s="329">
        <v>263.14999999999998</v>
      </c>
      <c r="F187" s="329">
        <v>256.85000000000002</v>
      </c>
      <c r="G187" s="329">
        <v>252.60000000000002</v>
      </c>
      <c r="H187" s="329">
        <v>273.69999999999993</v>
      </c>
      <c r="I187" s="329">
        <v>277.94999999999993</v>
      </c>
      <c r="J187" s="329">
        <v>284.24999999999989</v>
      </c>
      <c r="K187" s="328">
        <v>271.64999999999998</v>
      </c>
      <c r="L187" s="328">
        <v>261.10000000000002</v>
      </c>
      <c r="M187" s="328">
        <v>18.57629</v>
      </c>
      <c r="N187" s="1"/>
      <c r="O187" s="1"/>
    </row>
    <row r="188" spans="1:15" ht="12.75" customHeight="1">
      <c r="A188" s="30">
        <v>178</v>
      </c>
      <c r="B188" s="347" t="s">
        <v>376</v>
      </c>
      <c r="C188" s="328">
        <v>662.8</v>
      </c>
      <c r="D188" s="329">
        <v>664.05000000000007</v>
      </c>
      <c r="E188" s="329">
        <v>653.85000000000014</v>
      </c>
      <c r="F188" s="329">
        <v>644.90000000000009</v>
      </c>
      <c r="G188" s="329">
        <v>634.70000000000016</v>
      </c>
      <c r="H188" s="329">
        <v>673.00000000000011</v>
      </c>
      <c r="I188" s="329">
        <v>683.20000000000016</v>
      </c>
      <c r="J188" s="329">
        <v>692.15000000000009</v>
      </c>
      <c r="K188" s="328">
        <v>674.25</v>
      </c>
      <c r="L188" s="328">
        <v>655.1</v>
      </c>
      <c r="M188" s="328">
        <v>2.9906000000000001</v>
      </c>
      <c r="N188" s="1"/>
      <c r="O188" s="1"/>
    </row>
    <row r="189" spans="1:15" ht="12.75" customHeight="1">
      <c r="A189" s="30">
        <v>179</v>
      </c>
      <c r="B189" s="347" t="s">
        <v>111</v>
      </c>
      <c r="C189" s="328">
        <v>533.4</v>
      </c>
      <c r="D189" s="329">
        <v>525.86666666666667</v>
      </c>
      <c r="E189" s="329">
        <v>512.5333333333333</v>
      </c>
      <c r="F189" s="329">
        <v>491.66666666666663</v>
      </c>
      <c r="G189" s="329">
        <v>478.33333333333326</v>
      </c>
      <c r="H189" s="329">
        <v>546.73333333333335</v>
      </c>
      <c r="I189" s="329">
        <v>560.06666666666661</v>
      </c>
      <c r="J189" s="329">
        <v>580.93333333333339</v>
      </c>
      <c r="K189" s="328">
        <v>539.20000000000005</v>
      </c>
      <c r="L189" s="328">
        <v>505</v>
      </c>
      <c r="M189" s="328">
        <v>41.190010000000001</v>
      </c>
      <c r="N189" s="1"/>
      <c r="O189" s="1"/>
    </row>
    <row r="190" spans="1:15" ht="12.75" customHeight="1">
      <c r="A190" s="30">
        <v>180</v>
      </c>
      <c r="B190" s="347" t="s">
        <v>261</v>
      </c>
      <c r="C190" s="328">
        <v>1335.55</v>
      </c>
      <c r="D190" s="329">
        <v>1341.1666666666667</v>
      </c>
      <c r="E190" s="329">
        <v>1324.3833333333334</v>
      </c>
      <c r="F190" s="329">
        <v>1313.2166666666667</v>
      </c>
      <c r="G190" s="329">
        <v>1296.4333333333334</v>
      </c>
      <c r="H190" s="329">
        <v>1352.3333333333335</v>
      </c>
      <c r="I190" s="329">
        <v>1369.1166666666668</v>
      </c>
      <c r="J190" s="329">
        <v>1380.2833333333335</v>
      </c>
      <c r="K190" s="328">
        <v>1357.95</v>
      </c>
      <c r="L190" s="328">
        <v>1330</v>
      </c>
      <c r="M190" s="328">
        <v>4.77121</v>
      </c>
      <c r="N190" s="1"/>
      <c r="O190" s="1"/>
    </row>
    <row r="191" spans="1:15" ht="12.75" customHeight="1">
      <c r="A191" s="30">
        <v>181</v>
      </c>
      <c r="B191" s="347" t="s">
        <v>385</v>
      </c>
      <c r="C191" s="328">
        <v>985.8</v>
      </c>
      <c r="D191" s="329">
        <v>982.26666666666677</v>
      </c>
      <c r="E191" s="329">
        <v>972.53333333333353</v>
      </c>
      <c r="F191" s="329">
        <v>959.26666666666677</v>
      </c>
      <c r="G191" s="329">
        <v>949.53333333333353</v>
      </c>
      <c r="H191" s="329">
        <v>995.53333333333353</v>
      </c>
      <c r="I191" s="329">
        <v>1005.2666666666669</v>
      </c>
      <c r="J191" s="329">
        <v>1018.5333333333335</v>
      </c>
      <c r="K191" s="328">
        <v>992</v>
      </c>
      <c r="L191" s="328">
        <v>969</v>
      </c>
      <c r="M191" s="328">
        <v>3.2049300000000001</v>
      </c>
      <c r="N191" s="1"/>
      <c r="O191" s="1"/>
    </row>
    <row r="192" spans="1:15" ht="12.75" customHeight="1">
      <c r="A192" s="30">
        <v>182</v>
      </c>
      <c r="B192" s="347" t="s">
        <v>833</v>
      </c>
      <c r="C192" s="328">
        <v>18.5</v>
      </c>
      <c r="D192" s="329">
        <v>18.45</v>
      </c>
      <c r="E192" s="329">
        <v>18.25</v>
      </c>
      <c r="F192" s="329">
        <v>18</v>
      </c>
      <c r="G192" s="329">
        <v>17.8</v>
      </c>
      <c r="H192" s="329">
        <v>18.7</v>
      </c>
      <c r="I192" s="329">
        <v>18.899999999999995</v>
      </c>
      <c r="J192" s="329">
        <v>19.149999999999999</v>
      </c>
      <c r="K192" s="328">
        <v>18.649999999999999</v>
      </c>
      <c r="L192" s="328">
        <v>18.2</v>
      </c>
      <c r="M192" s="328">
        <v>26.515339999999998</v>
      </c>
      <c r="N192" s="1"/>
      <c r="O192" s="1"/>
    </row>
    <row r="193" spans="1:15" ht="12.75" customHeight="1">
      <c r="A193" s="30">
        <v>183</v>
      </c>
      <c r="B193" s="347" t="s">
        <v>386</v>
      </c>
      <c r="C193" s="328">
        <v>1068.25</v>
      </c>
      <c r="D193" s="329">
        <v>1074.05</v>
      </c>
      <c r="E193" s="329">
        <v>1053.0999999999999</v>
      </c>
      <c r="F193" s="329">
        <v>1037.95</v>
      </c>
      <c r="G193" s="329">
        <v>1017</v>
      </c>
      <c r="H193" s="329">
        <v>1089.1999999999998</v>
      </c>
      <c r="I193" s="329">
        <v>1110.1500000000001</v>
      </c>
      <c r="J193" s="329">
        <v>1125.2999999999997</v>
      </c>
      <c r="K193" s="328">
        <v>1095</v>
      </c>
      <c r="L193" s="328">
        <v>1058.9000000000001</v>
      </c>
      <c r="M193" s="328">
        <v>0.64537</v>
      </c>
      <c r="N193" s="1"/>
      <c r="O193" s="1"/>
    </row>
    <row r="194" spans="1:15" ht="12.75" customHeight="1">
      <c r="A194" s="30">
        <v>184</v>
      </c>
      <c r="B194" s="347" t="s">
        <v>112</v>
      </c>
      <c r="C194" s="328">
        <v>1092.6500000000001</v>
      </c>
      <c r="D194" s="329">
        <v>1093.2166666666667</v>
      </c>
      <c r="E194" s="329">
        <v>1075.4333333333334</v>
      </c>
      <c r="F194" s="329">
        <v>1058.2166666666667</v>
      </c>
      <c r="G194" s="329">
        <v>1040.4333333333334</v>
      </c>
      <c r="H194" s="329">
        <v>1110.4333333333334</v>
      </c>
      <c r="I194" s="329">
        <v>1128.2166666666667</v>
      </c>
      <c r="J194" s="329">
        <v>1145.4333333333334</v>
      </c>
      <c r="K194" s="328">
        <v>1111</v>
      </c>
      <c r="L194" s="328">
        <v>1076</v>
      </c>
      <c r="M194" s="328">
        <v>11.138249999999999</v>
      </c>
      <c r="N194" s="1"/>
      <c r="O194" s="1"/>
    </row>
    <row r="195" spans="1:15" ht="12.75" customHeight="1">
      <c r="A195" s="30">
        <v>185</v>
      </c>
      <c r="B195" s="347" t="s">
        <v>113</v>
      </c>
      <c r="C195" s="328">
        <v>1182.7</v>
      </c>
      <c r="D195" s="329">
        <v>1179.5999999999999</v>
      </c>
      <c r="E195" s="329">
        <v>1164.1999999999998</v>
      </c>
      <c r="F195" s="329">
        <v>1145.6999999999998</v>
      </c>
      <c r="G195" s="329">
        <v>1130.2999999999997</v>
      </c>
      <c r="H195" s="329">
        <v>1198.0999999999999</v>
      </c>
      <c r="I195" s="329">
        <v>1213.5</v>
      </c>
      <c r="J195" s="329">
        <v>1232</v>
      </c>
      <c r="K195" s="328">
        <v>1195</v>
      </c>
      <c r="L195" s="328">
        <v>1161.0999999999999</v>
      </c>
      <c r="M195" s="328">
        <v>37.81326</v>
      </c>
      <c r="N195" s="1"/>
      <c r="O195" s="1"/>
    </row>
    <row r="196" spans="1:15" ht="12.75" customHeight="1">
      <c r="A196" s="30">
        <v>186</v>
      </c>
      <c r="B196" s="347" t="s">
        <v>114</v>
      </c>
      <c r="C196" s="328">
        <v>2194.4</v>
      </c>
      <c r="D196" s="329">
        <v>2176.9166666666665</v>
      </c>
      <c r="E196" s="329">
        <v>2137.833333333333</v>
      </c>
      <c r="F196" s="329">
        <v>2081.2666666666664</v>
      </c>
      <c r="G196" s="329">
        <v>2042.1833333333329</v>
      </c>
      <c r="H196" s="329">
        <v>2233.4833333333331</v>
      </c>
      <c r="I196" s="329">
        <v>2272.5666666666662</v>
      </c>
      <c r="J196" s="329">
        <v>2329.1333333333332</v>
      </c>
      <c r="K196" s="328">
        <v>2216</v>
      </c>
      <c r="L196" s="328">
        <v>2120.35</v>
      </c>
      <c r="M196" s="328">
        <v>61.140470000000001</v>
      </c>
      <c r="N196" s="1"/>
      <c r="O196" s="1"/>
    </row>
    <row r="197" spans="1:15" ht="12.75" customHeight="1">
      <c r="A197" s="30">
        <v>187</v>
      </c>
      <c r="B197" s="347" t="s">
        <v>115</v>
      </c>
      <c r="C197" s="328">
        <v>2133.4</v>
      </c>
      <c r="D197" s="329">
        <v>2123.1666666666665</v>
      </c>
      <c r="E197" s="329">
        <v>2090.3833333333332</v>
      </c>
      <c r="F197" s="329">
        <v>2047.3666666666668</v>
      </c>
      <c r="G197" s="329">
        <v>2014.5833333333335</v>
      </c>
      <c r="H197" s="329">
        <v>2166.1833333333329</v>
      </c>
      <c r="I197" s="329">
        <v>2198.9666666666667</v>
      </c>
      <c r="J197" s="329">
        <v>2241.9833333333327</v>
      </c>
      <c r="K197" s="328">
        <v>2155.9499999999998</v>
      </c>
      <c r="L197" s="328">
        <v>2080.15</v>
      </c>
      <c r="M197" s="328">
        <v>2.5861700000000001</v>
      </c>
      <c r="N197" s="1"/>
      <c r="O197" s="1"/>
    </row>
    <row r="198" spans="1:15" ht="12.75" customHeight="1">
      <c r="A198" s="30">
        <v>188</v>
      </c>
      <c r="B198" s="347" t="s">
        <v>116</v>
      </c>
      <c r="C198" s="328">
        <v>1371.15</v>
      </c>
      <c r="D198" s="329">
        <v>1354.9</v>
      </c>
      <c r="E198" s="329">
        <v>1335.1000000000001</v>
      </c>
      <c r="F198" s="329">
        <v>1299.05</v>
      </c>
      <c r="G198" s="329">
        <v>1279.25</v>
      </c>
      <c r="H198" s="329">
        <v>1390.9500000000003</v>
      </c>
      <c r="I198" s="329">
        <v>1410.7500000000005</v>
      </c>
      <c r="J198" s="329">
        <v>1446.8000000000004</v>
      </c>
      <c r="K198" s="328">
        <v>1374.7</v>
      </c>
      <c r="L198" s="328">
        <v>1318.85</v>
      </c>
      <c r="M198" s="328">
        <v>115.67346999999999</v>
      </c>
      <c r="N198" s="1"/>
      <c r="O198" s="1"/>
    </row>
    <row r="199" spans="1:15" ht="12.75" customHeight="1">
      <c r="A199" s="30">
        <v>189</v>
      </c>
      <c r="B199" s="347" t="s">
        <v>117</v>
      </c>
      <c r="C199" s="328">
        <v>514.70000000000005</v>
      </c>
      <c r="D199" s="329">
        <v>515.23333333333335</v>
      </c>
      <c r="E199" s="329">
        <v>507.4666666666667</v>
      </c>
      <c r="F199" s="329">
        <v>500.23333333333335</v>
      </c>
      <c r="G199" s="329">
        <v>492.4666666666667</v>
      </c>
      <c r="H199" s="329">
        <v>522.4666666666667</v>
      </c>
      <c r="I199" s="329">
        <v>530.23333333333335</v>
      </c>
      <c r="J199" s="329">
        <v>537.4666666666667</v>
      </c>
      <c r="K199" s="328">
        <v>523</v>
      </c>
      <c r="L199" s="328">
        <v>508</v>
      </c>
      <c r="M199" s="328">
        <v>45.159649999999999</v>
      </c>
      <c r="N199" s="1"/>
      <c r="O199" s="1"/>
    </row>
    <row r="200" spans="1:15" ht="12.75" customHeight="1">
      <c r="A200" s="30">
        <v>190</v>
      </c>
      <c r="B200" s="347" t="s">
        <v>383</v>
      </c>
      <c r="C200" s="328">
        <v>1337.65</v>
      </c>
      <c r="D200" s="329">
        <v>1349.9666666666667</v>
      </c>
      <c r="E200" s="329">
        <v>1308.6833333333334</v>
      </c>
      <c r="F200" s="329">
        <v>1279.7166666666667</v>
      </c>
      <c r="G200" s="329">
        <v>1238.4333333333334</v>
      </c>
      <c r="H200" s="329">
        <v>1378.9333333333334</v>
      </c>
      <c r="I200" s="329">
        <v>1420.2166666666667</v>
      </c>
      <c r="J200" s="329">
        <v>1449.1833333333334</v>
      </c>
      <c r="K200" s="328">
        <v>1391.25</v>
      </c>
      <c r="L200" s="328">
        <v>1321</v>
      </c>
      <c r="M200" s="328">
        <v>5.8730099999999998</v>
      </c>
      <c r="N200" s="1"/>
      <c r="O200" s="1"/>
    </row>
    <row r="201" spans="1:15" ht="12.75" customHeight="1">
      <c r="A201" s="30">
        <v>191</v>
      </c>
      <c r="B201" s="347" t="s">
        <v>387</v>
      </c>
      <c r="C201" s="328">
        <v>188.8</v>
      </c>
      <c r="D201" s="329">
        <v>189.26666666666665</v>
      </c>
      <c r="E201" s="329">
        <v>184.5333333333333</v>
      </c>
      <c r="F201" s="329">
        <v>180.26666666666665</v>
      </c>
      <c r="G201" s="329">
        <v>175.5333333333333</v>
      </c>
      <c r="H201" s="329">
        <v>193.5333333333333</v>
      </c>
      <c r="I201" s="329">
        <v>198.26666666666665</v>
      </c>
      <c r="J201" s="329">
        <v>202.5333333333333</v>
      </c>
      <c r="K201" s="328">
        <v>194</v>
      </c>
      <c r="L201" s="328">
        <v>185</v>
      </c>
      <c r="M201" s="328">
        <v>2.4572799999999999</v>
      </c>
      <c r="N201" s="1"/>
      <c r="O201" s="1"/>
    </row>
    <row r="202" spans="1:15" ht="12.75" customHeight="1">
      <c r="A202" s="30">
        <v>192</v>
      </c>
      <c r="B202" s="347" t="s">
        <v>388</v>
      </c>
      <c r="C202" s="328">
        <v>113.3</v>
      </c>
      <c r="D202" s="329">
        <v>112.03333333333335</v>
      </c>
      <c r="E202" s="329">
        <v>107.26666666666669</v>
      </c>
      <c r="F202" s="329">
        <v>101.23333333333335</v>
      </c>
      <c r="G202" s="329">
        <v>96.466666666666697</v>
      </c>
      <c r="H202" s="329">
        <v>118.06666666666669</v>
      </c>
      <c r="I202" s="329">
        <v>122.83333333333334</v>
      </c>
      <c r="J202" s="329">
        <v>128.86666666666667</v>
      </c>
      <c r="K202" s="328">
        <v>116.8</v>
      </c>
      <c r="L202" s="328">
        <v>106</v>
      </c>
      <c r="M202" s="328">
        <v>22.14517</v>
      </c>
      <c r="N202" s="1"/>
      <c r="O202" s="1"/>
    </row>
    <row r="203" spans="1:15" ht="12.75" customHeight="1">
      <c r="A203" s="30">
        <v>193</v>
      </c>
      <c r="B203" s="347" t="s">
        <v>118</v>
      </c>
      <c r="C203" s="328">
        <v>2290.5</v>
      </c>
      <c r="D203" s="329">
        <v>2278.75</v>
      </c>
      <c r="E203" s="329">
        <v>2246.9</v>
      </c>
      <c r="F203" s="329">
        <v>2203.3000000000002</v>
      </c>
      <c r="G203" s="329">
        <v>2171.4500000000003</v>
      </c>
      <c r="H203" s="329">
        <v>2322.35</v>
      </c>
      <c r="I203" s="329">
        <v>2354.2000000000003</v>
      </c>
      <c r="J203" s="329">
        <v>2397.7999999999997</v>
      </c>
      <c r="K203" s="328">
        <v>2310.6</v>
      </c>
      <c r="L203" s="328">
        <v>2235.15</v>
      </c>
      <c r="M203" s="328">
        <v>6.7076399999999996</v>
      </c>
      <c r="N203" s="1"/>
      <c r="O203" s="1"/>
    </row>
    <row r="204" spans="1:15" ht="12.75" customHeight="1">
      <c r="A204" s="30">
        <v>194</v>
      </c>
      <c r="B204" s="347" t="s">
        <v>384</v>
      </c>
      <c r="C204" s="328">
        <v>73.900000000000006</v>
      </c>
      <c r="D204" s="329">
        <v>73.283333333333346</v>
      </c>
      <c r="E204" s="329">
        <v>72.166666666666686</v>
      </c>
      <c r="F204" s="329">
        <v>70.433333333333337</v>
      </c>
      <c r="G204" s="329">
        <v>69.316666666666677</v>
      </c>
      <c r="H204" s="329">
        <v>75.016666666666694</v>
      </c>
      <c r="I204" s="329">
        <v>76.13333333333334</v>
      </c>
      <c r="J204" s="329">
        <v>77.866666666666703</v>
      </c>
      <c r="K204" s="328">
        <v>74.400000000000006</v>
      </c>
      <c r="L204" s="328">
        <v>71.55</v>
      </c>
      <c r="M204" s="328">
        <v>96.026070000000004</v>
      </c>
      <c r="N204" s="1"/>
      <c r="O204" s="1"/>
    </row>
    <row r="205" spans="1:15" ht="12.75" customHeight="1">
      <c r="A205" s="30">
        <v>195</v>
      </c>
      <c r="B205" s="347" t="s">
        <v>834</v>
      </c>
      <c r="C205" s="328">
        <v>1133.55</v>
      </c>
      <c r="D205" s="329">
        <v>1130.1500000000001</v>
      </c>
      <c r="E205" s="329">
        <v>1123.3000000000002</v>
      </c>
      <c r="F205" s="329">
        <v>1113.0500000000002</v>
      </c>
      <c r="G205" s="329">
        <v>1106.2000000000003</v>
      </c>
      <c r="H205" s="329">
        <v>1140.4000000000001</v>
      </c>
      <c r="I205" s="329">
        <v>1147.25</v>
      </c>
      <c r="J205" s="329">
        <v>1157.5</v>
      </c>
      <c r="K205" s="328">
        <v>1137</v>
      </c>
      <c r="L205" s="328">
        <v>1119.9000000000001</v>
      </c>
      <c r="M205" s="328">
        <v>0.41222999999999999</v>
      </c>
      <c r="N205" s="1"/>
      <c r="O205" s="1"/>
    </row>
    <row r="206" spans="1:15" ht="12.75" customHeight="1">
      <c r="A206" s="30">
        <v>196</v>
      </c>
      <c r="B206" s="347" t="s">
        <v>822</v>
      </c>
      <c r="C206" s="328">
        <v>374.75</v>
      </c>
      <c r="D206" s="329">
        <v>374.3</v>
      </c>
      <c r="E206" s="329">
        <v>369.8</v>
      </c>
      <c r="F206" s="329">
        <v>364.85</v>
      </c>
      <c r="G206" s="329">
        <v>360.35</v>
      </c>
      <c r="H206" s="329">
        <v>379.25</v>
      </c>
      <c r="I206" s="329">
        <v>383.75</v>
      </c>
      <c r="J206" s="329">
        <v>388.7</v>
      </c>
      <c r="K206" s="328">
        <v>378.8</v>
      </c>
      <c r="L206" s="328">
        <v>369.35</v>
      </c>
      <c r="M206" s="328">
        <v>0.97101000000000004</v>
      </c>
      <c r="N206" s="1"/>
      <c r="O206" s="1"/>
    </row>
    <row r="207" spans="1:15" ht="12.75" customHeight="1">
      <c r="A207" s="30">
        <v>197</v>
      </c>
      <c r="B207" s="347" t="s">
        <v>120</v>
      </c>
      <c r="C207" s="328">
        <v>588.04999999999995</v>
      </c>
      <c r="D207" s="329">
        <v>590.69999999999993</v>
      </c>
      <c r="E207" s="329">
        <v>582.44999999999982</v>
      </c>
      <c r="F207" s="329">
        <v>576.84999999999991</v>
      </c>
      <c r="G207" s="329">
        <v>568.5999999999998</v>
      </c>
      <c r="H207" s="329">
        <v>596.29999999999984</v>
      </c>
      <c r="I207" s="329">
        <v>604.55000000000007</v>
      </c>
      <c r="J207" s="329">
        <v>610.14999999999986</v>
      </c>
      <c r="K207" s="328">
        <v>598.95000000000005</v>
      </c>
      <c r="L207" s="328">
        <v>585.1</v>
      </c>
      <c r="M207" s="328">
        <v>156.8646</v>
      </c>
      <c r="N207" s="1"/>
      <c r="O207" s="1"/>
    </row>
    <row r="208" spans="1:15" ht="12.75" customHeight="1">
      <c r="A208" s="30">
        <v>198</v>
      </c>
      <c r="B208" s="347" t="s">
        <v>389</v>
      </c>
      <c r="C208" s="328">
        <v>124.05</v>
      </c>
      <c r="D208" s="329">
        <v>125.51666666666667</v>
      </c>
      <c r="E208" s="329">
        <v>122.03333333333333</v>
      </c>
      <c r="F208" s="329">
        <v>120.01666666666667</v>
      </c>
      <c r="G208" s="329">
        <v>116.53333333333333</v>
      </c>
      <c r="H208" s="329">
        <v>127.53333333333333</v>
      </c>
      <c r="I208" s="329">
        <v>131.01666666666665</v>
      </c>
      <c r="J208" s="329">
        <v>133.03333333333333</v>
      </c>
      <c r="K208" s="328">
        <v>129</v>
      </c>
      <c r="L208" s="328">
        <v>123.5</v>
      </c>
      <c r="M208" s="328">
        <v>67.790909999999997</v>
      </c>
      <c r="N208" s="1"/>
      <c r="O208" s="1"/>
    </row>
    <row r="209" spans="1:15" ht="12.75" customHeight="1">
      <c r="A209" s="30">
        <v>199</v>
      </c>
      <c r="B209" s="347" t="s">
        <v>121</v>
      </c>
      <c r="C209" s="328">
        <v>269.10000000000002</v>
      </c>
      <c r="D209" s="329">
        <v>270.36666666666667</v>
      </c>
      <c r="E209" s="329">
        <v>266.23333333333335</v>
      </c>
      <c r="F209" s="329">
        <v>263.36666666666667</v>
      </c>
      <c r="G209" s="329">
        <v>259.23333333333335</v>
      </c>
      <c r="H209" s="329">
        <v>273.23333333333335</v>
      </c>
      <c r="I209" s="329">
        <v>277.36666666666667</v>
      </c>
      <c r="J209" s="329">
        <v>280.23333333333335</v>
      </c>
      <c r="K209" s="328">
        <v>274.5</v>
      </c>
      <c r="L209" s="328">
        <v>267.5</v>
      </c>
      <c r="M209" s="328">
        <v>55.468690000000002</v>
      </c>
      <c r="N209" s="1"/>
      <c r="O209" s="1"/>
    </row>
    <row r="210" spans="1:15" ht="12.75" customHeight="1">
      <c r="A210" s="30">
        <v>200</v>
      </c>
      <c r="B210" s="347" t="s">
        <v>122</v>
      </c>
      <c r="C210" s="328">
        <v>1997.9</v>
      </c>
      <c r="D210" s="329">
        <v>1985.3166666666666</v>
      </c>
      <c r="E210" s="329">
        <v>1963.5833333333333</v>
      </c>
      <c r="F210" s="329">
        <v>1929.2666666666667</v>
      </c>
      <c r="G210" s="329">
        <v>1907.5333333333333</v>
      </c>
      <c r="H210" s="329">
        <v>2019.6333333333332</v>
      </c>
      <c r="I210" s="329">
        <v>2041.3666666666668</v>
      </c>
      <c r="J210" s="329">
        <v>2075.6833333333334</v>
      </c>
      <c r="K210" s="328">
        <v>2007.05</v>
      </c>
      <c r="L210" s="328">
        <v>1951</v>
      </c>
      <c r="M210" s="328">
        <v>28.790790000000001</v>
      </c>
      <c r="N210" s="1"/>
      <c r="O210" s="1"/>
    </row>
    <row r="211" spans="1:15" ht="12.75" customHeight="1">
      <c r="A211" s="30">
        <v>201</v>
      </c>
      <c r="B211" s="347" t="s">
        <v>262</v>
      </c>
      <c r="C211" s="328">
        <v>316.95</v>
      </c>
      <c r="D211" s="329">
        <v>320.91666666666669</v>
      </c>
      <c r="E211" s="329">
        <v>312.53333333333336</v>
      </c>
      <c r="F211" s="329">
        <v>308.11666666666667</v>
      </c>
      <c r="G211" s="329">
        <v>299.73333333333335</v>
      </c>
      <c r="H211" s="329">
        <v>325.33333333333337</v>
      </c>
      <c r="I211" s="329">
        <v>333.7166666666667</v>
      </c>
      <c r="J211" s="329">
        <v>338.13333333333338</v>
      </c>
      <c r="K211" s="328">
        <v>329.3</v>
      </c>
      <c r="L211" s="328">
        <v>316.5</v>
      </c>
      <c r="M211" s="328">
        <v>19.826329999999999</v>
      </c>
      <c r="N211" s="1"/>
      <c r="O211" s="1"/>
    </row>
    <row r="212" spans="1:15" ht="12.75" customHeight="1">
      <c r="A212" s="30">
        <v>202</v>
      </c>
      <c r="B212" s="347" t="s">
        <v>835</v>
      </c>
      <c r="C212" s="328">
        <v>682.55</v>
      </c>
      <c r="D212" s="329">
        <v>675.05000000000007</v>
      </c>
      <c r="E212" s="329">
        <v>660.15000000000009</v>
      </c>
      <c r="F212" s="329">
        <v>637.75</v>
      </c>
      <c r="G212" s="329">
        <v>622.85</v>
      </c>
      <c r="H212" s="329">
        <v>697.45000000000016</v>
      </c>
      <c r="I212" s="329">
        <v>712.35</v>
      </c>
      <c r="J212" s="329">
        <v>734.75000000000023</v>
      </c>
      <c r="K212" s="328">
        <v>689.95</v>
      </c>
      <c r="L212" s="328">
        <v>652.65</v>
      </c>
      <c r="M212" s="328">
        <v>0.56464999999999999</v>
      </c>
      <c r="N212" s="1"/>
      <c r="O212" s="1"/>
    </row>
    <row r="213" spans="1:15" ht="12.75" customHeight="1">
      <c r="A213" s="30">
        <v>203</v>
      </c>
      <c r="B213" s="347" t="s">
        <v>390</v>
      </c>
      <c r="C213" s="328">
        <v>40370.300000000003</v>
      </c>
      <c r="D213" s="329">
        <v>40056.933333333334</v>
      </c>
      <c r="E213" s="329">
        <v>39613.866666666669</v>
      </c>
      <c r="F213" s="329">
        <v>38857.433333333334</v>
      </c>
      <c r="G213" s="329">
        <v>38414.366666666669</v>
      </c>
      <c r="H213" s="329">
        <v>40813.366666666669</v>
      </c>
      <c r="I213" s="329">
        <v>41256.433333333334</v>
      </c>
      <c r="J213" s="329">
        <v>42012.866666666669</v>
      </c>
      <c r="K213" s="328">
        <v>40500</v>
      </c>
      <c r="L213" s="328">
        <v>39300.5</v>
      </c>
      <c r="M213" s="328">
        <v>3.243E-2</v>
      </c>
      <c r="N213" s="1"/>
      <c r="O213" s="1"/>
    </row>
    <row r="214" spans="1:15" ht="12.75" customHeight="1">
      <c r="A214" s="30">
        <v>204</v>
      </c>
      <c r="B214" s="347" t="s">
        <v>391</v>
      </c>
      <c r="C214" s="328">
        <v>34.25</v>
      </c>
      <c r="D214" s="329">
        <v>34.233333333333334</v>
      </c>
      <c r="E214" s="329">
        <v>34.06666666666667</v>
      </c>
      <c r="F214" s="329">
        <v>33.883333333333333</v>
      </c>
      <c r="G214" s="329">
        <v>33.716666666666669</v>
      </c>
      <c r="H214" s="329">
        <v>34.416666666666671</v>
      </c>
      <c r="I214" s="329">
        <v>34.583333333333329</v>
      </c>
      <c r="J214" s="329">
        <v>34.766666666666673</v>
      </c>
      <c r="K214" s="328">
        <v>34.4</v>
      </c>
      <c r="L214" s="328">
        <v>34.049999999999997</v>
      </c>
      <c r="M214" s="328">
        <v>9.1918900000000008</v>
      </c>
      <c r="N214" s="1"/>
      <c r="O214" s="1"/>
    </row>
    <row r="215" spans="1:15" ht="12.75" customHeight="1">
      <c r="A215" s="30">
        <v>205</v>
      </c>
      <c r="B215" s="347" t="s">
        <v>403</v>
      </c>
      <c r="C215" s="328">
        <v>107.35</v>
      </c>
      <c r="D215" s="329">
        <v>106.26666666666667</v>
      </c>
      <c r="E215" s="329">
        <v>102.83333333333333</v>
      </c>
      <c r="F215" s="329">
        <v>98.316666666666663</v>
      </c>
      <c r="G215" s="329">
        <v>94.883333333333326</v>
      </c>
      <c r="H215" s="329">
        <v>110.78333333333333</v>
      </c>
      <c r="I215" s="329">
        <v>114.21666666666667</v>
      </c>
      <c r="J215" s="329">
        <v>118.73333333333333</v>
      </c>
      <c r="K215" s="328">
        <v>109.7</v>
      </c>
      <c r="L215" s="328">
        <v>101.75</v>
      </c>
      <c r="M215" s="328">
        <v>155.04427999999999</v>
      </c>
      <c r="N215" s="1"/>
      <c r="O215" s="1"/>
    </row>
    <row r="216" spans="1:15" ht="12.75" customHeight="1">
      <c r="A216" s="30">
        <v>206</v>
      </c>
      <c r="B216" s="347" t="s">
        <v>123</v>
      </c>
      <c r="C216" s="328">
        <v>150.30000000000001</v>
      </c>
      <c r="D216" s="329">
        <v>146.35</v>
      </c>
      <c r="E216" s="329">
        <v>140.19999999999999</v>
      </c>
      <c r="F216" s="329">
        <v>130.1</v>
      </c>
      <c r="G216" s="329">
        <v>123.94999999999999</v>
      </c>
      <c r="H216" s="329">
        <v>156.44999999999999</v>
      </c>
      <c r="I216" s="329">
        <v>162.60000000000002</v>
      </c>
      <c r="J216" s="329">
        <v>172.7</v>
      </c>
      <c r="K216" s="328">
        <v>152.5</v>
      </c>
      <c r="L216" s="328">
        <v>136.25</v>
      </c>
      <c r="M216" s="328">
        <v>310.75108</v>
      </c>
      <c r="N216" s="1"/>
      <c r="O216" s="1"/>
    </row>
    <row r="217" spans="1:15" ht="12.75" customHeight="1">
      <c r="A217" s="30">
        <v>207</v>
      </c>
      <c r="B217" s="347" t="s">
        <v>124</v>
      </c>
      <c r="C217" s="328">
        <v>667.45</v>
      </c>
      <c r="D217" s="329">
        <v>666.65</v>
      </c>
      <c r="E217" s="329">
        <v>658.8</v>
      </c>
      <c r="F217" s="329">
        <v>650.15</v>
      </c>
      <c r="G217" s="329">
        <v>642.29999999999995</v>
      </c>
      <c r="H217" s="329">
        <v>675.3</v>
      </c>
      <c r="I217" s="329">
        <v>683.15000000000009</v>
      </c>
      <c r="J217" s="329">
        <v>691.8</v>
      </c>
      <c r="K217" s="328">
        <v>674.5</v>
      </c>
      <c r="L217" s="328">
        <v>658</v>
      </c>
      <c r="M217" s="328">
        <v>337.28638999999998</v>
      </c>
      <c r="N217" s="1"/>
      <c r="O217" s="1"/>
    </row>
    <row r="218" spans="1:15" ht="12.75" customHeight="1">
      <c r="A218" s="30">
        <v>208</v>
      </c>
      <c r="B218" s="347" t="s">
        <v>125</v>
      </c>
      <c r="C218" s="328">
        <v>1236.0999999999999</v>
      </c>
      <c r="D218" s="329">
        <v>1229.0166666666667</v>
      </c>
      <c r="E218" s="329">
        <v>1212.0333333333333</v>
      </c>
      <c r="F218" s="329">
        <v>1187.9666666666667</v>
      </c>
      <c r="G218" s="329">
        <v>1170.9833333333333</v>
      </c>
      <c r="H218" s="329">
        <v>1253.0833333333333</v>
      </c>
      <c r="I218" s="329">
        <v>1270.0666666666664</v>
      </c>
      <c r="J218" s="329">
        <v>1294.1333333333332</v>
      </c>
      <c r="K218" s="328">
        <v>1246</v>
      </c>
      <c r="L218" s="328">
        <v>1204.95</v>
      </c>
      <c r="M218" s="328">
        <v>13.801869999999999</v>
      </c>
      <c r="N218" s="1"/>
      <c r="O218" s="1"/>
    </row>
    <row r="219" spans="1:15" ht="12.75" customHeight="1">
      <c r="A219" s="30">
        <v>209</v>
      </c>
      <c r="B219" s="347" t="s">
        <v>126</v>
      </c>
      <c r="C219" s="328">
        <v>449.25</v>
      </c>
      <c r="D219" s="329">
        <v>450.5</v>
      </c>
      <c r="E219" s="329">
        <v>444.35</v>
      </c>
      <c r="F219" s="329">
        <v>439.45000000000005</v>
      </c>
      <c r="G219" s="329">
        <v>433.30000000000007</v>
      </c>
      <c r="H219" s="329">
        <v>455.4</v>
      </c>
      <c r="I219" s="329">
        <v>461.54999999999995</v>
      </c>
      <c r="J219" s="329">
        <v>466.44999999999993</v>
      </c>
      <c r="K219" s="328">
        <v>456.65</v>
      </c>
      <c r="L219" s="328">
        <v>445.6</v>
      </c>
      <c r="M219" s="328">
        <v>12.62246</v>
      </c>
      <c r="N219" s="1"/>
      <c r="O219" s="1"/>
    </row>
    <row r="220" spans="1:15" ht="12.75" customHeight="1">
      <c r="A220" s="30">
        <v>210</v>
      </c>
      <c r="B220" s="347" t="s">
        <v>407</v>
      </c>
      <c r="C220" s="328">
        <v>167.15</v>
      </c>
      <c r="D220" s="329">
        <v>166.68333333333331</v>
      </c>
      <c r="E220" s="329">
        <v>163.36666666666662</v>
      </c>
      <c r="F220" s="329">
        <v>159.58333333333331</v>
      </c>
      <c r="G220" s="329">
        <v>156.26666666666662</v>
      </c>
      <c r="H220" s="329">
        <v>170.46666666666661</v>
      </c>
      <c r="I220" s="329">
        <v>173.78333333333327</v>
      </c>
      <c r="J220" s="329">
        <v>177.56666666666661</v>
      </c>
      <c r="K220" s="328">
        <v>170</v>
      </c>
      <c r="L220" s="328">
        <v>162.9</v>
      </c>
      <c r="M220" s="328">
        <v>2.7429199999999998</v>
      </c>
      <c r="N220" s="1"/>
      <c r="O220" s="1"/>
    </row>
    <row r="221" spans="1:15" ht="12.75" customHeight="1">
      <c r="A221" s="30">
        <v>211</v>
      </c>
      <c r="B221" s="347" t="s">
        <v>393</v>
      </c>
      <c r="C221" s="328">
        <v>42.9</v>
      </c>
      <c r="D221" s="329">
        <v>42.666666666666664</v>
      </c>
      <c r="E221" s="329">
        <v>42.033333333333331</v>
      </c>
      <c r="F221" s="329">
        <v>41.166666666666664</v>
      </c>
      <c r="G221" s="329">
        <v>40.533333333333331</v>
      </c>
      <c r="H221" s="329">
        <v>43.533333333333331</v>
      </c>
      <c r="I221" s="329">
        <v>44.166666666666671</v>
      </c>
      <c r="J221" s="329">
        <v>45.033333333333331</v>
      </c>
      <c r="K221" s="328">
        <v>43.3</v>
      </c>
      <c r="L221" s="328">
        <v>41.8</v>
      </c>
      <c r="M221" s="328">
        <v>48.823770000000003</v>
      </c>
      <c r="N221" s="1"/>
      <c r="O221" s="1"/>
    </row>
    <row r="222" spans="1:15" ht="12.75" customHeight="1">
      <c r="A222" s="30">
        <v>212</v>
      </c>
      <c r="B222" s="347" t="s">
        <v>127</v>
      </c>
      <c r="C222" s="328">
        <v>10.3</v>
      </c>
      <c r="D222" s="329">
        <v>10.216666666666667</v>
      </c>
      <c r="E222" s="329">
        <v>10.033333333333333</v>
      </c>
      <c r="F222" s="329">
        <v>9.7666666666666657</v>
      </c>
      <c r="G222" s="329">
        <v>9.5833333333333321</v>
      </c>
      <c r="H222" s="329">
        <v>10.483333333333334</v>
      </c>
      <c r="I222" s="329">
        <v>10.666666666666668</v>
      </c>
      <c r="J222" s="329">
        <v>10.933333333333335</v>
      </c>
      <c r="K222" s="328">
        <v>10.4</v>
      </c>
      <c r="L222" s="328">
        <v>9.9499999999999993</v>
      </c>
      <c r="M222" s="328">
        <v>1994.7265</v>
      </c>
      <c r="N222" s="1"/>
      <c r="O222" s="1"/>
    </row>
    <row r="223" spans="1:15" ht="12.75" customHeight="1">
      <c r="A223" s="30">
        <v>213</v>
      </c>
      <c r="B223" s="347" t="s">
        <v>394</v>
      </c>
      <c r="C223" s="328">
        <v>55.95</v>
      </c>
      <c r="D223" s="329">
        <v>55.800000000000004</v>
      </c>
      <c r="E223" s="329">
        <v>54.650000000000006</v>
      </c>
      <c r="F223" s="329">
        <v>53.35</v>
      </c>
      <c r="G223" s="329">
        <v>52.2</v>
      </c>
      <c r="H223" s="329">
        <v>57.100000000000009</v>
      </c>
      <c r="I223" s="329">
        <v>58.25</v>
      </c>
      <c r="J223" s="329">
        <v>59.550000000000011</v>
      </c>
      <c r="K223" s="328">
        <v>56.95</v>
      </c>
      <c r="L223" s="328">
        <v>54.5</v>
      </c>
      <c r="M223" s="328">
        <v>50.316339999999997</v>
      </c>
      <c r="N223" s="1"/>
      <c r="O223" s="1"/>
    </row>
    <row r="224" spans="1:15" ht="12.75" customHeight="1">
      <c r="A224" s="30">
        <v>214</v>
      </c>
      <c r="B224" s="347" t="s">
        <v>128</v>
      </c>
      <c r="C224" s="328">
        <v>42.05</v>
      </c>
      <c r="D224" s="329">
        <v>41.68333333333333</v>
      </c>
      <c r="E224" s="329">
        <v>41.11666666666666</v>
      </c>
      <c r="F224" s="329">
        <v>40.18333333333333</v>
      </c>
      <c r="G224" s="329">
        <v>39.61666666666666</v>
      </c>
      <c r="H224" s="329">
        <v>42.61666666666666</v>
      </c>
      <c r="I224" s="329">
        <v>43.183333333333337</v>
      </c>
      <c r="J224" s="329">
        <v>44.11666666666666</v>
      </c>
      <c r="K224" s="328">
        <v>42.25</v>
      </c>
      <c r="L224" s="328">
        <v>40.75</v>
      </c>
      <c r="M224" s="328">
        <v>291.75047999999998</v>
      </c>
      <c r="N224" s="1"/>
      <c r="O224" s="1"/>
    </row>
    <row r="225" spans="1:15" ht="12.75" customHeight="1">
      <c r="A225" s="30">
        <v>215</v>
      </c>
      <c r="B225" s="347" t="s">
        <v>405</v>
      </c>
      <c r="C225" s="328">
        <v>222.8</v>
      </c>
      <c r="D225" s="329">
        <v>220.96666666666667</v>
      </c>
      <c r="E225" s="329">
        <v>217.93333333333334</v>
      </c>
      <c r="F225" s="329">
        <v>213.06666666666666</v>
      </c>
      <c r="G225" s="329">
        <v>210.03333333333333</v>
      </c>
      <c r="H225" s="329">
        <v>225.83333333333334</v>
      </c>
      <c r="I225" s="329">
        <v>228.8666666666667</v>
      </c>
      <c r="J225" s="329">
        <v>233.73333333333335</v>
      </c>
      <c r="K225" s="328">
        <v>224</v>
      </c>
      <c r="L225" s="328">
        <v>216.1</v>
      </c>
      <c r="M225" s="328">
        <v>115.67495</v>
      </c>
      <c r="N225" s="1"/>
      <c r="O225" s="1"/>
    </row>
    <row r="226" spans="1:15" ht="12.75" customHeight="1">
      <c r="A226" s="30">
        <v>216</v>
      </c>
      <c r="B226" s="347" t="s">
        <v>395</v>
      </c>
      <c r="C226" s="328">
        <v>839.35</v>
      </c>
      <c r="D226" s="329">
        <v>844.94999999999993</v>
      </c>
      <c r="E226" s="329">
        <v>826.04999999999984</v>
      </c>
      <c r="F226" s="329">
        <v>812.74999999999989</v>
      </c>
      <c r="G226" s="329">
        <v>793.8499999999998</v>
      </c>
      <c r="H226" s="329">
        <v>858.24999999999989</v>
      </c>
      <c r="I226" s="329">
        <v>877.15</v>
      </c>
      <c r="J226" s="329">
        <v>890.44999999999993</v>
      </c>
      <c r="K226" s="328">
        <v>863.85</v>
      </c>
      <c r="L226" s="328">
        <v>831.65</v>
      </c>
      <c r="M226" s="328">
        <v>0.14232</v>
      </c>
      <c r="N226" s="1"/>
      <c r="O226" s="1"/>
    </row>
    <row r="227" spans="1:15" ht="12.75" customHeight="1">
      <c r="A227" s="30">
        <v>217</v>
      </c>
      <c r="B227" s="347" t="s">
        <v>129</v>
      </c>
      <c r="C227" s="328">
        <v>380.1</v>
      </c>
      <c r="D227" s="329">
        <v>373.61666666666662</v>
      </c>
      <c r="E227" s="329">
        <v>364.48333333333323</v>
      </c>
      <c r="F227" s="329">
        <v>348.86666666666662</v>
      </c>
      <c r="G227" s="329">
        <v>339.73333333333323</v>
      </c>
      <c r="H227" s="329">
        <v>389.23333333333323</v>
      </c>
      <c r="I227" s="329">
        <v>398.36666666666656</v>
      </c>
      <c r="J227" s="329">
        <v>413.98333333333323</v>
      </c>
      <c r="K227" s="328">
        <v>382.75</v>
      </c>
      <c r="L227" s="328">
        <v>358</v>
      </c>
      <c r="M227" s="328">
        <v>111.17891</v>
      </c>
      <c r="N227" s="1"/>
      <c r="O227" s="1"/>
    </row>
    <row r="228" spans="1:15" ht="12.75" customHeight="1">
      <c r="A228" s="30">
        <v>218</v>
      </c>
      <c r="B228" s="347" t="s">
        <v>396</v>
      </c>
      <c r="C228" s="328">
        <v>297.60000000000002</v>
      </c>
      <c r="D228" s="329">
        <v>295.23333333333335</v>
      </c>
      <c r="E228" s="329">
        <v>290.4666666666667</v>
      </c>
      <c r="F228" s="329">
        <v>283.33333333333337</v>
      </c>
      <c r="G228" s="329">
        <v>278.56666666666672</v>
      </c>
      <c r="H228" s="329">
        <v>302.36666666666667</v>
      </c>
      <c r="I228" s="329">
        <v>307.13333333333333</v>
      </c>
      <c r="J228" s="329">
        <v>314.26666666666665</v>
      </c>
      <c r="K228" s="328">
        <v>300</v>
      </c>
      <c r="L228" s="328">
        <v>288.10000000000002</v>
      </c>
      <c r="M228" s="328">
        <v>2.8736600000000001</v>
      </c>
      <c r="N228" s="1"/>
      <c r="O228" s="1"/>
    </row>
    <row r="229" spans="1:15" ht="12.75" customHeight="1">
      <c r="A229" s="30">
        <v>219</v>
      </c>
      <c r="B229" s="347" t="s">
        <v>397</v>
      </c>
      <c r="C229" s="328">
        <v>1483.1</v>
      </c>
      <c r="D229" s="329">
        <v>1481.5166666666667</v>
      </c>
      <c r="E229" s="329">
        <v>1462.0333333333333</v>
      </c>
      <c r="F229" s="329">
        <v>1440.9666666666667</v>
      </c>
      <c r="G229" s="329">
        <v>1421.4833333333333</v>
      </c>
      <c r="H229" s="329">
        <v>1502.5833333333333</v>
      </c>
      <c r="I229" s="329">
        <v>1522.0666666666664</v>
      </c>
      <c r="J229" s="329">
        <v>1543.1333333333332</v>
      </c>
      <c r="K229" s="328">
        <v>1501</v>
      </c>
      <c r="L229" s="328">
        <v>1460.45</v>
      </c>
      <c r="M229" s="328">
        <v>0.19567999999999999</v>
      </c>
      <c r="N229" s="1"/>
      <c r="O229" s="1"/>
    </row>
    <row r="230" spans="1:15" ht="12.75" customHeight="1">
      <c r="A230" s="30">
        <v>220</v>
      </c>
      <c r="B230" s="347" t="s">
        <v>130</v>
      </c>
      <c r="C230" s="328">
        <v>207.3</v>
      </c>
      <c r="D230" s="329">
        <v>204.1</v>
      </c>
      <c r="E230" s="329">
        <v>199.39999999999998</v>
      </c>
      <c r="F230" s="329">
        <v>191.49999999999997</v>
      </c>
      <c r="G230" s="329">
        <v>186.79999999999995</v>
      </c>
      <c r="H230" s="329">
        <v>212</v>
      </c>
      <c r="I230" s="329">
        <v>216.7</v>
      </c>
      <c r="J230" s="329">
        <v>224.60000000000002</v>
      </c>
      <c r="K230" s="328">
        <v>208.8</v>
      </c>
      <c r="L230" s="328">
        <v>196.2</v>
      </c>
      <c r="M230" s="328">
        <v>150.38951</v>
      </c>
      <c r="N230" s="1"/>
      <c r="O230" s="1"/>
    </row>
    <row r="231" spans="1:15" ht="12.75" customHeight="1">
      <c r="A231" s="30">
        <v>221</v>
      </c>
      <c r="B231" s="347" t="s">
        <v>402</v>
      </c>
      <c r="C231" s="328">
        <v>196.8</v>
      </c>
      <c r="D231" s="329">
        <v>195.48333333333335</v>
      </c>
      <c r="E231" s="329">
        <v>192.76666666666671</v>
      </c>
      <c r="F231" s="329">
        <v>188.73333333333335</v>
      </c>
      <c r="G231" s="329">
        <v>186.01666666666671</v>
      </c>
      <c r="H231" s="329">
        <v>199.51666666666671</v>
      </c>
      <c r="I231" s="329">
        <v>202.23333333333335</v>
      </c>
      <c r="J231" s="329">
        <v>206.26666666666671</v>
      </c>
      <c r="K231" s="328">
        <v>198.2</v>
      </c>
      <c r="L231" s="328">
        <v>191.45</v>
      </c>
      <c r="M231" s="328">
        <v>25.281870000000001</v>
      </c>
      <c r="N231" s="1"/>
      <c r="O231" s="1"/>
    </row>
    <row r="232" spans="1:15" ht="12.75" customHeight="1">
      <c r="A232" s="30">
        <v>222</v>
      </c>
      <c r="B232" s="347" t="s">
        <v>264</v>
      </c>
      <c r="C232" s="328">
        <v>4286.45</v>
      </c>
      <c r="D232" s="329">
        <v>4235.1500000000005</v>
      </c>
      <c r="E232" s="329">
        <v>4155.3000000000011</v>
      </c>
      <c r="F232" s="329">
        <v>4024.1500000000005</v>
      </c>
      <c r="G232" s="329">
        <v>3944.3000000000011</v>
      </c>
      <c r="H232" s="329">
        <v>4366.3000000000011</v>
      </c>
      <c r="I232" s="329">
        <v>4446.1500000000015</v>
      </c>
      <c r="J232" s="329">
        <v>4577.3000000000011</v>
      </c>
      <c r="K232" s="328">
        <v>4315</v>
      </c>
      <c r="L232" s="328">
        <v>4104</v>
      </c>
      <c r="M232" s="328">
        <v>2.6909100000000001</v>
      </c>
      <c r="N232" s="1"/>
      <c r="O232" s="1"/>
    </row>
    <row r="233" spans="1:15" ht="12.75" customHeight="1">
      <c r="A233" s="30">
        <v>223</v>
      </c>
      <c r="B233" s="347" t="s">
        <v>404</v>
      </c>
      <c r="C233" s="328">
        <v>146.05000000000001</v>
      </c>
      <c r="D233" s="329">
        <v>145.85</v>
      </c>
      <c r="E233" s="329">
        <v>142.94999999999999</v>
      </c>
      <c r="F233" s="329">
        <v>139.85</v>
      </c>
      <c r="G233" s="329">
        <v>136.94999999999999</v>
      </c>
      <c r="H233" s="329">
        <v>148.94999999999999</v>
      </c>
      <c r="I233" s="329">
        <v>151.85000000000002</v>
      </c>
      <c r="J233" s="329">
        <v>154.94999999999999</v>
      </c>
      <c r="K233" s="328">
        <v>148.75</v>
      </c>
      <c r="L233" s="328">
        <v>142.75</v>
      </c>
      <c r="M233" s="328">
        <v>40.505119999999998</v>
      </c>
      <c r="N233" s="1"/>
      <c r="O233" s="1"/>
    </row>
    <row r="234" spans="1:15" ht="12.75" customHeight="1">
      <c r="A234" s="30">
        <v>224</v>
      </c>
      <c r="B234" s="347" t="s">
        <v>131</v>
      </c>
      <c r="C234" s="328">
        <v>1709.1</v>
      </c>
      <c r="D234" s="329">
        <v>1707.3166666666666</v>
      </c>
      <c r="E234" s="329">
        <v>1659.7833333333333</v>
      </c>
      <c r="F234" s="329">
        <v>1610.4666666666667</v>
      </c>
      <c r="G234" s="329">
        <v>1562.9333333333334</v>
      </c>
      <c r="H234" s="329">
        <v>1756.6333333333332</v>
      </c>
      <c r="I234" s="329">
        <v>1804.1666666666665</v>
      </c>
      <c r="J234" s="329">
        <v>1853.4833333333331</v>
      </c>
      <c r="K234" s="328">
        <v>1754.85</v>
      </c>
      <c r="L234" s="328">
        <v>1658</v>
      </c>
      <c r="M234" s="328">
        <v>55.964230000000001</v>
      </c>
      <c r="N234" s="1"/>
      <c r="O234" s="1"/>
    </row>
    <row r="235" spans="1:15" ht="12.75" customHeight="1">
      <c r="A235" s="30">
        <v>225</v>
      </c>
      <c r="B235" s="347" t="s">
        <v>836</v>
      </c>
      <c r="C235" s="328">
        <v>1531.85</v>
      </c>
      <c r="D235" s="329">
        <v>1515.6499999999999</v>
      </c>
      <c r="E235" s="329">
        <v>1461.2999999999997</v>
      </c>
      <c r="F235" s="329">
        <v>1390.7499999999998</v>
      </c>
      <c r="G235" s="329">
        <v>1336.3999999999996</v>
      </c>
      <c r="H235" s="329">
        <v>1586.1999999999998</v>
      </c>
      <c r="I235" s="329">
        <v>1640.5499999999997</v>
      </c>
      <c r="J235" s="329">
        <v>1711.1</v>
      </c>
      <c r="K235" s="328">
        <v>1570</v>
      </c>
      <c r="L235" s="328">
        <v>1445.1</v>
      </c>
      <c r="M235" s="328">
        <v>2.1606800000000002</v>
      </c>
      <c r="N235" s="1"/>
      <c r="O235" s="1"/>
    </row>
    <row r="236" spans="1:15" ht="12.75" customHeight="1">
      <c r="A236" s="30">
        <v>226</v>
      </c>
      <c r="B236" s="347" t="s">
        <v>408</v>
      </c>
      <c r="C236" s="328">
        <v>363.2</v>
      </c>
      <c r="D236" s="329">
        <v>364.43333333333339</v>
      </c>
      <c r="E236" s="329">
        <v>358.36666666666679</v>
      </c>
      <c r="F236" s="329">
        <v>353.53333333333342</v>
      </c>
      <c r="G236" s="329">
        <v>347.46666666666681</v>
      </c>
      <c r="H236" s="329">
        <v>369.26666666666677</v>
      </c>
      <c r="I236" s="329">
        <v>375.33333333333337</v>
      </c>
      <c r="J236" s="329">
        <v>380.16666666666674</v>
      </c>
      <c r="K236" s="328">
        <v>370.5</v>
      </c>
      <c r="L236" s="328">
        <v>359.6</v>
      </c>
      <c r="M236" s="328">
        <v>1.00176</v>
      </c>
      <c r="N236" s="1"/>
      <c r="O236" s="1"/>
    </row>
    <row r="237" spans="1:15" ht="12.75" customHeight="1">
      <c r="A237" s="30">
        <v>227</v>
      </c>
      <c r="B237" s="347" t="s">
        <v>132</v>
      </c>
      <c r="C237" s="328">
        <v>875.35</v>
      </c>
      <c r="D237" s="329">
        <v>864.5333333333333</v>
      </c>
      <c r="E237" s="329">
        <v>849.06666666666661</v>
      </c>
      <c r="F237" s="329">
        <v>822.7833333333333</v>
      </c>
      <c r="G237" s="329">
        <v>807.31666666666661</v>
      </c>
      <c r="H237" s="329">
        <v>890.81666666666661</v>
      </c>
      <c r="I237" s="329">
        <v>906.2833333333333</v>
      </c>
      <c r="J237" s="329">
        <v>932.56666666666661</v>
      </c>
      <c r="K237" s="328">
        <v>880</v>
      </c>
      <c r="L237" s="328">
        <v>838.25</v>
      </c>
      <c r="M237" s="328">
        <v>69.676400000000001</v>
      </c>
      <c r="N237" s="1"/>
      <c r="O237" s="1"/>
    </row>
    <row r="238" spans="1:15" ht="12.75" customHeight="1">
      <c r="A238" s="30">
        <v>228</v>
      </c>
      <c r="B238" s="347" t="s">
        <v>133</v>
      </c>
      <c r="C238" s="328">
        <v>212.25</v>
      </c>
      <c r="D238" s="329">
        <v>209.56666666666669</v>
      </c>
      <c r="E238" s="329">
        <v>204.73333333333338</v>
      </c>
      <c r="F238" s="329">
        <v>197.2166666666667</v>
      </c>
      <c r="G238" s="329">
        <v>192.38333333333338</v>
      </c>
      <c r="H238" s="329">
        <v>217.08333333333337</v>
      </c>
      <c r="I238" s="329">
        <v>221.91666666666669</v>
      </c>
      <c r="J238" s="329">
        <v>229.43333333333337</v>
      </c>
      <c r="K238" s="328">
        <v>214.4</v>
      </c>
      <c r="L238" s="328">
        <v>202.05</v>
      </c>
      <c r="M238" s="328">
        <v>45.154060000000001</v>
      </c>
      <c r="N238" s="1"/>
      <c r="O238" s="1"/>
    </row>
    <row r="239" spans="1:15" ht="12.75" customHeight="1">
      <c r="A239" s="30">
        <v>229</v>
      </c>
      <c r="B239" s="347" t="s">
        <v>409</v>
      </c>
      <c r="C239" s="328">
        <v>41.75</v>
      </c>
      <c r="D239" s="329">
        <v>40.966666666666669</v>
      </c>
      <c r="E239" s="329">
        <v>39.733333333333334</v>
      </c>
      <c r="F239" s="329">
        <v>37.716666666666669</v>
      </c>
      <c r="G239" s="329">
        <v>36.483333333333334</v>
      </c>
      <c r="H239" s="329">
        <v>42.983333333333334</v>
      </c>
      <c r="I239" s="329">
        <v>44.216666666666669</v>
      </c>
      <c r="J239" s="329">
        <v>46.233333333333334</v>
      </c>
      <c r="K239" s="328">
        <v>42.2</v>
      </c>
      <c r="L239" s="328">
        <v>38.950000000000003</v>
      </c>
      <c r="M239" s="328">
        <v>84.816230000000004</v>
      </c>
      <c r="N239" s="1"/>
      <c r="O239" s="1"/>
    </row>
    <row r="240" spans="1:15" ht="12.75" customHeight="1">
      <c r="A240" s="30">
        <v>230</v>
      </c>
      <c r="B240" s="347" t="s">
        <v>134</v>
      </c>
      <c r="C240" s="328">
        <v>1813.35</v>
      </c>
      <c r="D240" s="329">
        <v>1811.9833333333333</v>
      </c>
      <c r="E240" s="329">
        <v>1792.3666666666668</v>
      </c>
      <c r="F240" s="329">
        <v>1771.3833333333334</v>
      </c>
      <c r="G240" s="329">
        <v>1751.7666666666669</v>
      </c>
      <c r="H240" s="329">
        <v>1832.9666666666667</v>
      </c>
      <c r="I240" s="329">
        <v>1852.583333333333</v>
      </c>
      <c r="J240" s="329">
        <v>1873.5666666666666</v>
      </c>
      <c r="K240" s="328">
        <v>1831.6</v>
      </c>
      <c r="L240" s="328">
        <v>1791</v>
      </c>
      <c r="M240" s="328">
        <v>101.93514999999999</v>
      </c>
      <c r="N240" s="1"/>
      <c r="O240" s="1"/>
    </row>
    <row r="241" spans="1:15" ht="12.75" customHeight="1">
      <c r="A241" s="30">
        <v>231</v>
      </c>
      <c r="B241" s="347" t="s">
        <v>410</v>
      </c>
      <c r="C241" s="328">
        <v>1338.65</v>
      </c>
      <c r="D241" s="329">
        <v>1351.8333333333333</v>
      </c>
      <c r="E241" s="329">
        <v>1321.8666666666666</v>
      </c>
      <c r="F241" s="329">
        <v>1305.0833333333333</v>
      </c>
      <c r="G241" s="329">
        <v>1275.1166666666666</v>
      </c>
      <c r="H241" s="329">
        <v>1368.6166666666666</v>
      </c>
      <c r="I241" s="329">
        <v>1398.5833333333333</v>
      </c>
      <c r="J241" s="329">
        <v>1415.3666666666666</v>
      </c>
      <c r="K241" s="328">
        <v>1381.8</v>
      </c>
      <c r="L241" s="328">
        <v>1335.05</v>
      </c>
      <c r="M241" s="328">
        <v>9.0190000000000006E-2</v>
      </c>
      <c r="N241" s="1"/>
      <c r="O241" s="1"/>
    </row>
    <row r="242" spans="1:15" ht="12.75" customHeight="1">
      <c r="A242" s="30">
        <v>232</v>
      </c>
      <c r="B242" s="347" t="s">
        <v>411</v>
      </c>
      <c r="C242" s="328">
        <v>416.8</v>
      </c>
      <c r="D242" s="329">
        <v>419.95</v>
      </c>
      <c r="E242" s="329">
        <v>410.34999999999997</v>
      </c>
      <c r="F242" s="329">
        <v>403.9</v>
      </c>
      <c r="G242" s="329">
        <v>394.29999999999995</v>
      </c>
      <c r="H242" s="329">
        <v>426.4</v>
      </c>
      <c r="I242" s="329">
        <v>436</v>
      </c>
      <c r="J242" s="329">
        <v>442.45</v>
      </c>
      <c r="K242" s="328">
        <v>429.55</v>
      </c>
      <c r="L242" s="328">
        <v>413.5</v>
      </c>
      <c r="M242" s="328">
        <v>6.3177300000000001</v>
      </c>
      <c r="N242" s="1"/>
      <c r="O242" s="1"/>
    </row>
    <row r="243" spans="1:15" ht="12.75" customHeight="1">
      <c r="A243" s="30">
        <v>233</v>
      </c>
      <c r="B243" s="347" t="s">
        <v>412</v>
      </c>
      <c r="C243" s="328">
        <v>719.75</v>
      </c>
      <c r="D243" s="329">
        <v>719.65</v>
      </c>
      <c r="E243" s="329">
        <v>709.3</v>
      </c>
      <c r="F243" s="329">
        <v>698.85</v>
      </c>
      <c r="G243" s="329">
        <v>688.5</v>
      </c>
      <c r="H243" s="329">
        <v>730.09999999999991</v>
      </c>
      <c r="I243" s="329">
        <v>740.45</v>
      </c>
      <c r="J243" s="329">
        <v>750.89999999999986</v>
      </c>
      <c r="K243" s="328">
        <v>730</v>
      </c>
      <c r="L243" s="328">
        <v>709.2</v>
      </c>
      <c r="M243" s="328">
        <v>3.64228</v>
      </c>
      <c r="N243" s="1"/>
      <c r="O243" s="1"/>
    </row>
    <row r="244" spans="1:15" ht="12.75" customHeight="1">
      <c r="A244" s="30">
        <v>234</v>
      </c>
      <c r="B244" s="347" t="s">
        <v>406</v>
      </c>
      <c r="C244" s="328">
        <v>17.899999999999999</v>
      </c>
      <c r="D244" s="329">
        <v>17.8</v>
      </c>
      <c r="E244" s="329">
        <v>17.600000000000001</v>
      </c>
      <c r="F244" s="329">
        <v>17.3</v>
      </c>
      <c r="G244" s="329">
        <v>17.100000000000001</v>
      </c>
      <c r="H244" s="329">
        <v>18.100000000000001</v>
      </c>
      <c r="I244" s="329">
        <v>18.299999999999997</v>
      </c>
      <c r="J244" s="329">
        <v>18.600000000000001</v>
      </c>
      <c r="K244" s="328">
        <v>18</v>
      </c>
      <c r="L244" s="328">
        <v>17.5</v>
      </c>
      <c r="M244" s="328">
        <v>18.453019999999999</v>
      </c>
      <c r="N244" s="1"/>
      <c r="O244" s="1"/>
    </row>
    <row r="245" spans="1:15" ht="12.75" customHeight="1">
      <c r="A245" s="30">
        <v>235</v>
      </c>
      <c r="B245" s="347" t="s">
        <v>135</v>
      </c>
      <c r="C245" s="328">
        <v>116.95</v>
      </c>
      <c r="D245" s="329">
        <v>117.21666666666668</v>
      </c>
      <c r="E245" s="329">
        <v>115.53333333333336</v>
      </c>
      <c r="F245" s="329">
        <v>114.11666666666667</v>
      </c>
      <c r="G245" s="329">
        <v>112.43333333333335</v>
      </c>
      <c r="H245" s="329">
        <v>118.63333333333337</v>
      </c>
      <c r="I245" s="329">
        <v>120.31666666666668</v>
      </c>
      <c r="J245" s="329">
        <v>121.73333333333338</v>
      </c>
      <c r="K245" s="328">
        <v>118.9</v>
      </c>
      <c r="L245" s="328">
        <v>115.8</v>
      </c>
      <c r="M245" s="328">
        <v>156.50702999999999</v>
      </c>
      <c r="N245" s="1"/>
      <c r="O245" s="1"/>
    </row>
    <row r="246" spans="1:15" ht="12.75" customHeight="1">
      <c r="A246" s="30">
        <v>236</v>
      </c>
      <c r="B246" s="347" t="s">
        <v>398</v>
      </c>
      <c r="C246" s="328">
        <v>377.75</v>
      </c>
      <c r="D246" s="329">
        <v>358.5</v>
      </c>
      <c r="E246" s="329">
        <v>339.25</v>
      </c>
      <c r="F246" s="329">
        <v>300.75</v>
      </c>
      <c r="G246" s="329">
        <v>281.5</v>
      </c>
      <c r="H246" s="329">
        <v>397</v>
      </c>
      <c r="I246" s="329">
        <v>416.25</v>
      </c>
      <c r="J246" s="329">
        <v>454.75</v>
      </c>
      <c r="K246" s="328">
        <v>377.75</v>
      </c>
      <c r="L246" s="328">
        <v>320</v>
      </c>
      <c r="M246" s="328">
        <v>41.73901</v>
      </c>
      <c r="N246" s="1"/>
      <c r="O246" s="1"/>
    </row>
    <row r="247" spans="1:15" ht="12.75" customHeight="1">
      <c r="A247" s="30">
        <v>237</v>
      </c>
      <c r="B247" s="347" t="s">
        <v>265</v>
      </c>
      <c r="C247" s="328">
        <v>1005.65</v>
      </c>
      <c r="D247" s="329">
        <v>1008.3166666666666</v>
      </c>
      <c r="E247" s="329">
        <v>993.53333333333319</v>
      </c>
      <c r="F247" s="329">
        <v>981.41666666666663</v>
      </c>
      <c r="G247" s="329">
        <v>966.63333333333321</v>
      </c>
      <c r="H247" s="329">
        <v>1020.4333333333332</v>
      </c>
      <c r="I247" s="329">
        <v>1035.2166666666665</v>
      </c>
      <c r="J247" s="329">
        <v>1047.333333333333</v>
      </c>
      <c r="K247" s="328">
        <v>1023.1</v>
      </c>
      <c r="L247" s="328">
        <v>996.2</v>
      </c>
      <c r="M247" s="328">
        <v>3.57348</v>
      </c>
      <c r="N247" s="1"/>
      <c r="O247" s="1"/>
    </row>
    <row r="248" spans="1:15" ht="12.75" customHeight="1">
      <c r="A248" s="30">
        <v>238</v>
      </c>
      <c r="B248" s="347" t="s">
        <v>399</v>
      </c>
      <c r="C248" s="328">
        <v>221.3</v>
      </c>
      <c r="D248" s="329">
        <v>216.73333333333335</v>
      </c>
      <c r="E248" s="329">
        <v>211.81666666666669</v>
      </c>
      <c r="F248" s="329">
        <v>202.33333333333334</v>
      </c>
      <c r="G248" s="329">
        <v>197.41666666666669</v>
      </c>
      <c r="H248" s="329">
        <v>226.2166666666667</v>
      </c>
      <c r="I248" s="329">
        <v>231.13333333333333</v>
      </c>
      <c r="J248" s="329">
        <v>240.6166666666667</v>
      </c>
      <c r="K248" s="328">
        <v>221.65</v>
      </c>
      <c r="L248" s="328">
        <v>207.25</v>
      </c>
      <c r="M248" s="328">
        <v>30.76566</v>
      </c>
      <c r="N248" s="1"/>
      <c r="O248" s="1"/>
    </row>
    <row r="249" spans="1:15" ht="12.75" customHeight="1">
      <c r="A249" s="30">
        <v>239</v>
      </c>
      <c r="B249" s="347" t="s">
        <v>400</v>
      </c>
      <c r="C249" s="328">
        <v>40.5</v>
      </c>
      <c r="D249" s="329">
        <v>40.5</v>
      </c>
      <c r="E249" s="329">
        <v>40.299999999999997</v>
      </c>
      <c r="F249" s="329">
        <v>40.099999999999994</v>
      </c>
      <c r="G249" s="329">
        <v>39.899999999999991</v>
      </c>
      <c r="H249" s="329">
        <v>40.700000000000003</v>
      </c>
      <c r="I249" s="329">
        <v>40.900000000000006</v>
      </c>
      <c r="J249" s="329">
        <v>41.100000000000009</v>
      </c>
      <c r="K249" s="328">
        <v>40.700000000000003</v>
      </c>
      <c r="L249" s="328">
        <v>40.299999999999997</v>
      </c>
      <c r="M249" s="328">
        <v>9.3796300000000006</v>
      </c>
      <c r="N249" s="1"/>
      <c r="O249" s="1"/>
    </row>
    <row r="250" spans="1:15" ht="12.75" customHeight="1">
      <c r="A250" s="30">
        <v>240</v>
      </c>
      <c r="B250" s="347" t="s">
        <v>136</v>
      </c>
      <c r="C250" s="328">
        <v>735.05</v>
      </c>
      <c r="D250" s="329">
        <v>730.9</v>
      </c>
      <c r="E250" s="329">
        <v>723.19999999999993</v>
      </c>
      <c r="F250" s="329">
        <v>711.34999999999991</v>
      </c>
      <c r="G250" s="329">
        <v>703.64999999999986</v>
      </c>
      <c r="H250" s="329">
        <v>742.75</v>
      </c>
      <c r="I250" s="329">
        <v>750.45</v>
      </c>
      <c r="J250" s="329">
        <v>762.30000000000007</v>
      </c>
      <c r="K250" s="328">
        <v>738.6</v>
      </c>
      <c r="L250" s="328">
        <v>719.05</v>
      </c>
      <c r="M250" s="328">
        <v>44.854129999999998</v>
      </c>
      <c r="N250" s="1"/>
      <c r="O250" s="1"/>
    </row>
    <row r="251" spans="1:15" ht="12.75" customHeight="1">
      <c r="A251" s="30">
        <v>241</v>
      </c>
      <c r="B251" s="347" t="s">
        <v>829</v>
      </c>
      <c r="C251" s="328">
        <v>21.65</v>
      </c>
      <c r="D251" s="329">
        <v>21.650000000000002</v>
      </c>
      <c r="E251" s="329">
        <v>21.550000000000004</v>
      </c>
      <c r="F251" s="329">
        <v>21.450000000000003</v>
      </c>
      <c r="G251" s="329">
        <v>21.350000000000005</v>
      </c>
      <c r="H251" s="329">
        <v>21.750000000000004</v>
      </c>
      <c r="I251" s="329">
        <v>21.850000000000005</v>
      </c>
      <c r="J251" s="329">
        <v>21.950000000000003</v>
      </c>
      <c r="K251" s="328">
        <v>21.75</v>
      </c>
      <c r="L251" s="328">
        <v>21.55</v>
      </c>
      <c r="M251" s="328">
        <v>49.975879999999997</v>
      </c>
      <c r="N251" s="1"/>
      <c r="O251" s="1"/>
    </row>
    <row r="252" spans="1:15" ht="12.75" customHeight="1">
      <c r="A252" s="30">
        <v>242</v>
      </c>
      <c r="B252" s="347" t="s">
        <v>263</v>
      </c>
      <c r="C252" s="328">
        <v>606.95000000000005</v>
      </c>
      <c r="D252" s="329">
        <v>609.56666666666672</v>
      </c>
      <c r="E252" s="329">
        <v>599.43333333333339</v>
      </c>
      <c r="F252" s="329">
        <v>591.91666666666663</v>
      </c>
      <c r="G252" s="329">
        <v>581.7833333333333</v>
      </c>
      <c r="H252" s="329">
        <v>617.08333333333348</v>
      </c>
      <c r="I252" s="329">
        <v>627.21666666666692</v>
      </c>
      <c r="J252" s="329">
        <v>634.73333333333358</v>
      </c>
      <c r="K252" s="328">
        <v>619.70000000000005</v>
      </c>
      <c r="L252" s="328">
        <v>602.04999999999995</v>
      </c>
      <c r="M252" s="328">
        <v>6.6217199999999998</v>
      </c>
      <c r="N252" s="1"/>
      <c r="O252" s="1"/>
    </row>
    <row r="253" spans="1:15" ht="12.75" customHeight="1">
      <c r="A253" s="30">
        <v>243</v>
      </c>
      <c r="B253" s="347" t="s">
        <v>137</v>
      </c>
      <c r="C253" s="328">
        <v>229.25</v>
      </c>
      <c r="D253" s="329">
        <v>228.91666666666666</v>
      </c>
      <c r="E253" s="329">
        <v>226.43333333333331</v>
      </c>
      <c r="F253" s="329">
        <v>223.61666666666665</v>
      </c>
      <c r="G253" s="329">
        <v>221.1333333333333</v>
      </c>
      <c r="H253" s="329">
        <v>231.73333333333332</v>
      </c>
      <c r="I253" s="329">
        <v>234.21666666666667</v>
      </c>
      <c r="J253" s="329">
        <v>237.03333333333333</v>
      </c>
      <c r="K253" s="328">
        <v>231.4</v>
      </c>
      <c r="L253" s="328">
        <v>226.1</v>
      </c>
      <c r="M253" s="328">
        <v>422.94905999999997</v>
      </c>
      <c r="N253" s="1"/>
      <c r="O253" s="1"/>
    </row>
    <row r="254" spans="1:15" ht="12.75" customHeight="1">
      <c r="A254" s="30">
        <v>244</v>
      </c>
      <c r="B254" s="347" t="s">
        <v>401</v>
      </c>
      <c r="C254" s="328">
        <v>97</v>
      </c>
      <c r="D254" s="329">
        <v>96.116666666666674</v>
      </c>
      <c r="E254" s="329">
        <v>94.733333333333348</v>
      </c>
      <c r="F254" s="329">
        <v>92.466666666666669</v>
      </c>
      <c r="G254" s="329">
        <v>91.083333333333343</v>
      </c>
      <c r="H254" s="329">
        <v>98.383333333333354</v>
      </c>
      <c r="I254" s="329">
        <v>99.76666666666668</v>
      </c>
      <c r="J254" s="329">
        <v>102.03333333333336</v>
      </c>
      <c r="K254" s="328">
        <v>97.5</v>
      </c>
      <c r="L254" s="328">
        <v>93.85</v>
      </c>
      <c r="M254" s="328">
        <v>2.8429199999999999</v>
      </c>
      <c r="N254" s="1"/>
      <c r="O254" s="1"/>
    </row>
    <row r="255" spans="1:15" ht="12.75" customHeight="1">
      <c r="A255" s="30">
        <v>245</v>
      </c>
      <c r="B255" s="347" t="s">
        <v>419</v>
      </c>
      <c r="C255" s="328">
        <v>98.3</v>
      </c>
      <c r="D255" s="329">
        <v>97.983333333333334</v>
      </c>
      <c r="E255" s="329">
        <v>96.816666666666663</v>
      </c>
      <c r="F255" s="329">
        <v>95.333333333333329</v>
      </c>
      <c r="G255" s="329">
        <v>94.166666666666657</v>
      </c>
      <c r="H255" s="329">
        <v>99.466666666666669</v>
      </c>
      <c r="I255" s="329">
        <v>100.63333333333333</v>
      </c>
      <c r="J255" s="329">
        <v>102.11666666666667</v>
      </c>
      <c r="K255" s="328">
        <v>99.15</v>
      </c>
      <c r="L255" s="328">
        <v>96.5</v>
      </c>
      <c r="M255" s="328">
        <v>3.7915700000000001</v>
      </c>
      <c r="N255" s="1"/>
      <c r="O255" s="1"/>
    </row>
    <row r="256" spans="1:15" ht="12.75" customHeight="1">
      <c r="A256" s="30">
        <v>246</v>
      </c>
      <c r="B256" s="347" t="s">
        <v>413</v>
      </c>
      <c r="C256" s="328">
        <v>1578.05</v>
      </c>
      <c r="D256" s="329">
        <v>1581.2</v>
      </c>
      <c r="E256" s="329">
        <v>1554.4</v>
      </c>
      <c r="F256" s="329">
        <v>1530.75</v>
      </c>
      <c r="G256" s="329">
        <v>1503.95</v>
      </c>
      <c r="H256" s="329">
        <v>1604.8500000000001</v>
      </c>
      <c r="I256" s="329">
        <v>1631.6499999999999</v>
      </c>
      <c r="J256" s="329">
        <v>1655.3000000000002</v>
      </c>
      <c r="K256" s="328">
        <v>1608</v>
      </c>
      <c r="L256" s="328">
        <v>1557.55</v>
      </c>
      <c r="M256" s="328">
        <v>0.47478999999999999</v>
      </c>
      <c r="N256" s="1"/>
      <c r="O256" s="1"/>
    </row>
    <row r="257" spans="1:15" ht="12.75" customHeight="1">
      <c r="A257" s="30">
        <v>247</v>
      </c>
      <c r="B257" s="347" t="s">
        <v>423</v>
      </c>
      <c r="C257" s="328">
        <v>1768.4</v>
      </c>
      <c r="D257" s="329">
        <v>1775.95</v>
      </c>
      <c r="E257" s="329">
        <v>1741.9</v>
      </c>
      <c r="F257" s="329">
        <v>1715.4</v>
      </c>
      <c r="G257" s="329">
        <v>1681.3500000000001</v>
      </c>
      <c r="H257" s="329">
        <v>1802.45</v>
      </c>
      <c r="I257" s="329">
        <v>1836.4999999999998</v>
      </c>
      <c r="J257" s="329">
        <v>1863</v>
      </c>
      <c r="K257" s="328">
        <v>1810</v>
      </c>
      <c r="L257" s="328">
        <v>1749.45</v>
      </c>
      <c r="M257" s="328">
        <v>7.7859999999999999E-2</v>
      </c>
      <c r="N257" s="1"/>
      <c r="O257" s="1"/>
    </row>
    <row r="258" spans="1:15" ht="12.75" customHeight="1">
      <c r="A258" s="30">
        <v>248</v>
      </c>
      <c r="B258" s="347" t="s">
        <v>420</v>
      </c>
      <c r="C258" s="328">
        <v>89.05</v>
      </c>
      <c r="D258" s="329">
        <v>88.399999999999991</v>
      </c>
      <c r="E258" s="329">
        <v>87.34999999999998</v>
      </c>
      <c r="F258" s="329">
        <v>85.649999999999991</v>
      </c>
      <c r="G258" s="329">
        <v>84.59999999999998</v>
      </c>
      <c r="H258" s="329">
        <v>90.09999999999998</v>
      </c>
      <c r="I258" s="329">
        <v>91.149999999999991</v>
      </c>
      <c r="J258" s="329">
        <v>92.84999999999998</v>
      </c>
      <c r="K258" s="328">
        <v>89.45</v>
      </c>
      <c r="L258" s="328">
        <v>86.7</v>
      </c>
      <c r="M258" s="328">
        <v>6.3299200000000004</v>
      </c>
      <c r="N258" s="1"/>
      <c r="O258" s="1"/>
    </row>
    <row r="259" spans="1:15" ht="12.75" customHeight="1">
      <c r="A259" s="30">
        <v>249</v>
      </c>
      <c r="B259" s="347" t="s">
        <v>138</v>
      </c>
      <c r="C259" s="328">
        <v>449.75</v>
      </c>
      <c r="D259" s="329">
        <v>448.65000000000003</v>
      </c>
      <c r="E259" s="329">
        <v>438.10000000000008</v>
      </c>
      <c r="F259" s="329">
        <v>426.45000000000005</v>
      </c>
      <c r="G259" s="329">
        <v>415.90000000000009</v>
      </c>
      <c r="H259" s="329">
        <v>460.30000000000007</v>
      </c>
      <c r="I259" s="329">
        <v>470.85</v>
      </c>
      <c r="J259" s="329">
        <v>482.50000000000006</v>
      </c>
      <c r="K259" s="328">
        <v>459.2</v>
      </c>
      <c r="L259" s="328">
        <v>437</v>
      </c>
      <c r="M259" s="328">
        <v>68.113579999999999</v>
      </c>
      <c r="N259" s="1"/>
      <c r="O259" s="1"/>
    </row>
    <row r="260" spans="1:15" ht="12.75" customHeight="1">
      <c r="A260" s="30">
        <v>250</v>
      </c>
      <c r="B260" s="347" t="s">
        <v>414</v>
      </c>
      <c r="C260" s="328">
        <v>2257.5500000000002</v>
      </c>
      <c r="D260" s="329">
        <v>2227.6833333333334</v>
      </c>
      <c r="E260" s="329">
        <v>2168.916666666667</v>
      </c>
      <c r="F260" s="329">
        <v>2080.2833333333338</v>
      </c>
      <c r="G260" s="329">
        <v>2021.5166666666673</v>
      </c>
      <c r="H260" s="329">
        <v>2316.3166666666666</v>
      </c>
      <c r="I260" s="329">
        <v>2375.083333333333</v>
      </c>
      <c r="J260" s="329">
        <v>2463.7166666666662</v>
      </c>
      <c r="K260" s="328">
        <v>2286.4499999999998</v>
      </c>
      <c r="L260" s="328">
        <v>2139.0500000000002</v>
      </c>
      <c r="M260" s="328">
        <v>7.8962000000000003</v>
      </c>
      <c r="N260" s="1"/>
      <c r="O260" s="1"/>
    </row>
    <row r="261" spans="1:15" ht="12.75" customHeight="1">
      <c r="A261" s="30">
        <v>251</v>
      </c>
      <c r="B261" s="347" t="s">
        <v>415</v>
      </c>
      <c r="C261" s="328">
        <v>403.4</v>
      </c>
      <c r="D261" s="329">
        <v>403.96666666666664</v>
      </c>
      <c r="E261" s="329">
        <v>395.98333333333329</v>
      </c>
      <c r="F261" s="329">
        <v>388.56666666666666</v>
      </c>
      <c r="G261" s="329">
        <v>380.58333333333331</v>
      </c>
      <c r="H261" s="329">
        <v>411.38333333333327</v>
      </c>
      <c r="I261" s="329">
        <v>419.36666666666662</v>
      </c>
      <c r="J261" s="329">
        <v>426.78333333333325</v>
      </c>
      <c r="K261" s="328">
        <v>411.95</v>
      </c>
      <c r="L261" s="328">
        <v>396.55</v>
      </c>
      <c r="M261" s="328">
        <v>2.5790899999999999</v>
      </c>
      <c r="N261" s="1"/>
      <c r="O261" s="1"/>
    </row>
    <row r="262" spans="1:15" ht="12.75" customHeight="1">
      <c r="A262" s="30">
        <v>252</v>
      </c>
      <c r="B262" s="347" t="s">
        <v>416</v>
      </c>
      <c r="C262" s="328">
        <v>230.9</v>
      </c>
      <c r="D262" s="329">
        <v>230.08333333333334</v>
      </c>
      <c r="E262" s="329">
        <v>225.16666666666669</v>
      </c>
      <c r="F262" s="329">
        <v>219.43333333333334</v>
      </c>
      <c r="G262" s="329">
        <v>214.51666666666668</v>
      </c>
      <c r="H262" s="329">
        <v>235.81666666666669</v>
      </c>
      <c r="I262" s="329">
        <v>240.73333333333338</v>
      </c>
      <c r="J262" s="329">
        <v>246.4666666666667</v>
      </c>
      <c r="K262" s="328">
        <v>235</v>
      </c>
      <c r="L262" s="328">
        <v>224.35</v>
      </c>
      <c r="M262" s="328">
        <v>10.02041</v>
      </c>
      <c r="N262" s="1"/>
      <c r="O262" s="1"/>
    </row>
    <row r="263" spans="1:15" ht="12.75" customHeight="1">
      <c r="A263" s="30">
        <v>253</v>
      </c>
      <c r="B263" s="347" t="s">
        <v>417</v>
      </c>
      <c r="C263" s="328">
        <v>107.95</v>
      </c>
      <c r="D263" s="329">
        <v>107.3</v>
      </c>
      <c r="E263" s="329">
        <v>105.14999999999999</v>
      </c>
      <c r="F263" s="329">
        <v>102.35</v>
      </c>
      <c r="G263" s="329">
        <v>100.19999999999999</v>
      </c>
      <c r="H263" s="329">
        <v>110.1</v>
      </c>
      <c r="I263" s="329">
        <v>112.25</v>
      </c>
      <c r="J263" s="329">
        <v>115.05</v>
      </c>
      <c r="K263" s="328">
        <v>109.45</v>
      </c>
      <c r="L263" s="328">
        <v>104.5</v>
      </c>
      <c r="M263" s="328">
        <v>5.8660899999999998</v>
      </c>
      <c r="N263" s="1"/>
      <c r="O263" s="1"/>
    </row>
    <row r="264" spans="1:15" ht="12.75" customHeight="1">
      <c r="A264" s="30">
        <v>254</v>
      </c>
      <c r="B264" s="347" t="s">
        <v>418</v>
      </c>
      <c r="C264" s="328">
        <v>63.25</v>
      </c>
      <c r="D264" s="329">
        <v>63.083333333333336</v>
      </c>
      <c r="E264" s="329">
        <v>62.31666666666667</v>
      </c>
      <c r="F264" s="329">
        <v>61.383333333333333</v>
      </c>
      <c r="G264" s="329">
        <v>60.616666666666667</v>
      </c>
      <c r="H264" s="329">
        <v>64.01666666666668</v>
      </c>
      <c r="I264" s="329">
        <v>64.783333333333331</v>
      </c>
      <c r="J264" s="329">
        <v>65.716666666666669</v>
      </c>
      <c r="K264" s="328">
        <v>63.85</v>
      </c>
      <c r="L264" s="328">
        <v>62.15</v>
      </c>
      <c r="M264" s="328">
        <v>5.6953899999999997</v>
      </c>
      <c r="N264" s="1"/>
      <c r="O264" s="1"/>
    </row>
    <row r="265" spans="1:15" ht="12.75" customHeight="1">
      <c r="A265" s="30">
        <v>255</v>
      </c>
      <c r="B265" s="347" t="s">
        <v>422</v>
      </c>
      <c r="C265" s="328">
        <v>183.55</v>
      </c>
      <c r="D265" s="329">
        <v>185.88333333333333</v>
      </c>
      <c r="E265" s="329">
        <v>179.76666666666665</v>
      </c>
      <c r="F265" s="329">
        <v>175.98333333333332</v>
      </c>
      <c r="G265" s="329">
        <v>169.86666666666665</v>
      </c>
      <c r="H265" s="329">
        <v>189.66666666666666</v>
      </c>
      <c r="I265" s="329">
        <v>195.78333333333333</v>
      </c>
      <c r="J265" s="329">
        <v>199.56666666666666</v>
      </c>
      <c r="K265" s="328">
        <v>192</v>
      </c>
      <c r="L265" s="328">
        <v>182.1</v>
      </c>
      <c r="M265" s="328">
        <v>11.619540000000001</v>
      </c>
      <c r="N265" s="1"/>
      <c r="O265" s="1"/>
    </row>
    <row r="266" spans="1:15" ht="12.75" customHeight="1">
      <c r="A266" s="30">
        <v>256</v>
      </c>
      <c r="B266" s="347" t="s">
        <v>421</v>
      </c>
      <c r="C266" s="328">
        <v>342.5</v>
      </c>
      <c r="D266" s="329">
        <v>346.33333333333331</v>
      </c>
      <c r="E266" s="329">
        <v>336.16666666666663</v>
      </c>
      <c r="F266" s="329">
        <v>329.83333333333331</v>
      </c>
      <c r="G266" s="329">
        <v>319.66666666666663</v>
      </c>
      <c r="H266" s="329">
        <v>352.66666666666663</v>
      </c>
      <c r="I266" s="329">
        <v>362.83333333333326</v>
      </c>
      <c r="J266" s="329">
        <v>369.16666666666663</v>
      </c>
      <c r="K266" s="328">
        <v>356.5</v>
      </c>
      <c r="L266" s="328">
        <v>340</v>
      </c>
      <c r="M266" s="328">
        <v>1.0954299999999999</v>
      </c>
      <c r="N266" s="1"/>
      <c r="O266" s="1"/>
    </row>
    <row r="267" spans="1:15" ht="12.75" customHeight="1">
      <c r="A267" s="30">
        <v>257</v>
      </c>
      <c r="B267" s="347" t="s">
        <v>266</v>
      </c>
      <c r="C267" s="328">
        <v>313.10000000000002</v>
      </c>
      <c r="D267" s="329">
        <v>309.06666666666666</v>
      </c>
      <c r="E267" s="329">
        <v>305.0333333333333</v>
      </c>
      <c r="F267" s="329">
        <v>296.96666666666664</v>
      </c>
      <c r="G267" s="329">
        <v>292.93333333333328</v>
      </c>
      <c r="H267" s="329">
        <v>317.13333333333333</v>
      </c>
      <c r="I267" s="329">
        <v>321.16666666666674</v>
      </c>
      <c r="J267" s="329">
        <v>329.23333333333335</v>
      </c>
      <c r="K267" s="328">
        <v>313.10000000000002</v>
      </c>
      <c r="L267" s="328">
        <v>301</v>
      </c>
      <c r="M267" s="328">
        <v>5.83005</v>
      </c>
      <c r="N267" s="1"/>
      <c r="O267" s="1"/>
    </row>
    <row r="268" spans="1:15" ht="12.75" customHeight="1">
      <c r="A268" s="30">
        <v>258</v>
      </c>
      <c r="B268" s="347" t="s">
        <v>139</v>
      </c>
      <c r="C268" s="328">
        <v>627.15</v>
      </c>
      <c r="D268" s="329">
        <v>626.4666666666667</v>
      </c>
      <c r="E268" s="329">
        <v>618.68333333333339</v>
      </c>
      <c r="F268" s="329">
        <v>610.2166666666667</v>
      </c>
      <c r="G268" s="329">
        <v>602.43333333333339</v>
      </c>
      <c r="H268" s="329">
        <v>634.93333333333339</v>
      </c>
      <c r="I268" s="329">
        <v>642.7166666666667</v>
      </c>
      <c r="J268" s="329">
        <v>651.18333333333339</v>
      </c>
      <c r="K268" s="328">
        <v>634.25</v>
      </c>
      <c r="L268" s="328">
        <v>618</v>
      </c>
      <c r="M268" s="328">
        <v>37.842140000000001</v>
      </c>
      <c r="N268" s="1"/>
      <c r="O268" s="1"/>
    </row>
    <row r="269" spans="1:15" ht="12.75" customHeight="1">
      <c r="A269" s="30">
        <v>259</v>
      </c>
      <c r="B269" s="347" t="s">
        <v>140</v>
      </c>
      <c r="C269" s="328">
        <v>2694.75</v>
      </c>
      <c r="D269" s="329">
        <v>2665.4166666666665</v>
      </c>
      <c r="E269" s="329">
        <v>2607.833333333333</v>
      </c>
      <c r="F269" s="329">
        <v>2520.9166666666665</v>
      </c>
      <c r="G269" s="329">
        <v>2463.333333333333</v>
      </c>
      <c r="H269" s="329">
        <v>2752.333333333333</v>
      </c>
      <c r="I269" s="329">
        <v>2809.9166666666661</v>
      </c>
      <c r="J269" s="329">
        <v>2896.833333333333</v>
      </c>
      <c r="K269" s="328">
        <v>2723</v>
      </c>
      <c r="L269" s="328">
        <v>2578.5</v>
      </c>
      <c r="M269" s="328">
        <v>10.946759999999999</v>
      </c>
      <c r="N269" s="1"/>
      <c r="O269" s="1"/>
    </row>
    <row r="270" spans="1:15" ht="12.75" customHeight="1">
      <c r="A270" s="30">
        <v>260</v>
      </c>
      <c r="B270" s="347" t="s">
        <v>837</v>
      </c>
      <c r="C270" s="328">
        <v>463.7</v>
      </c>
      <c r="D270" s="329">
        <v>453.4666666666667</v>
      </c>
      <c r="E270" s="329">
        <v>434.93333333333339</v>
      </c>
      <c r="F270" s="329">
        <v>406.16666666666669</v>
      </c>
      <c r="G270" s="329">
        <v>387.63333333333338</v>
      </c>
      <c r="H270" s="329">
        <v>482.23333333333341</v>
      </c>
      <c r="I270" s="329">
        <v>500.76666666666671</v>
      </c>
      <c r="J270" s="329">
        <v>529.53333333333342</v>
      </c>
      <c r="K270" s="328">
        <v>472</v>
      </c>
      <c r="L270" s="328">
        <v>424.7</v>
      </c>
      <c r="M270" s="328">
        <v>19.38297</v>
      </c>
      <c r="N270" s="1"/>
      <c r="O270" s="1"/>
    </row>
    <row r="271" spans="1:15" ht="12.75" customHeight="1">
      <c r="A271" s="30">
        <v>261</v>
      </c>
      <c r="B271" s="347" t="s">
        <v>838</v>
      </c>
      <c r="C271" s="328">
        <v>405.2</v>
      </c>
      <c r="D271" s="329">
        <v>404.64999999999992</v>
      </c>
      <c r="E271" s="329">
        <v>399.39999999999986</v>
      </c>
      <c r="F271" s="329">
        <v>393.59999999999997</v>
      </c>
      <c r="G271" s="329">
        <v>388.34999999999991</v>
      </c>
      <c r="H271" s="329">
        <v>410.44999999999982</v>
      </c>
      <c r="I271" s="329">
        <v>415.69999999999993</v>
      </c>
      <c r="J271" s="329">
        <v>421.49999999999977</v>
      </c>
      <c r="K271" s="328">
        <v>409.9</v>
      </c>
      <c r="L271" s="328">
        <v>398.85</v>
      </c>
      <c r="M271" s="328">
        <v>1.7176499999999999</v>
      </c>
      <c r="N271" s="1"/>
      <c r="O271" s="1"/>
    </row>
    <row r="272" spans="1:15" ht="12.75" customHeight="1">
      <c r="A272" s="30">
        <v>262</v>
      </c>
      <c r="B272" s="347" t="s">
        <v>424</v>
      </c>
      <c r="C272" s="328">
        <v>769.5</v>
      </c>
      <c r="D272" s="329">
        <v>767</v>
      </c>
      <c r="E272" s="329">
        <v>754.65</v>
      </c>
      <c r="F272" s="329">
        <v>739.8</v>
      </c>
      <c r="G272" s="329">
        <v>727.44999999999993</v>
      </c>
      <c r="H272" s="329">
        <v>781.85</v>
      </c>
      <c r="I272" s="329">
        <v>794.19999999999993</v>
      </c>
      <c r="J272" s="329">
        <v>809.05000000000007</v>
      </c>
      <c r="K272" s="328">
        <v>779.35</v>
      </c>
      <c r="L272" s="328">
        <v>752.15</v>
      </c>
      <c r="M272" s="328">
        <v>4.2359400000000003</v>
      </c>
      <c r="N272" s="1"/>
      <c r="O272" s="1"/>
    </row>
    <row r="273" spans="1:15" ht="12.75" customHeight="1">
      <c r="A273" s="30">
        <v>263</v>
      </c>
      <c r="B273" s="347" t="s">
        <v>425</v>
      </c>
      <c r="C273" s="328">
        <v>140.05000000000001</v>
      </c>
      <c r="D273" s="329">
        <v>139.54999999999998</v>
      </c>
      <c r="E273" s="329">
        <v>138.59999999999997</v>
      </c>
      <c r="F273" s="329">
        <v>137.14999999999998</v>
      </c>
      <c r="G273" s="329">
        <v>136.19999999999996</v>
      </c>
      <c r="H273" s="329">
        <v>140.99999999999997</v>
      </c>
      <c r="I273" s="329">
        <v>141.94999999999996</v>
      </c>
      <c r="J273" s="329">
        <v>143.39999999999998</v>
      </c>
      <c r="K273" s="328">
        <v>140.5</v>
      </c>
      <c r="L273" s="328">
        <v>138.1</v>
      </c>
      <c r="M273" s="328">
        <v>5.4479199999999999</v>
      </c>
      <c r="N273" s="1"/>
      <c r="O273" s="1"/>
    </row>
    <row r="274" spans="1:15" ht="12.75" customHeight="1">
      <c r="A274" s="30">
        <v>264</v>
      </c>
      <c r="B274" s="347" t="s">
        <v>432</v>
      </c>
      <c r="C274" s="328">
        <v>894.05</v>
      </c>
      <c r="D274" s="329">
        <v>900.91666666666663</v>
      </c>
      <c r="E274" s="329">
        <v>878.43333333333328</v>
      </c>
      <c r="F274" s="329">
        <v>862.81666666666661</v>
      </c>
      <c r="G274" s="329">
        <v>840.33333333333326</v>
      </c>
      <c r="H274" s="329">
        <v>916.5333333333333</v>
      </c>
      <c r="I274" s="329">
        <v>939.01666666666665</v>
      </c>
      <c r="J274" s="329">
        <v>954.63333333333333</v>
      </c>
      <c r="K274" s="328">
        <v>923.4</v>
      </c>
      <c r="L274" s="328">
        <v>885.3</v>
      </c>
      <c r="M274" s="328">
        <v>7.01546</v>
      </c>
      <c r="N274" s="1"/>
      <c r="O274" s="1"/>
    </row>
    <row r="275" spans="1:15" ht="12.75" customHeight="1">
      <c r="A275" s="30">
        <v>265</v>
      </c>
      <c r="B275" s="347" t="s">
        <v>433</v>
      </c>
      <c r="C275" s="328">
        <v>377.45</v>
      </c>
      <c r="D275" s="329">
        <v>381.31666666666666</v>
      </c>
      <c r="E275" s="329">
        <v>370.63333333333333</v>
      </c>
      <c r="F275" s="329">
        <v>363.81666666666666</v>
      </c>
      <c r="G275" s="329">
        <v>353.13333333333333</v>
      </c>
      <c r="H275" s="329">
        <v>388.13333333333333</v>
      </c>
      <c r="I275" s="329">
        <v>398.81666666666661</v>
      </c>
      <c r="J275" s="329">
        <v>405.63333333333333</v>
      </c>
      <c r="K275" s="328">
        <v>392</v>
      </c>
      <c r="L275" s="328">
        <v>374.5</v>
      </c>
      <c r="M275" s="328">
        <v>1.69093</v>
      </c>
      <c r="N275" s="1"/>
      <c r="O275" s="1"/>
    </row>
    <row r="276" spans="1:15" ht="12.75" customHeight="1">
      <c r="A276" s="30">
        <v>266</v>
      </c>
      <c r="B276" s="347" t="s">
        <v>839</v>
      </c>
      <c r="C276" s="328">
        <v>61.5</v>
      </c>
      <c r="D276" s="329">
        <v>61.199999999999996</v>
      </c>
      <c r="E276" s="329">
        <v>60.199999999999989</v>
      </c>
      <c r="F276" s="329">
        <v>58.899999999999991</v>
      </c>
      <c r="G276" s="329">
        <v>57.899999999999984</v>
      </c>
      <c r="H276" s="329">
        <v>62.499999999999993</v>
      </c>
      <c r="I276" s="329">
        <v>63.500000000000007</v>
      </c>
      <c r="J276" s="329">
        <v>64.8</v>
      </c>
      <c r="K276" s="328">
        <v>62.2</v>
      </c>
      <c r="L276" s="328">
        <v>59.9</v>
      </c>
      <c r="M276" s="328">
        <v>10.76052</v>
      </c>
      <c r="N276" s="1"/>
      <c r="O276" s="1"/>
    </row>
    <row r="277" spans="1:15" ht="12.75" customHeight="1">
      <c r="A277" s="30">
        <v>267</v>
      </c>
      <c r="B277" s="347" t="s">
        <v>434</v>
      </c>
      <c r="C277" s="328">
        <v>444.55</v>
      </c>
      <c r="D277" s="329">
        <v>440.06666666666666</v>
      </c>
      <c r="E277" s="329">
        <v>429.48333333333335</v>
      </c>
      <c r="F277" s="329">
        <v>414.41666666666669</v>
      </c>
      <c r="G277" s="329">
        <v>403.83333333333337</v>
      </c>
      <c r="H277" s="329">
        <v>455.13333333333333</v>
      </c>
      <c r="I277" s="329">
        <v>465.7166666666667</v>
      </c>
      <c r="J277" s="329">
        <v>480.7833333333333</v>
      </c>
      <c r="K277" s="328">
        <v>450.65</v>
      </c>
      <c r="L277" s="328">
        <v>425</v>
      </c>
      <c r="M277" s="328">
        <v>1.67377</v>
      </c>
      <c r="N277" s="1"/>
      <c r="O277" s="1"/>
    </row>
    <row r="278" spans="1:15" ht="12.75" customHeight="1">
      <c r="A278" s="30">
        <v>268</v>
      </c>
      <c r="B278" s="347" t="s">
        <v>435</v>
      </c>
      <c r="C278" s="328">
        <v>46.9</v>
      </c>
      <c r="D278" s="329">
        <v>47.033333333333339</v>
      </c>
      <c r="E278" s="329">
        <v>46.316666666666677</v>
      </c>
      <c r="F278" s="329">
        <v>45.733333333333341</v>
      </c>
      <c r="G278" s="329">
        <v>45.01666666666668</v>
      </c>
      <c r="H278" s="329">
        <v>47.616666666666674</v>
      </c>
      <c r="I278" s="329">
        <v>48.333333333333329</v>
      </c>
      <c r="J278" s="329">
        <v>48.916666666666671</v>
      </c>
      <c r="K278" s="328">
        <v>47.75</v>
      </c>
      <c r="L278" s="328">
        <v>46.45</v>
      </c>
      <c r="M278" s="328">
        <v>72.126329999999996</v>
      </c>
      <c r="N278" s="1"/>
      <c r="O278" s="1"/>
    </row>
    <row r="279" spans="1:15" ht="12.75" customHeight="1">
      <c r="A279" s="30">
        <v>269</v>
      </c>
      <c r="B279" s="347" t="s">
        <v>437</v>
      </c>
      <c r="C279" s="328">
        <v>422.15</v>
      </c>
      <c r="D279" s="329">
        <v>421.3</v>
      </c>
      <c r="E279" s="329">
        <v>417.5</v>
      </c>
      <c r="F279" s="329">
        <v>412.84999999999997</v>
      </c>
      <c r="G279" s="329">
        <v>409.04999999999995</v>
      </c>
      <c r="H279" s="329">
        <v>425.95000000000005</v>
      </c>
      <c r="I279" s="329">
        <v>429.75000000000011</v>
      </c>
      <c r="J279" s="329">
        <v>434.40000000000009</v>
      </c>
      <c r="K279" s="328">
        <v>425.1</v>
      </c>
      <c r="L279" s="328">
        <v>416.65</v>
      </c>
      <c r="M279" s="328">
        <v>1.0207599999999999</v>
      </c>
      <c r="N279" s="1"/>
      <c r="O279" s="1"/>
    </row>
    <row r="280" spans="1:15" ht="12.75" customHeight="1">
      <c r="A280" s="30">
        <v>270</v>
      </c>
      <c r="B280" s="347" t="s">
        <v>427</v>
      </c>
      <c r="C280" s="328">
        <v>1052.45</v>
      </c>
      <c r="D280" s="329">
        <v>1046.2333333333333</v>
      </c>
      <c r="E280" s="329">
        <v>1032.6166666666668</v>
      </c>
      <c r="F280" s="329">
        <v>1012.7833333333335</v>
      </c>
      <c r="G280" s="329">
        <v>999.16666666666697</v>
      </c>
      <c r="H280" s="329">
        <v>1066.0666666666666</v>
      </c>
      <c r="I280" s="329">
        <v>1079.6833333333329</v>
      </c>
      <c r="J280" s="329">
        <v>1099.5166666666664</v>
      </c>
      <c r="K280" s="328">
        <v>1059.8499999999999</v>
      </c>
      <c r="L280" s="328">
        <v>1026.4000000000001</v>
      </c>
      <c r="M280" s="328">
        <v>1.17319</v>
      </c>
      <c r="N280" s="1"/>
      <c r="O280" s="1"/>
    </row>
    <row r="281" spans="1:15" ht="12.75" customHeight="1">
      <c r="A281" s="30">
        <v>271</v>
      </c>
      <c r="B281" s="347" t="s">
        <v>428</v>
      </c>
      <c r="C281" s="328">
        <v>294.7</v>
      </c>
      <c r="D281" s="329">
        <v>294.5</v>
      </c>
      <c r="E281" s="329">
        <v>289.7</v>
      </c>
      <c r="F281" s="329">
        <v>284.7</v>
      </c>
      <c r="G281" s="329">
        <v>279.89999999999998</v>
      </c>
      <c r="H281" s="329">
        <v>299.5</v>
      </c>
      <c r="I281" s="329">
        <v>304.29999999999995</v>
      </c>
      <c r="J281" s="329">
        <v>309.3</v>
      </c>
      <c r="K281" s="328">
        <v>299.3</v>
      </c>
      <c r="L281" s="328">
        <v>289.5</v>
      </c>
      <c r="M281" s="328">
        <v>3.8938600000000001</v>
      </c>
      <c r="N281" s="1"/>
      <c r="O281" s="1"/>
    </row>
    <row r="282" spans="1:15" ht="12.75" customHeight="1">
      <c r="A282" s="30">
        <v>272</v>
      </c>
      <c r="B282" s="347" t="s">
        <v>141</v>
      </c>
      <c r="C282" s="328">
        <v>1739.1</v>
      </c>
      <c r="D282" s="329">
        <v>1726.4166666666667</v>
      </c>
      <c r="E282" s="329">
        <v>1704.6833333333334</v>
      </c>
      <c r="F282" s="329">
        <v>1670.2666666666667</v>
      </c>
      <c r="G282" s="329">
        <v>1648.5333333333333</v>
      </c>
      <c r="H282" s="329">
        <v>1760.8333333333335</v>
      </c>
      <c r="I282" s="329">
        <v>1782.5666666666666</v>
      </c>
      <c r="J282" s="329">
        <v>1816.9833333333336</v>
      </c>
      <c r="K282" s="328">
        <v>1748.15</v>
      </c>
      <c r="L282" s="328">
        <v>1692</v>
      </c>
      <c r="M282" s="328">
        <v>69.194609999999997</v>
      </c>
      <c r="N282" s="1"/>
      <c r="O282" s="1"/>
    </row>
    <row r="283" spans="1:15" ht="12.75" customHeight="1">
      <c r="A283" s="30">
        <v>273</v>
      </c>
      <c r="B283" s="347" t="s">
        <v>429</v>
      </c>
      <c r="C283" s="328">
        <v>577.29999999999995</v>
      </c>
      <c r="D283" s="329">
        <v>570.5</v>
      </c>
      <c r="E283" s="329">
        <v>561</v>
      </c>
      <c r="F283" s="329">
        <v>544.70000000000005</v>
      </c>
      <c r="G283" s="329">
        <v>535.20000000000005</v>
      </c>
      <c r="H283" s="329">
        <v>586.79999999999995</v>
      </c>
      <c r="I283" s="329">
        <v>596.29999999999995</v>
      </c>
      <c r="J283" s="329">
        <v>612.59999999999991</v>
      </c>
      <c r="K283" s="328">
        <v>580</v>
      </c>
      <c r="L283" s="328">
        <v>554.20000000000005</v>
      </c>
      <c r="M283" s="328">
        <v>14.87687</v>
      </c>
      <c r="N283" s="1"/>
      <c r="O283" s="1"/>
    </row>
    <row r="284" spans="1:15" ht="12.75" customHeight="1">
      <c r="A284" s="30">
        <v>274</v>
      </c>
      <c r="B284" s="347" t="s">
        <v>426</v>
      </c>
      <c r="C284" s="328">
        <v>638.4</v>
      </c>
      <c r="D284" s="329">
        <v>635.1</v>
      </c>
      <c r="E284" s="329">
        <v>630.30000000000007</v>
      </c>
      <c r="F284" s="329">
        <v>622.20000000000005</v>
      </c>
      <c r="G284" s="329">
        <v>617.40000000000009</v>
      </c>
      <c r="H284" s="329">
        <v>643.20000000000005</v>
      </c>
      <c r="I284" s="329">
        <v>648</v>
      </c>
      <c r="J284" s="329">
        <v>656.1</v>
      </c>
      <c r="K284" s="328">
        <v>639.9</v>
      </c>
      <c r="L284" s="328">
        <v>627</v>
      </c>
      <c r="M284" s="328">
        <v>2.4679799999999998</v>
      </c>
      <c r="N284" s="1"/>
      <c r="O284" s="1"/>
    </row>
    <row r="285" spans="1:15" ht="12.75" customHeight="1">
      <c r="A285" s="30">
        <v>275</v>
      </c>
      <c r="B285" s="347" t="s">
        <v>430</v>
      </c>
      <c r="C285" s="328">
        <v>213.1</v>
      </c>
      <c r="D285" s="329">
        <v>211.03333333333333</v>
      </c>
      <c r="E285" s="329">
        <v>206.06666666666666</v>
      </c>
      <c r="F285" s="329">
        <v>199.03333333333333</v>
      </c>
      <c r="G285" s="329">
        <v>194.06666666666666</v>
      </c>
      <c r="H285" s="329">
        <v>218.06666666666666</v>
      </c>
      <c r="I285" s="329">
        <v>223.0333333333333</v>
      </c>
      <c r="J285" s="329">
        <v>230.06666666666666</v>
      </c>
      <c r="K285" s="328">
        <v>216</v>
      </c>
      <c r="L285" s="328">
        <v>204</v>
      </c>
      <c r="M285" s="328">
        <v>7.9625000000000004</v>
      </c>
      <c r="N285" s="1"/>
      <c r="O285" s="1"/>
    </row>
    <row r="286" spans="1:15" ht="12.75" customHeight="1">
      <c r="A286" s="30">
        <v>276</v>
      </c>
      <c r="B286" s="347" t="s">
        <v>431</v>
      </c>
      <c r="C286" s="328">
        <v>1096.9000000000001</v>
      </c>
      <c r="D286" s="329">
        <v>1104.7833333333335</v>
      </c>
      <c r="E286" s="329">
        <v>1083.416666666667</v>
      </c>
      <c r="F286" s="329">
        <v>1069.9333333333334</v>
      </c>
      <c r="G286" s="329">
        <v>1048.5666666666668</v>
      </c>
      <c r="H286" s="329">
        <v>1118.2666666666671</v>
      </c>
      <c r="I286" s="329">
        <v>1139.6333333333334</v>
      </c>
      <c r="J286" s="329">
        <v>1153.1166666666672</v>
      </c>
      <c r="K286" s="328">
        <v>1126.1500000000001</v>
      </c>
      <c r="L286" s="328">
        <v>1091.3</v>
      </c>
      <c r="M286" s="328">
        <v>0.46411000000000002</v>
      </c>
      <c r="N286" s="1"/>
      <c r="O286" s="1"/>
    </row>
    <row r="287" spans="1:15" ht="12.75" customHeight="1">
      <c r="A287" s="30">
        <v>277</v>
      </c>
      <c r="B287" s="347" t="s">
        <v>436</v>
      </c>
      <c r="C287" s="328">
        <v>531.1</v>
      </c>
      <c r="D287" s="329">
        <v>533.83333333333337</v>
      </c>
      <c r="E287" s="329">
        <v>524.26666666666677</v>
      </c>
      <c r="F287" s="329">
        <v>517.43333333333339</v>
      </c>
      <c r="G287" s="329">
        <v>507.86666666666679</v>
      </c>
      <c r="H287" s="329">
        <v>540.66666666666674</v>
      </c>
      <c r="I287" s="329">
        <v>550.23333333333335</v>
      </c>
      <c r="J287" s="329">
        <v>557.06666666666672</v>
      </c>
      <c r="K287" s="328">
        <v>543.4</v>
      </c>
      <c r="L287" s="328">
        <v>527</v>
      </c>
      <c r="M287" s="328">
        <v>1.5141100000000001</v>
      </c>
      <c r="N287" s="1"/>
      <c r="O287" s="1"/>
    </row>
    <row r="288" spans="1:15" ht="12.75" customHeight="1">
      <c r="A288" s="30">
        <v>278</v>
      </c>
      <c r="B288" s="347" t="s">
        <v>142</v>
      </c>
      <c r="C288" s="328">
        <v>65</v>
      </c>
      <c r="D288" s="329">
        <v>64.266666666666666</v>
      </c>
      <c r="E288" s="329">
        <v>63.233333333333334</v>
      </c>
      <c r="F288" s="329">
        <v>61.466666666666669</v>
      </c>
      <c r="G288" s="329">
        <v>60.433333333333337</v>
      </c>
      <c r="H288" s="329">
        <v>66.033333333333331</v>
      </c>
      <c r="I288" s="329">
        <v>67.066666666666663</v>
      </c>
      <c r="J288" s="329">
        <v>68.833333333333329</v>
      </c>
      <c r="K288" s="328">
        <v>65.3</v>
      </c>
      <c r="L288" s="328">
        <v>62.5</v>
      </c>
      <c r="M288" s="328">
        <v>73.504130000000004</v>
      </c>
      <c r="N288" s="1"/>
      <c r="O288" s="1"/>
    </row>
    <row r="289" spans="1:15" ht="12.75" customHeight="1">
      <c r="A289" s="30">
        <v>279</v>
      </c>
      <c r="B289" s="347" t="s">
        <v>143</v>
      </c>
      <c r="C289" s="328">
        <v>2614.6999999999998</v>
      </c>
      <c r="D289" s="329">
        <v>2560.7333333333331</v>
      </c>
      <c r="E289" s="329">
        <v>2496.4666666666662</v>
      </c>
      <c r="F289" s="329">
        <v>2378.2333333333331</v>
      </c>
      <c r="G289" s="329">
        <v>2313.9666666666662</v>
      </c>
      <c r="H289" s="329">
        <v>2678.9666666666662</v>
      </c>
      <c r="I289" s="329">
        <v>2743.2333333333336</v>
      </c>
      <c r="J289" s="329">
        <v>2861.4666666666662</v>
      </c>
      <c r="K289" s="328">
        <v>2625</v>
      </c>
      <c r="L289" s="328">
        <v>2442.5</v>
      </c>
      <c r="M289" s="328">
        <v>3.5070399999999999</v>
      </c>
      <c r="N289" s="1"/>
      <c r="O289" s="1"/>
    </row>
    <row r="290" spans="1:15" ht="12.75" customHeight="1">
      <c r="A290" s="30">
        <v>280</v>
      </c>
      <c r="B290" s="347" t="s">
        <v>438</v>
      </c>
      <c r="C290" s="328">
        <v>353.8</v>
      </c>
      <c r="D290" s="329">
        <v>354.59999999999997</v>
      </c>
      <c r="E290" s="329">
        <v>348.19999999999993</v>
      </c>
      <c r="F290" s="329">
        <v>342.59999999999997</v>
      </c>
      <c r="G290" s="329">
        <v>336.19999999999993</v>
      </c>
      <c r="H290" s="329">
        <v>360.19999999999993</v>
      </c>
      <c r="I290" s="329">
        <v>366.59999999999991</v>
      </c>
      <c r="J290" s="329">
        <v>372.19999999999993</v>
      </c>
      <c r="K290" s="328">
        <v>361</v>
      </c>
      <c r="L290" s="328">
        <v>349</v>
      </c>
      <c r="M290" s="328">
        <v>2.1567799999999999</v>
      </c>
      <c r="N290" s="1"/>
      <c r="O290" s="1"/>
    </row>
    <row r="291" spans="1:15" ht="12.75" customHeight="1">
      <c r="A291" s="30">
        <v>281</v>
      </c>
      <c r="B291" s="347" t="s">
        <v>267</v>
      </c>
      <c r="C291" s="328">
        <v>555.54999999999995</v>
      </c>
      <c r="D291" s="329">
        <v>550.85</v>
      </c>
      <c r="E291" s="329">
        <v>541.70000000000005</v>
      </c>
      <c r="F291" s="329">
        <v>527.85</v>
      </c>
      <c r="G291" s="329">
        <v>518.70000000000005</v>
      </c>
      <c r="H291" s="329">
        <v>564.70000000000005</v>
      </c>
      <c r="I291" s="329">
        <v>573.84999999999991</v>
      </c>
      <c r="J291" s="329">
        <v>587.70000000000005</v>
      </c>
      <c r="K291" s="328">
        <v>560</v>
      </c>
      <c r="L291" s="328">
        <v>537</v>
      </c>
      <c r="M291" s="328">
        <v>20.200790000000001</v>
      </c>
      <c r="N291" s="1"/>
      <c r="O291" s="1"/>
    </row>
    <row r="292" spans="1:15" ht="12.75" customHeight="1">
      <c r="A292" s="30">
        <v>282</v>
      </c>
      <c r="B292" s="347" t="s">
        <v>439</v>
      </c>
      <c r="C292" s="328">
        <v>10172.1</v>
      </c>
      <c r="D292" s="329">
        <v>10198.033333333333</v>
      </c>
      <c r="E292" s="329">
        <v>10034.066666666666</v>
      </c>
      <c r="F292" s="329">
        <v>9896.0333333333328</v>
      </c>
      <c r="G292" s="329">
        <v>9732.0666666666657</v>
      </c>
      <c r="H292" s="329">
        <v>10336.066666666666</v>
      </c>
      <c r="I292" s="329">
        <v>10500.033333333333</v>
      </c>
      <c r="J292" s="329">
        <v>10638.066666666666</v>
      </c>
      <c r="K292" s="328">
        <v>10362</v>
      </c>
      <c r="L292" s="328">
        <v>10060</v>
      </c>
      <c r="M292" s="328">
        <v>5.3350000000000002E-2</v>
      </c>
      <c r="N292" s="1"/>
      <c r="O292" s="1"/>
    </row>
    <row r="293" spans="1:15" ht="12.75" customHeight="1">
      <c r="A293" s="30">
        <v>283</v>
      </c>
      <c r="B293" s="347" t="s">
        <v>440</v>
      </c>
      <c r="C293" s="328">
        <v>57.7</v>
      </c>
      <c r="D293" s="329">
        <v>58.333333333333336</v>
      </c>
      <c r="E293" s="329">
        <v>55.466666666666669</v>
      </c>
      <c r="F293" s="329">
        <v>53.233333333333334</v>
      </c>
      <c r="G293" s="329">
        <v>50.366666666666667</v>
      </c>
      <c r="H293" s="329">
        <v>60.56666666666667</v>
      </c>
      <c r="I293" s="329">
        <v>63.43333333333333</v>
      </c>
      <c r="J293" s="329">
        <v>65.666666666666671</v>
      </c>
      <c r="K293" s="328">
        <v>61.2</v>
      </c>
      <c r="L293" s="328">
        <v>56.1</v>
      </c>
      <c r="M293" s="328">
        <v>246.13711000000001</v>
      </c>
      <c r="N293" s="1"/>
      <c r="O293" s="1"/>
    </row>
    <row r="294" spans="1:15" ht="12.75" customHeight="1">
      <c r="A294" s="30">
        <v>284</v>
      </c>
      <c r="B294" s="347" t="s">
        <v>144</v>
      </c>
      <c r="C294" s="328">
        <v>347.7</v>
      </c>
      <c r="D294" s="329">
        <v>346.8</v>
      </c>
      <c r="E294" s="329">
        <v>341.3</v>
      </c>
      <c r="F294" s="329">
        <v>334.9</v>
      </c>
      <c r="G294" s="329">
        <v>329.4</v>
      </c>
      <c r="H294" s="329">
        <v>353.20000000000005</v>
      </c>
      <c r="I294" s="329">
        <v>358.70000000000005</v>
      </c>
      <c r="J294" s="329">
        <v>365.10000000000008</v>
      </c>
      <c r="K294" s="328">
        <v>352.3</v>
      </c>
      <c r="L294" s="328">
        <v>340.4</v>
      </c>
      <c r="M294" s="328">
        <v>26.316790000000001</v>
      </c>
      <c r="N294" s="1"/>
      <c r="O294" s="1"/>
    </row>
    <row r="295" spans="1:15" ht="12.75" customHeight="1">
      <c r="A295" s="30">
        <v>285</v>
      </c>
      <c r="B295" s="347" t="s">
        <v>441</v>
      </c>
      <c r="C295" s="328">
        <v>2752.4</v>
      </c>
      <c r="D295" s="329">
        <v>2733.2333333333336</v>
      </c>
      <c r="E295" s="329">
        <v>2681.4666666666672</v>
      </c>
      <c r="F295" s="329">
        <v>2610.5333333333338</v>
      </c>
      <c r="G295" s="329">
        <v>2558.7666666666673</v>
      </c>
      <c r="H295" s="329">
        <v>2804.166666666667</v>
      </c>
      <c r="I295" s="329">
        <v>2855.9333333333334</v>
      </c>
      <c r="J295" s="329">
        <v>2926.8666666666668</v>
      </c>
      <c r="K295" s="328">
        <v>2785</v>
      </c>
      <c r="L295" s="328">
        <v>2662.3</v>
      </c>
      <c r="M295" s="328">
        <v>1.4962200000000001</v>
      </c>
      <c r="N295" s="1"/>
      <c r="O295" s="1"/>
    </row>
    <row r="296" spans="1:15" ht="12.75" customHeight="1">
      <c r="A296" s="30">
        <v>286</v>
      </c>
      <c r="B296" s="347" t="s">
        <v>840</v>
      </c>
      <c r="C296" s="328">
        <v>1078.45</v>
      </c>
      <c r="D296" s="329">
        <v>1071.7666666666667</v>
      </c>
      <c r="E296" s="329">
        <v>1038.7333333333333</v>
      </c>
      <c r="F296" s="329">
        <v>999.01666666666665</v>
      </c>
      <c r="G296" s="329">
        <v>965.98333333333335</v>
      </c>
      <c r="H296" s="329">
        <v>1111.4833333333333</v>
      </c>
      <c r="I296" s="329">
        <v>1144.5166666666667</v>
      </c>
      <c r="J296" s="329">
        <v>1184.2333333333333</v>
      </c>
      <c r="K296" s="328">
        <v>1104.8</v>
      </c>
      <c r="L296" s="328">
        <v>1032.05</v>
      </c>
      <c r="M296" s="328">
        <v>2.3060900000000002</v>
      </c>
      <c r="N296" s="1"/>
      <c r="O296" s="1"/>
    </row>
    <row r="297" spans="1:15" ht="12.75" customHeight="1">
      <c r="A297" s="30">
        <v>287</v>
      </c>
      <c r="B297" s="347" t="s">
        <v>145</v>
      </c>
      <c r="C297" s="328">
        <v>1690.95</v>
      </c>
      <c r="D297" s="329">
        <v>1680.2666666666667</v>
      </c>
      <c r="E297" s="329">
        <v>1660.7333333333333</v>
      </c>
      <c r="F297" s="329">
        <v>1630.5166666666667</v>
      </c>
      <c r="G297" s="329">
        <v>1610.9833333333333</v>
      </c>
      <c r="H297" s="329">
        <v>1710.4833333333333</v>
      </c>
      <c r="I297" s="329">
        <v>1730.0166666666667</v>
      </c>
      <c r="J297" s="329">
        <v>1760.2333333333333</v>
      </c>
      <c r="K297" s="328">
        <v>1699.8</v>
      </c>
      <c r="L297" s="328">
        <v>1650.05</v>
      </c>
      <c r="M297" s="328">
        <v>33.065019999999997</v>
      </c>
      <c r="N297" s="1"/>
      <c r="O297" s="1"/>
    </row>
    <row r="298" spans="1:15" ht="12.75" customHeight="1">
      <c r="A298" s="30">
        <v>288</v>
      </c>
      <c r="B298" s="347" t="s">
        <v>146</v>
      </c>
      <c r="C298" s="328">
        <v>6374.55</v>
      </c>
      <c r="D298" s="329">
        <v>6418.75</v>
      </c>
      <c r="E298" s="329">
        <v>6312.7</v>
      </c>
      <c r="F298" s="329">
        <v>6250.8499999999995</v>
      </c>
      <c r="G298" s="329">
        <v>6144.7999999999993</v>
      </c>
      <c r="H298" s="329">
        <v>6480.6</v>
      </c>
      <c r="I298" s="329">
        <v>6586.65</v>
      </c>
      <c r="J298" s="329">
        <v>6648.5000000000009</v>
      </c>
      <c r="K298" s="328">
        <v>6524.8</v>
      </c>
      <c r="L298" s="328">
        <v>6356.9</v>
      </c>
      <c r="M298" s="328">
        <v>2.89547</v>
      </c>
      <c r="N298" s="1"/>
      <c r="O298" s="1"/>
    </row>
    <row r="299" spans="1:15" ht="12.75" customHeight="1">
      <c r="A299" s="30">
        <v>289</v>
      </c>
      <c r="B299" s="347" t="s">
        <v>147</v>
      </c>
      <c r="C299" s="328">
        <v>4821.1000000000004</v>
      </c>
      <c r="D299" s="329">
        <v>4853.6833333333334</v>
      </c>
      <c r="E299" s="329">
        <v>4767.4666666666672</v>
      </c>
      <c r="F299" s="329">
        <v>4713.8333333333339</v>
      </c>
      <c r="G299" s="329">
        <v>4627.6166666666677</v>
      </c>
      <c r="H299" s="329">
        <v>4907.3166666666666</v>
      </c>
      <c r="I299" s="329">
        <v>4993.5333333333319</v>
      </c>
      <c r="J299" s="329">
        <v>5047.1666666666661</v>
      </c>
      <c r="K299" s="328">
        <v>4939.8999999999996</v>
      </c>
      <c r="L299" s="328">
        <v>4800.05</v>
      </c>
      <c r="M299" s="328">
        <v>3.2867500000000001</v>
      </c>
      <c r="N299" s="1"/>
      <c r="O299" s="1"/>
    </row>
    <row r="300" spans="1:15" ht="12.75" customHeight="1">
      <c r="A300" s="30">
        <v>290</v>
      </c>
      <c r="B300" s="347" t="s">
        <v>148</v>
      </c>
      <c r="C300" s="328">
        <v>739.4</v>
      </c>
      <c r="D300" s="329">
        <v>731.13333333333321</v>
      </c>
      <c r="E300" s="329">
        <v>721.06666666666638</v>
      </c>
      <c r="F300" s="329">
        <v>702.73333333333312</v>
      </c>
      <c r="G300" s="329">
        <v>692.66666666666629</v>
      </c>
      <c r="H300" s="329">
        <v>749.46666666666647</v>
      </c>
      <c r="I300" s="329">
        <v>759.5333333333333</v>
      </c>
      <c r="J300" s="329">
        <v>777.86666666666656</v>
      </c>
      <c r="K300" s="328">
        <v>741.2</v>
      </c>
      <c r="L300" s="328">
        <v>712.8</v>
      </c>
      <c r="M300" s="328">
        <v>19.71153</v>
      </c>
      <c r="N300" s="1"/>
      <c r="O300" s="1"/>
    </row>
    <row r="301" spans="1:15" ht="12.75" customHeight="1">
      <c r="A301" s="30">
        <v>291</v>
      </c>
      <c r="B301" s="347" t="s">
        <v>442</v>
      </c>
      <c r="C301" s="328">
        <v>2424.3000000000002</v>
      </c>
      <c r="D301" s="329">
        <v>2414.1</v>
      </c>
      <c r="E301" s="329">
        <v>2378.1999999999998</v>
      </c>
      <c r="F301" s="329">
        <v>2332.1</v>
      </c>
      <c r="G301" s="329">
        <v>2296.1999999999998</v>
      </c>
      <c r="H301" s="329">
        <v>2460.1999999999998</v>
      </c>
      <c r="I301" s="329">
        <v>2496.1000000000004</v>
      </c>
      <c r="J301" s="329">
        <v>2542.1999999999998</v>
      </c>
      <c r="K301" s="328">
        <v>2450</v>
      </c>
      <c r="L301" s="328">
        <v>2368</v>
      </c>
      <c r="M301" s="328">
        <v>0.64151000000000002</v>
      </c>
      <c r="N301" s="1"/>
      <c r="O301" s="1"/>
    </row>
    <row r="302" spans="1:15" ht="12.75" customHeight="1">
      <c r="A302" s="30">
        <v>292</v>
      </c>
      <c r="B302" s="347" t="s">
        <v>841</v>
      </c>
      <c r="C302" s="328">
        <v>414.35</v>
      </c>
      <c r="D302" s="329">
        <v>413.4666666666667</v>
      </c>
      <c r="E302" s="329">
        <v>407.93333333333339</v>
      </c>
      <c r="F302" s="329">
        <v>401.51666666666671</v>
      </c>
      <c r="G302" s="329">
        <v>395.98333333333341</v>
      </c>
      <c r="H302" s="329">
        <v>419.88333333333338</v>
      </c>
      <c r="I302" s="329">
        <v>425.41666666666669</v>
      </c>
      <c r="J302" s="329">
        <v>431.83333333333337</v>
      </c>
      <c r="K302" s="328">
        <v>419</v>
      </c>
      <c r="L302" s="328">
        <v>407.05</v>
      </c>
      <c r="M302" s="328">
        <v>3.7967900000000001</v>
      </c>
      <c r="N302" s="1"/>
      <c r="O302" s="1"/>
    </row>
    <row r="303" spans="1:15" ht="12.75" customHeight="1">
      <c r="A303" s="30">
        <v>293</v>
      </c>
      <c r="B303" s="347" t="s">
        <v>149</v>
      </c>
      <c r="C303" s="328">
        <v>734.85</v>
      </c>
      <c r="D303" s="329">
        <v>724.91666666666663</v>
      </c>
      <c r="E303" s="329">
        <v>709.93333333333328</v>
      </c>
      <c r="F303" s="329">
        <v>685.01666666666665</v>
      </c>
      <c r="G303" s="329">
        <v>670.0333333333333</v>
      </c>
      <c r="H303" s="329">
        <v>749.83333333333326</v>
      </c>
      <c r="I303" s="329">
        <v>764.81666666666661</v>
      </c>
      <c r="J303" s="329">
        <v>789.73333333333323</v>
      </c>
      <c r="K303" s="328">
        <v>739.9</v>
      </c>
      <c r="L303" s="328">
        <v>700</v>
      </c>
      <c r="M303" s="328">
        <v>54.90287</v>
      </c>
      <c r="N303" s="1"/>
      <c r="O303" s="1"/>
    </row>
    <row r="304" spans="1:15" ht="12.75" customHeight="1">
      <c r="A304" s="30">
        <v>294</v>
      </c>
      <c r="B304" s="347" t="s">
        <v>150</v>
      </c>
      <c r="C304" s="328">
        <v>141.05000000000001</v>
      </c>
      <c r="D304" s="329">
        <v>139.13333333333333</v>
      </c>
      <c r="E304" s="329">
        <v>136.16666666666666</v>
      </c>
      <c r="F304" s="329">
        <v>131.28333333333333</v>
      </c>
      <c r="G304" s="329">
        <v>128.31666666666666</v>
      </c>
      <c r="H304" s="329">
        <v>144.01666666666665</v>
      </c>
      <c r="I304" s="329">
        <v>146.98333333333335</v>
      </c>
      <c r="J304" s="329">
        <v>151.86666666666665</v>
      </c>
      <c r="K304" s="328">
        <v>142.1</v>
      </c>
      <c r="L304" s="328">
        <v>134.25</v>
      </c>
      <c r="M304" s="328">
        <v>81.792389999999997</v>
      </c>
      <c r="N304" s="1"/>
      <c r="O304" s="1"/>
    </row>
    <row r="305" spans="1:15" ht="12.75" customHeight="1">
      <c r="A305" s="30">
        <v>295</v>
      </c>
      <c r="B305" s="347" t="s">
        <v>316</v>
      </c>
      <c r="C305" s="328">
        <v>18.05</v>
      </c>
      <c r="D305" s="329">
        <v>18.016666666666669</v>
      </c>
      <c r="E305" s="329">
        <v>17.88333333333334</v>
      </c>
      <c r="F305" s="329">
        <v>17.716666666666672</v>
      </c>
      <c r="G305" s="329">
        <v>17.583333333333343</v>
      </c>
      <c r="H305" s="329">
        <v>18.183333333333337</v>
      </c>
      <c r="I305" s="329">
        <v>18.31666666666667</v>
      </c>
      <c r="J305" s="329">
        <v>18.483333333333334</v>
      </c>
      <c r="K305" s="328">
        <v>18.149999999999999</v>
      </c>
      <c r="L305" s="328">
        <v>17.850000000000001</v>
      </c>
      <c r="M305" s="328">
        <v>26.30105</v>
      </c>
      <c r="N305" s="1"/>
      <c r="O305" s="1"/>
    </row>
    <row r="306" spans="1:15" ht="12.75" customHeight="1">
      <c r="A306" s="30">
        <v>296</v>
      </c>
      <c r="B306" s="347" t="s">
        <v>445</v>
      </c>
      <c r="C306" s="328">
        <v>179.3</v>
      </c>
      <c r="D306" s="329">
        <v>180.15</v>
      </c>
      <c r="E306" s="329">
        <v>176.3</v>
      </c>
      <c r="F306" s="329">
        <v>173.3</v>
      </c>
      <c r="G306" s="329">
        <v>169.45000000000002</v>
      </c>
      <c r="H306" s="329">
        <v>183.15</v>
      </c>
      <c r="I306" s="329">
        <v>186.99999999999997</v>
      </c>
      <c r="J306" s="329">
        <v>190</v>
      </c>
      <c r="K306" s="328">
        <v>184</v>
      </c>
      <c r="L306" s="328">
        <v>177.15</v>
      </c>
      <c r="M306" s="328">
        <v>1.67275</v>
      </c>
      <c r="N306" s="1"/>
      <c r="O306" s="1"/>
    </row>
    <row r="307" spans="1:15" ht="12.75" customHeight="1">
      <c r="A307" s="30">
        <v>297</v>
      </c>
      <c r="B307" s="347" t="s">
        <v>447</v>
      </c>
      <c r="C307" s="328">
        <v>417.2</v>
      </c>
      <c r="D307" s="329">
        <v>416.33333333333331</v>
      </c>
      <c r="E307" s="329">
        <v>408.66666666666663</v>
      </c>
      <c r="F307" s="329">
        <v>400.13333333333333</v>
      </c>
      <c r="G307" s="329">
        <v>392.46666666666664</v>
      </c>
      <c r="H307" s="329">
        <v>424.86666666666662</v>
      </c>
      <c r="I307" s="329">
        <v>432.53333333333325</v>
      </c>
      <c r="J307" s="329">
        <v>441.06666666666661</v>
      </c>
      <c r="K307" s="328">
        <v>424</v>
      </c>
      <c r="L307" s="328">
        <v>407.8</v>
      </c>
      <c r="M307" s="328">
        <v>1.54162</v>
      </c>
      <c r="N307" s="1"/>
      <c r="O307" s="1"/>
    </row>
    <row r="308" spans="1:15" ht="12.75" customHeight="1">
      <c r="A308" s="30">
        <v>298</v>
      </c>
      <c r="B308" s="347" t="s">
        <v>151</v>
      </c>
      <c r="C308" s="328">
        <v>121.6</v>
      </c>
      <c r="D308" s="329">
        <v>122.23333333333333</v>
      </c>
      <c r="E308" s="329">
        <v>120.06666666666666</v>
      </c>
      <c r="F308" s="329">
        <v>118.53333333333333</v>
      </c>
      <c r="G308" s="329">
        <v>116.36666666666666</v>
      </c>
      <c r="H308" s="329">
        <v>123.76666666666667</v>
      </c>
      <c r="I308" s="329">
        <v>125.93333333333332</v>
      </c>
      <c r="J308" s="329">
        <v>127.46666666666667</v>
      </c>
      <c r="K308" s="328">
        <v>124.4</v>
      </c>
      <c r="L308" s="328">
        <v>120.7</v>
      </c>
      <c r="M308" s="328">
        <v>120.39926</v>
      </c>
      <c r="N308" s="1"/>
      <c r="O308" s="1"/>
    </row>
    <row r="309" spans="1:15" ht="12.75" customHeight="1">
      <c r="A309" s="30">
        <v>299</v>
      </c>
      <c r="B309" s="347" t="s">
        <v>152</v>
      </c>
      <c r="C309" s="328">
        <v>492.6</v>
      </c>
      <c r="D309" s="329">
        <v>492.65000000000003</v>
      </c>
      <c r="E309" s="329">
        <v>487.00000000000006</v>
      </c>
      <c r="F309" s="329">
        <v>481.40000000000003</v>
      </c>
      <c r="G309" s="329">
        <v>475.75000000000006</v>
      </c>
      <c r="H309" s="329">
        <v>498.25000000000006</v>
      </c>
      <c r="I309" s="329">
        <v>503.90000000000003</v>
      </c>
      <c r="J309" s="329">
        <v>509.50000000000006</v>
      </c>
      <c r="K309" s="328">
        <v>498.3</v>
      </c>
      <c r="L309" s="328">
        <v>487.05</v>
      </c>
      <c r="M309" s="328">
        <v>25.269680000000001</v>
      </c>
      <c r="N309" s="1"/>
      <c r="O309" s="1"/>
    </row>
    <row r="310" spans="1:15" ht="12.75" customHeight="1">
      <c r="A310" s="30">
        <v>300</v>
      </c>
      <c r="B310" s="347" t="s">
        <v>153</v>
      </c>
      <c r="C310" s="328">
        <v>7026.85</v>
      </c>
      <c r="D310" s="329">
        <v>6960.6500000000005</v>
      </c>
      <c r="E310" s="329">
        <v>6843.2000000000007</v>
      </c>
      <c r="F310" s="329">
        <v>6659.55</v>
      </c>
      <c r="G310" s="329">
        <v>6542.1</v>
      </c>
      <c r="H310" s="329">
        <v>7144.3000000000011</v>
      </c>
      <c r="I310" s="329">
        <v>7261.75</v>
      </c>
      <c r="J310" s="329">
        <v>7445.4000000000015</v>
      </c>
      <c r="K310" s="328">
        <v>7078.1</v>
      </c>
      <c r="L310" s="328">
        <v>6777</v>
      </c>
      <c r="M310" s="328">
        <v>18.275390000000002</v>
      </c>
      <c r="N310" s="1"/>
      <c r="O310" s="1"/>
    </row>
    <row r="311" spans="1:15" ht="12.75" customHeight="1">
      <c r="A311" s="30">
        <v>301</v>
      </c>
      <c r="B311" s="347" t="s">
        <v>842</v>
      </c>
      <c r="C311" s="328">
        <v>2841.85</v>
      </c>
      <c r="D311" s="329">
        <v>2834.2833333333333</v>
      </c>
      <c r="E311" s="329">
        <v>2798.5666666666666</v>
      </c>
      <c r="F311" s="329">
        <v>2755.2833333333333</v>
      </c>
      <c r="G311" s="329">
        <v>2719.5666666666666</v>
      </c>
      <c r="H311" s="329">
        <v>2877.5666666666666</v>
      </c>
      <c r="I311" s="329">
        <v>2913.2833333333328</v>
      </c>
      <c r="J311" s="329">
        <v>2956.5666666666666</v>
      </c>
      <c r="K311" s="328">
        <v>2870</v>
      </c>
      <c r="L311" s="328">
        <v>2791</v>
      </c>
      <c r="M311" s="328">
        <v>0.71135999999999999</v>
      </c>
      <c r="N311" s="1"/>
      <c r="O311" s="1"/>
    </row>
    <row r="312" spans="1:15" ht="12.75" customHeight="1">
      <c r="A312" s="30">
        <v>302</v>
      </c>
      <c r="B312" s="347" t="s">
        <v>449</v>
      </c>
      <c r="C312" s="328">
        <v>353.7</v>
      </c>
      <c r="D312" s="329">
        <v>351.33333333333331</v>
      </c>
      <c r="E312" s="329">
        <v>346.46666666666664</v>
      </c>
      <c r="F312" s="329">
        <v>339.23333333333335</v>
      </c>
      <c r="G312" s="329">
        <v>334.36666666666667</v>
      </c>
      <c r="H312" s="329">
        <v>358.56666666666661</v>
      </c>
      <c r="I312" s="329">
        <v>363.43333333333328</v>
      </c>
      <c r="J312" s="329">
        <v>370.66666666666657</v>
      </c>
      <c r="K312" s="328">
        <v>356.2</v>
      </c>
      <c r="L312" s="328">
        <v>344.1</v>
      </c>
      <c r="M312" s="328">
        <v>10.70542</v>
      </c>
      <c r="N312" s="1"/>
      <c r="O312" s="1"/>
    </row>
    <row r="313" spans="1:15" ht="12.75" customHeight="1">
      <c r="A313" s="30">
        <v>303</v>
      </c>
      <c r="B313" s="347" t="s">
        <v>450</v>
      </c>
      <c r="C313" s="328">
        <v>245.7</v>
      </c>
      <c r="D313" s="329">
        <v>245.1</v>
      </c>
      <c r="E313" s="329">
        <v>242.25</v>
      </c>
      <c r="F313" s="329">
        <v>238.8</v>
      </c>
      <c r="G313" s="329">
        <v>235.95000000000002</v>
      </c>
      <c r="H313" s="329">
        <v>248.54999999999998</v>
      </c>
      <c r="I313" s="329">
        <v>251.39999999999995</v>
      </c>
      <c r="J313" s="329">
        <v>254.84999999999997</v>
      </c>
      <c r="K313" s="328">
        <v>247.95</v>
      </c>
      <c r="L313" s="328">
        <v>241.65</v>
      </c>
      <c r="M313" s="328">
        <v>1.8972800000000001</v>
      </c>
      <c r="N313" s="1"/>
      <c r="O313" s="1"/>
    </row>
    <row r="314" spans="1:15" ht="12.75" customHeight="1">
      <c r="A314" s="30">
        <v>304</v>
      </c>
      <c r="B314" s="347" t="s">
        <v>154</v>
      </c>
      <c r="C314" s="328">
        <v>817.1</v>
      </c>
      <c r="D314" s="329">
        <v>807.29999999999984</v>
      </c>
      <c r="E314" s="329">
        <v>792.59999999999968</v>
      </c>
      <c r="F314" s="329">
        <v>768.0999999999998</v>
      </c>
      <c r="G314" s="329">
        <v>753.39999999999964</v>
      </c>
      <c r="H314" s="329">
        <v>831.79999999999973</v>
      </c>
      <c r="I314" s="329">
        <v>846.49999999999977</v>
      </c>
      <c r="J314" s="329">
        <v>870.99999999999977</v>
      </c>
      <c r="K314" s="328">
        <v>822</v>
      </c>
      <c r="L314" s="328">
        <v>782.8</v>
      </c>
      <c r="M314" s="328">
        <v>19.9328</v>
      </c>
      <c r="N314" s="1"/>
      <c r="O314" s="1"/>
    </row>
    <row r="315" spans="1:15" ht="12.75" customHeight="1">
      <c r="A315" s="30">
        <v>305</v>
      </c>
      <c r="B315" s="347" t="s">
        <v>455</v>
      </c>
      <c r="C315" s="328">
        <v>1262.75</v>
      </c>
      <c r="D315" s="329">
        <v>1256.4166666666667</v>
      </c>
      <c r="E315" s="329">
        <v>1245.3333333333335</v>
      </c>
      <c r="F315" s="329">
        <v>1227.9166666666667</v>
      </c>
      <c r="G315" s="329">
        <v>1216.8333333333335</v>
      </c>
      <c r="H315" s="329">
        <v>1273.8333333333335</v>
      </c>
      <c r="I315" s="329">
        <v>1284.916666666667</v>
      </c>
      <c r="J315" s="329">
        <v>1302.3333333333335</v>
      </c>
      <c r="K315" s="328">
        <v>1267.5</v>
      </c>
      <c r="L315" s="328">
        <v>1239</v>
      </c>
      <c r="M315" s="328">
        <v>10.393700000000001</v>
      </c>
      <c r="N315" s="1"/>
      <c r="O315" s="1"/>
    </row>
    <row r="316" spans="1:15" ht="12.75" customHeight="1">
      <c r="A316" s="30">
        <v>306</v>
      </c>
      <c r="B316" s="347" t="s">
        <v>155</v>
      </c>
      <c r="C316" s="328">
        <v>1935.5</v>
      </c>
      <c r="D316" s="329">
        <v>1926.1666666666667</v>
      </c>
      <c r="E316" s="329">
        <v>1892.4333333333334</v>
      </c>
      <c r="F316" s="329">
        <v>1849.3666666666666</v>
      </c>
      <c r="G316" s="329">
        <v>1815.6333333333332</v>
      </c>
      <c r="H316" s="329">
        <v>1969.2333333333336</v>
      </c>
      <c r="I316" s="329">
        <v>2002.9666666666667</v>
      </c>
      <c r="J316" s="329">
        <v>2046.0333333333338</v>
      </c>
      <c r="K316" s="328">
        <v>1959.9</v>
      </c>
      <c r="L316" s="328">
        <v>1883.1</v>
      </c>
      <c r="M316" s="328">
        <v>2.9763299999999999</v>
      </c>
      <c r="N316" s="1"/>
      <c r="O316" s="1"/>
    </row>
    <row r="317" spans="1:15" ht="12.75" customHeight="1">
      <c r="A317" s="30">
        <v>307</v>
      </c>
      <c r="B317" s="347" t="s">
        <v>156</v>
      </c>
      <c r="C317" s="328">
        <v>785</v>
      </c>
      <c r="D317" s="329">
        <v>784.31666666666661</v>
      </c>
      <c r="E317" s="329">
        <v>771.68333333333317</v>
      </c>
      <c r="F317" s="329">
        <v>758.36666666666656</v>
      </c>
      <c r="G317" s="329">
        <v>745.73333333333312</v>
      </c>
      <c r="H317" s="329">
        <v>797.63333333333321</v>
      </c>
      <c r="I317" s="329">
        <v>810.26666666666665</v>
      </c>
      <c r="J317" s="329">
        <v>823.58333333333326</v>
      </c>
      <c r="K317" s="328">
        <v>796.95</v>
      </c>
      <c r="L317" s="328">
        <v>771</v>
      </c>
      <c r="M317" s="328">
        <v>7.6276900000000003</v>
      </c>
      <c r="N317" s="1"/>
      <c r="O317" s="1"/>
    </row>
    <row r="318" spans="1:15" ht="12.75" customHeight="1">
      <c r="A318" s="30">
        <v>308</v>
      </c>
      <c r="B318" s="347" t="s">
        <v>157</v>
      </c>
      <c r="C318" s="328">
        <v>758.2</v>
      </c>
      <c r="D318" s="329">
        <v>761.93333333333339</v>
      </c>
      <c r="E318" s="329">
        <v>745.06666666666683</v>
      </c>
      <c r="F318" s="329">
        <v>731.93333333333339</v>
      </c>
      <c r="G318" s="329">
        <v>715.06666666666683</v>
      </c>
      <c r="H318" s="329">
        <v>775.06666666666683</v>
      </c>
      <c r="I318" s="329">
        <v>791.93333333333339</v>
      </c>
      <c r="J318" s="329">
        <v>805.06666666666683</v>
      </c>
      <c r="K318" s="328">
        <v>778.8</v>
      </c>
      <c r="L318" s="328">
        <v>748.8</v>
      </c>
      <c r="M318" s="328">
        <v>6.6128400000000003</v>
      </c>
      <c r="N318" s="1"/>
      <c r="O318" s="1"/>
    </row>
    <row r="319" spans="1:15" ht="12.75" customHeight="1">
      <c r="A319" s="30">
        <v>309</v>
      </c>
      <c r="B319" s="347" t="s">
        <v>446</v>
      </c>
      <c r="C319" s="328">
        <v>213.8</v>
      </c>
      <c r="D319" s="329">
        <v>211.38333333333335</v>
      </c>
      <c r="E319" s="329">
        <v>207.8666666666667</v>
      </c>
      <c r="F319" s="329">
        <v>201.93333333333334</v>
      </c>
      <c r="G319" s="329">
        <v>198.41666666666669</v>
      </c>
      <c r="H319" s="329">
        <v>217.31666666666672</v>
      </c>
      <c r="I319" s="329">
        <v>220.83333333333337</v>
      </c>
      <c r="J319" s="329">
        <v>226.76666666666674</v>
      </c>
      <c r="K319" s="328">
        <v>214.9</v>
      </c>
      <c r="L319" s="328">
        <v>205.45</v>
      </c>
      <c r="M319" s="328">
        <v>2.69617</v>
      </c>
      <c r="N319" s="1"/>
      <c r="O319" s="1"/>
    </row>
    <row r="320" spans="1:15" ht="12.75" customHeight="1">
      <c r="A320" s="30">
        <v>310</v>
      </c>
      <c r="B320" s="347" t="s">
        <v>453</v>
      </c>
      <c r="C320" s="328">
        <v>169.9</v>
      </c>
      <c r="D320" s="329">
        <v>170.69999999999996</v>
      </c>
      <c r="E320" s="329">
        <v>168.64999999999992</v>
      </c>
      <c r="F320" s="329">
        <v>167.39999999999995</v>
      </c>
      <c r="G320" s="329">
        <v>165.34999999999991</v>
      </c>
      <c r="H320" s="329">
        <v>171.94999999999993</v>
      </c>
      <c r="I320" s="329">
        <v>173.99999999999994</v>
      </c>
      <c r="J320" s="329">
        <v>175.24999999999994</v>
      </c>
      <c r="K320" s="328">
        <v>172.75</v>
      </c>
      <c r="L320" s="328">
        <v>169.45</v>
      </c>
      <c r="M320" s="328">
        <v>1.95445</v>
      </c>
      <c r="N320" s="1"/>
      <c r="O320" s="1"/>
    </row>
    <row r="321" spans="1:15" ht="12.75" customHeight="1">
      <c r="A321" s="30">
        <v>311</v>
      </c>
      <c r="B321" s="347" t="s">
        <v>451</v>
      </c>
      <c r="C321" s="328">
        <v>190.75</v>
      </c>
      <c r="D321" s="329">
        <v>189.36666666666667</v>
      </c>
      <c r="E321" s="329">
        <v>184.38333333333335</v>
      </c>
      <c r="F321" s="329">
        <v>178.01666666666668</v>
      </c>
      <c r="G321" s="329">
        <v>173.03333333333336</v>
      </c>
      <c r="H321" s="329">
        <v>195.73333333333335</v>
      </c>
      <c r="I321" s="329">
        <v>200.7166666666667</v>
      </c>
      <c r="J321" s="329">
        <v>207.08333333333334</v>
      </c>
      <c r="K321" s="328">
        <v>194.35</v>
      </c>
      <c r="L321" s="328">
        <v>183</v>
      </c>
      <c r="M321" s="328">
        <v>5.3039199999999997</v>
      </c>
      <c r="N321" s="1"/>
      <c r="O321" s="1"/>
    </row>
    <row r="322" spans="1:15" ht="12.75" customHeight="1">
      <c r="A322" s="30">
        <v>312</v>
      </c>
      <c r="B322" s="347" t="s">
        <v>452</v>
      </c>
      <c r="C322" s="328">
        <v>931.8</v>
      </c>
      <c r="D322" s="329">
        <v>925.2833333333333</v>
      </c>
      <c r="E322" s="329">
        <v>912.81666666666661</v>
      </c>
      <c r="F322" s="329">
        <v>893.83333333333326</v>
      </c>
      <c r="G322" s="329">
        <v>881.36666666666656</v>
      </c>
      <c r="H322" s="329">
        <v>944.26666666666665</v>
      </c>
      <c r="I322" s="329">
        <v>956.73333333333335</v>
      </c>
      <c r="J322" s="329">
        <v>975.7166666666667</v>
      </c>
      <c r="K322" s="328">
        <v>937.75</v>
      </c>
      <c r="L322" s="328">
        <v>906.3</v>
      </c>
      <c r="M322" s="328">
        <v>5.2241200000000001</v>
      </c>
      <c r="N322" s="1"/>
      <c r="O322" s="1"/>
    </row>
    <row r="323" spans="1:15" ht="12.75" customHeight="1">
      <c r="A323" s="30">
        <v>313</v>
      </c>
      <c r="B323" s="347" t="s">
        <v>158</v>
      </c>
      <c r="C323" s="328">
        <v>4133.8</v>
      </c>
      <c r="D323" s="329">
        <v>4095.4166666666674</v>
      </c>
      <c r="E323" s="329">
        <v>4039.2333333333345</v>
      </c>
      <c r="F323" s="329">
        <v>3944.666666666667</v>
      </c>
      <c r="G323" s="329">
        <v>3888.483333333334</v>
      </c>
      <c r="H323" s="329">
        <v>4189.9833333333354</v>
      </c>
      <c r="I323" s="329">
        <v>4246.1666666666679</v>
      </c>
      <c r="J323" s="329">
        <v>4340.7333333333354</v>
      </c>
      <c r="K323" s="328">
        <v>4151.6000000000004</v>
      </c>
      <c r="L323" s="328">
        <v>4000.85</v>
      </c>
      <c r="M323" s="328">
        <v>9.1694399999999998</v>
      </c>
      <c r="N323" s="1"/>
      <c r="O323" s="1"/>
    </row>
    <row r="324" spans="1:15" ht="12.75" customHeight="1">
      <c r="A324" s="30">
        <v>314</v>
      </c>
      <c r="B324" s="347" t="s">
        <v>443</v>
      </c>
      <c r="C324" s="328">
        <v>47.8</v>
      </c>
      <c r="D324" s="329">
        <v>47.266666666666673</v>
      </c>
      <c r="E324" s="329">
        <v>45.683333333333344</v>
      </c>
      <c r="F324" s="329">
        <v>43.56666666666667</v>
      </c>
      <c r="G324" s="329">
        <v>41.983333333333341</v>
      </c>
      <c r="H324" s="329">
        <v>49.383333333333347</v>
      </c>
      <c r="I324" s="329">
        <v>50.966666666666676</v>
      </c>
      <c r="J324" s="329">
        <v>53.08333333333335</v>
      </c>
      <c r="K324" s="328">
        <v>48.85</v>
      </c>
      <c r="L324" s="328">
        <v>45.15</v>
      </c>
      <c r="M324" s="328">
        <v>56.650019999999998</v>
      </c>
      <c r="N324" s="1"/>
      <c r="O324" s="1"/>
    </row>
    <row r="325" spans="1:15" ht="12.75" customHeight="1">
      <c r="A325" s="30">
        <v>315</v>
      </c>
      <c r="B325" s="347" t="s">
        <v>444</v>
      </c>
      <c r="C325" s="328">
        <v>170.3</v>
      </c>
      <c r="D325" s="329">
        <v>170.98333333333335</v>
      </c>
      <c r="E325" s="329">
        <v>168.8666666666667</v>
      </c>
      <c r="F325" s="329">
        <v>167.43333333333337</v>
      </c>
      <c r="G325" s="329">
        <v>165.31666666666672</v>
      </c>
      <c r="H325" s="329">
        <v>172.41666666666669</v>
      </c>
      <c r="I325" s="329">
        <v>174.53333333333336</v>
      </c>
      <c r="J325" s="329">
        <v>175.96666666666667</v>
      </c>
      <c r="K325" s="328">
        <v>173.1</v>
      </c>
      <c r="L325" s="328">
        <v>169.55</v>
      </c>
      <c r="M325" s="328">
        <v>1.9395500000000001</v>
      </c>
      <c r="N325" s="1"/>
      <c r="O325" s="1"/>
    </row>
    <row r="326" spans="1:15" ht="12.75" customHeight="1">
      <c r="A326" s="30">
        <v>316</v>
      </c>
      <c r="B326" s="347" t="s">
        <v>454</v>
      </c>
      <c r="C326" s="328">
        <v>854.15</v>
      </c>
      <c r="D326" s="329">
        <v>853.08333333333337</v>
      </c>
      <c r="E326" s="329">
        <v>841.16666666666674</v>
      </c>
      <c r="F326" s="329">
        <v>828.18333333333339</v>
      </c>
      <c r="G326" s="329">
        <v>816.26666666666677</v>
      </c>
      <c r="H326" s="329">
        <v>866.06666666666672</v>
      </c>
      <c r="I326" s="329">
        <v>877.98333333333346</v>
      </c>
      <c r="J326" s="329">
        <v>890.9666666666667</v>
      </c>
      <c r="K326" s="328">
        <v>865</v>
      </c>
      <c r="L326" s="328">
        <v>840.1</v>
      </c>
      <c r="M326" s="328">
        <v>0.54969999999999997</v>
      </c>
      <c r="N326" s="1"/>
      <c r="O326" s="1"/>
    </row>
    <row r="327" spans="1:15" ht="12.75" customHeight="1">
      <c r="A327" s="30">
        <v>317</v>
      </c>
      <c r="B327" s="347" t="s">
        <v>160</v>
      </c>
      <c r="C327" s="328">
        <v>3214.45</v>
      </c>
      <c r="D327" s="329">
        <v>3223.9666666666667</v>
      </c>
      <c r="E327" s="329">
        <v>3180.8333333333335</v>
      </c>
      <c r="F327" s="329">
        <v>3147.2166666666667</v>
      </c>
      <c r="G327" s="329">
        <v>3104.0833333333335</v>
      </c>
      <c r="H327" s="329">
        <v>3257.5833333333335</v>
      </c>
      <c r="I327" s="329">
        <v>3300.7166666666667</v>
      </c>
      <c r="J327" s="329">
        <v>3334.3333333333335</v>
      </c>
      <c r="K327" s="328">
        <v>3267.1</v>
      </c>
      <c r="L327" s="328">
        <v>3190.35</v>
      </c>
      <c r="M327" s="328">
        <v>6.1271300000000002</v>
      </c>
      <c r="N327" s="1"/>
      <c r="O327" s="1"/>
    </row>
    <row r="328" spans="1:15" ht="12.75" customHeight="1">
      <c r="A328" s="30">
        <v>318</v>
      </c>
      <c r="B328" s="347" t="s">
        <v>161</v>
      </c>
      <c r="C328" s="328">
        <v>66087.850000000006</v>
      </c>
      <c r="D328" s="329">
        <v>66309.349999999991</v>
      </c>
      <c r="E328" s="329">
        <v>65668.699999999983</v>
      </c>
      <c r="F328" s="329">
        <v>65249.549999999988</v>
      </c>
      <c r="G328" s="329">
        <v>64608.89999999998</v>
      </c>
      <c r="H328" s="329">
        <v>66728.499999999985</v>
      </c>
      <c r="I328" s="329">
        <v>67369.14999999998</v>
      </c>
      <c r="J328" s="329">
        <v>67788.299999999988</v>
      </c>
      <c r="K328" s="328">
        <v>66950</v>
      </c>
      <c r="L328" s="328">
        <v>65890.2</v>
      </c>
      <c r="M328" s="328">
        <v>6.8930000000000005E-2</v>
      </c>
      <c r="N328" s="1"/>
      <c r="O328" s="1"/>
    </row>
    <row r="329" spans="1:15" ht="12.75" customHeight="1">
      <c r="A329" s="30">
        <v>319</v>
      </c>
      <c r="B329" s="347" t="s">
        <v>448</v>
      </c>
      <c r="C329" s="328">
        <v>42.9</v>
      </c>
      <c r="D329" s="329">
        <v>42.716666666666669</v>
      </c>
      <c r="E329" s="329">
        <v>41.933333333333337</v>
      </c>
      <c r="F329" s="329">
        <v>40.966666666666669</v>
      </c>
      <c r="G329" s="329">
        <v>40.183333333333337</v>
      </c>
      <c r="H329" s="329">
        <v>43.683333333333337</v>
      </c>
      <c r="I329" s="329">
        <v>44.466666666666669</v>
      </c>
      <c r="J329" s="329">
        <v>45.433333333333337</v>
      </c>
      <c r="K329" s="328">
        <v>43.5</v>
      </c>
      <c r="L329" s="328">
        <v>41.75</v>
      </c>
      <c r="M329" s="328">
        <v>28.89358</v>
      </c>
      <c r="N329" s="1"/>
      <c r="O329" s="1"/>
    </row>
    <row r="330" spans="1:15" ht="12.75" customHeight="1">
      <c r="A330" s="30">
        <v>320</v>
      </c>
      <c r="B330" s="347" t="s">
        <v>162</v>
      </c>
      <c r="C330" s="328">
        <v>1425.5</v>
      </c>
      <c r="D330" s="329">
        <v>1416.45</v>
      </c>
      <c r="E330" s="329">
        <v>1392.9</v>
      </c>
      <c r="F330" s="329">
        <v>1360.3</v>
      </c>
      <c r="G330" s="329">
        <v>1336.75</v>
      </c>
      <c r="H330" s="329">
        <v>1449.0500000000002</v>
      </c>
      <c r="I330" s="329">
        <v>1472.6</v>
      </c>
      <c r="J330" s="329">
        <v>1505.2000000000003</v>
      </c>
      <c r="K330" s="328">
        <v>1440</v>
      </c>
      <c r="L330" s="328">
        <v>1383.85</v>
      </c>
      <c r="M330" s="328">
        <v>9.3135899999999996</v>
      </c>
      <c r="N330" s="1"/>
      <c r="O330" s="1"/>
    </row>
    <row r="331" spans="1:15" ht="12.75" customHeight="1">
      <c r="A331" s="30">
        <v>321</v>
      </c>
      <c r="B331" s="347" t="s">
        <v>163</v>
      </c>
      <c r="C331" s="328">
        <v>306.55</v>
      </c>
      <c r="D331" s="329">
        <v>303.33333333333331</v>
      </c>
      <c r="E331" s="329">
        <v>297.86666666666662</v>
      </c>
      <c r="F331" s="329">
        <v>289.18333333333328</v>
      </c>
      <c r="G331" s="329">
        <v>283.71666666666658</v>
      </c>
      <c r="H331" s="329">
        <v>312.01666666666665</v>
      </c>
      <c r="I331" s="329">
        <v>317.48333333333335</v>
      </c>
      <c r="J331" s="329">
        <v>326.16666666666669</v>
      </c>
      <c r="K331" s="328">
        <v>308.8</v>
      </c>
      <c r="L331" s="328">
        <v>294.64999999999998</v>
      </c>
      <c r="M331" s="328">
        <v>8.6990300000000005</v>
      </c>
      <c r="N331" s="1"/>
      <c r="O331" s="1"/>
    </row>
    <row r="332" spans="1:15" ht="12.75" customHeight="1">
      <c r="A332" s="30">
        <v>322</v>
      </c>
      <c r="B332" s="347" t="s">
        <v>268</v>
      </c>
      <c r="C332" s="328">
        <v>853.65</v>
      </c>
      <c r="D332" s="329">
        <v>854.2166666666667</v>
      </c>
      <c r="E332" s="329">
        <v>844.43333333333339</v>
      </c>
      <c r="F332" s="329">
        <v>835.2166666666667</v>
      </c>
      <c r="G332" s="329">
        <v>825.43333333333339</v>
      </c>
      <c r="H332" s="329">
        <v>863.43333333333339</v>
      </c>
      <c r="I332" s="329">
        <v>873.2166666666667</v>
      </c>
      <c r="J332" s="329">
        <v>882.43333333333339</v>
      </c>
      <c r="K332" s="328">
        <v>864</v>
      </c>
      <c r="L332" s="328">
        <v>845</v>
      </c>
      <c r="M332" s="328">
        <v>1.0801700000000001</v>
      </c>
      <c r="N332" s="1"/>
      <c r="O332" s="1"/>
    </row>
    <row r="333" spans="1:15" ht="12.75" customHeight="1">
      <c r="A333" s="30">
        <v>323</v>
      </c>
      <c r="B333" s="347" t="s">
        <v>164</v>
      </c>
      <c r="C333" s="328">
        <v>122.35</v>
      </c>
      <c r="D333" s="329">
        <v>122.03333333333335</v>
      </c>
      <c r="E333" s="329">
        <v>120.61666666666669</v>
      </c>
      <c r="F333" s="329">
        <v>118.88333333333334</v>
      </c>
      <c r="G333" s="329">
        <v>117.46666666666668</v>
      </c>
      <c r="H333" s="329">
        <v>123.76666666666669</v>
      </c>
      <c r="I333" s="329">
        <v>125.18333333333335</v>
      </c>
      <c r="J333" s="329">
        <v>126.9166666666667</v>
      </c>
      <c r="K333" s="328">
        <v>123.45</v>
      </c>
      <c r="L333" s="328">
        <v>120.3</v>
      </c>
      <c r="M333" s="328">
        <v>228.82167000000001</v>
      </c>
      <c r="N333" s="1"/>
      <c r="O333" s="1"/>
    </row>
    <row r="334" spans="1:15" ht="12.75" customHeight="1">
      <c r="A334" s="30">
        <v>324</v>
      </c>
      <c r="B334" s="347" t="s">
        <v>165</v>
      </c>
      <c r="C334" s="328">
        <v>4563.7</v>
      </c>
      <c r="D334" s="329">
        <v>4519.55</v>
      </c>
      <c r="E334" s="329">
        <v>4429.1500000000005</v>
      </c>
      <c r="F334" s="329">
        <v>4294.6000000000004</v>
      </c>
      <c r="G334" s="329">
        <v>4204.2000000000007</v>
      </c>
      <c r="H334" s="329">
        <v>4654.1000000000004</v>
      </c>
      <c r="I334" s="329">
        <v>4744.5</v>
      </c>
      <c r="J334" s="329">
        <v>4879.05</v>
      </c>
      <c r="K334" s="328">
        <v>4609.95</v>
      </c>
      <c r="L334" s="328">
        <v>4385</v>
      </c>
      <c r="M334" s="328">
        <v>3.4910100000000002</v>
      </c>
      <c r="N334" s="1"/>
      <c r="O334" s="1"/>
    </row>
    <row r="335" spans="1:15" ht="12.75" customHeight="1">
      <c r="A335" s="30">
        <v>325</v>
      </c>
      <c r="B335" s="347" t="s">
        <v>166</v>
      </c>
      <c r="C335" s="328">
        <v>3658.35</v>
      </c>
      <c r="D335" s="329">
        <v>3633.4333333333329</v>
      </c>
      <c r="E335" s="329">
        <v>3559.8666666666659</v>
      </c>
      <c r="F335" s="329">
        <v>3461.3833333333328</v>
      </c>
      <c r="G335" s="329">
        <v>3387.8166666666657</v>
      </c>
      <c r="H335" s="329">
        <v>3731.9166666666661</v>
      </c>
      <c r="I335" s="329">
        <v>3805.4833333333327</v>
      </c>
      <c r="J335" s="329">
        <v>3903.9666666666662</v>
      </c>
      <c r="K335" s="328">
        <v>3707</v>
      </c>
      <c r="L335" s="328">
        <v>3534.95</v>
      </c>
      <c r="M335" s="328">
        <v>1.8884099999999999</v>
      </c>
      <c r="N335" s="1"/>
      <c r="O335" s="1"/>
    </row>
    <row r="336" spans="1:15" ht="12.75" customHeight="1">
      <c r="A336" s="30">
        <v>326</v>
      </c>
      <c r="B336" s="347" t="s">
        <v>843</v>
      </c>
      <c r="C336" s="328">
        <v>1743.9</v>
      </c>
      <c r="D336" s="329">
        <v>1748.7666666666667</v>
      </c>
      <c r="E336" s="329">
        <v>1707.5333333333333</v>
      </c>
      <c r="F336" s="329">
        <v>1671.1666666666667</v>
      </c>
      <c r="G336" s="329">
        <v>1629.9333333333334</v>
      </c>
      <c r="H336" s="329">
        <v>1785.1333333333332</v>
      </c>
      <c r="I336" s="329">
        <v>1826.3666666666663</v>
      </c>
      <c r="J336" s="329">
        <v>1862.7333333333331</v>
      </c>
      <c r="K336" s="328">
        <v>1790</v>
      </c>
      <c r="L336" s="328">
        <v>1712.4</v>
      </c>
      <c r="M336" s="328">
        <v>0.97580999999999996</v>
      </c>
      <c r="N336" s="1"/>
      <c r="O336" s="1"/>
    </row>
    <row r="337" spans="1:15" ht="12.75" customHeight="1">
      <c r="A337" s="30">
        <v>327</v>
      </c>
      <c r="B337" s="347" t="s">
        <v>456</v>
      </c>
      <c r="C337" s="328">
        <v>38.950000000000003</v>
      </c>
      <c r="D337" s="329">
        <v>38.5</v>
      </c>
      <c r="E337" s="329">
        <v>37.6</v>
      </c>
      <c r="F337" s="329">
        <v>36.25</v>
      </c>
      <c r="G337" s="329">
        <v>35.35</v>
      </c>
      <c r="H337" s="329">
        <v>39.85</v>
      </c>
      <c r="I337" s="329">
        <v>40.750000000000007</v>
      </c>
      <c r="J337" s="329">
        <v>42.1</v>
      </c>
      <c r="K337" s="328">
        <v>39.4</v>
      </c>
      <c r="L337" s="328">
        <v>37.15</v>
      </c>
      <c r="M337" s="328">
        <v>75.971590000000006</v>
      </c>
      <c r="N337" s="1"/>
      <c r="O337" s="1"/>
    </row>
    <row r="338" spans="1:15" ht="12.75" customHeight="1">
      <c r="A338" s="30">
        <v>328</v>
      </c>
      <c r="B338" s="347" t="s">
        <v>457</v>
      </c>
      <c r="C338" s="328">
        <v>62</v>
      </c>
      <c r="D338" s="329">
        <v>61.65</v>
      </c>
      <c r="E338" s="329">
        <v>60.099999999999994</v>
      </c>
      <c r="F338" s="329">
        <v>58.199999999999996</v>
      </c>
      <c r="G338" s="329">
        <v>56.649999999999991</v>
      </c>
      <c r="H338" s="329">
        <v>63.55</v>
      </c>
      <c r="I338" s="329">
        <v>65.099999999999994</v>
      </c>
      <c r="J338" s="329">
        <v>67</v>
      </c>
      <c r="K338" s="328">
        <v>63.2</v>
      </c>
      <c r="L338" s="328">
        <v>59.75</v>
      </c>
      <c r="M338" s="328">
        <v>38.745489999999997</v>
      </c>
      <c r="N338" s="1"/>
      <c r="O338" s="1"/>
    </row>
    <row r="339" spans="1:15" ht="12.75" customHeight="1">
      <c r="A339" s="30">
        <v>329</v>
      </c>
      <c r="B339" s="347" t="s">
        <v>458</v>
      </c>
      <c r="C339" s="328">
        <v>533.9</v>
      </c>
      <c r="D339" s="329">
        <v>533.63333333333333</v>
      </c>
      <c r="E339" s="329">
        <v>527.26666666666665</v>
      </c>
      <c r="F339" s="329">
        <v>520.63333333333333</v>
      </c>
      <c r="G339" s="329">
        <v>514.26666666666665</v>
      </c>
      <c r="H339" s="329">
        <v>540.26666666666665</v>
      </c>
      <c r="I339" s="329">
        <v>546.63333333333321</v>
      </c>
      <c r="J339" s="329">
        <v>553.26666666666665</v>
      </c>
      <c r="K339" s="328">
        <v>540</v>
      </c>
      <c r="L339" s="328">
        <v>527</v>
      </c>
      <c r="M339" s="328">
        <v>0.42159000000000002</v>
      </c>
      <c r="N339" s="1"/>
      <c r="O339" s="1"/>
    </row>
    <row r="340" spans="1:15" ht="12.75" customHeight="1">
      <c r="A340" s="30">
        <v>330</v>
      </c>
      <c r="B340" s="347" t="s">
        <v>167</v>
      </c>
      <c r="C340" s="328">
        <v>17145.599999999999</v>
      </c>
      <c r="D340" s="329">
        <v>17197.083333333332</v>
      </c>
      <c r="E340" s="329">
        <v>17014.166666666664</v>
      </c>
      <c r="F340" s="329">
        <v>16882.733333333334</v>
      </c>
      <c r="G340" s="329">
        <v>16699.816666666666</v>
      </c>
      <c r="H340" s="329">
        <v>17328.516666666663</v>
      </c>
      <c r="I340" s="329">
        <v>17511.433333333327</v>
      </c>
      <c r="J340" s="329">
        <v>17642.866666666661</v>
      </c>
      <c r="K340" s="328">
        <v>17380</v>
      </c>
      <c r="L340" s="328">
        <v>17065.650000000001</v>
      </c>
      <c r="M340" s="328">
        <v>0.71121999999999996</v>
      </c>
      <c r="N340" s="1"/>
      <c r="O340" s="1"/>
    </row>
    <row r="341" spans="1:15" ht="12.75" customHeight="1">
      <c r="A341" s="30">
        <v>331</v>
      </c>
      <c r="B341" s="347" t="s">
        <v>464</v>
      </c>
      <c r="C341" s="328">
        <v>77.8</v>
      </c>
      <c r="D341" s="329">
        <v>76.733333333333334</v>
      </c>
      <c r="E341" s="329">
        <v>75.666666666666671</v>
      </c>
      <c r="F341" s="329">
        <v>73.533333333333331</v>
      </c>
      <c r="G341" s="329">
        <v>72.466666666666669</v>
      </c>
      <c r="H341" s="329">
        <v>78.866666666666674</v>
      </c>
      <c r="I341" s="329">
        <v>79.933333333333337</v>
      </c>
      <c r="J341" s="329">
        <v>82.066666666666677</v>
      </c>
      <c r="K341" s="328">
        <v>77.8</v>
      </c>
      <c r="L341" s="328">
        <v>74.599999999999994</v>
      </c>
      <c r="M341" s="328">
        <v>7.3638700000000004</v>
      </c>
      <c r="N341" s="1"/>
      <c r="O341" s="1"/>
    </row>
    <row r="342" spans="1:15" ht="12.75" customHeight="1">
      <c r="A342" s="30">
        <v>332</v>
      </c>
      <c r="B342" s="347" t="s">
        <v>463</v>
      </c>
      <c r="C342" s="328">
        <v>45.65</v>
      </c>
      <c r="D342" s="329">
        <v>45.766666666666673</v>
      </c>
      <c r="E342" s="329">
        <v>44.533333333333346</v>
      </c>
      <c r="F342" s="329">
        <v>43.416666666666671</v>
      </c>
      <c r="G342" s="329">
        <v>42.183333333333344</v>
      </c>
      <c r="H342" s="329">
        <v>46.883333333333347</v>
      </c>
      <c r="I342" s="329">
        <v>48.116666666666681</v>
      </c>
      <c r="J342" s="329">
        <v>49.233333333333348</v>
      </c>
      <c r="K342" s="328">
        <v>47</v>
      </c>
      <c r="L342" s="328">
        <v>44.65</v>
      </c>
      <c r="M342" s="328">
        <v>7.5468200000000003</v>
      </c>
      <c r="N342" s="1"/>
      <c r="O342" s="1"/>
    </row>
    <row r="343" spans="1:15" ht="12.75" customHeight="1">
      <c r="A343" s="30">
        <v>333</v>
      </c>
      <c r="B343" s="347" t="s">
        <v>462</v>
      </c>
      <c r="C343" s="328">
        <v>655.45</v>
      </c>
      <c r="D343" s="329">
        <v>652.38333333333333</v>
      </c>
      <c r="E343" s="329">
        <v>644.76666666666665</v>
      </c>
      <c r="F343" s="329">
        <v>634.08333333333337</v>
      </c>
      <c r="G343" s="329">
        <v>626.4666666666667</v>
      </c>
      <c r="H343" s="329">
        <v>663.06666666666661</v>
      </c>
      <c r="I343" s="329">
        <v>670.68333333333317</v>
      </c>
      <c r="J343" s="329">
        <v>681.36666666666656</v>
      </c>
      <c r="K343" s="328">
        <v>660</v>
      </c>
      <c r="L343" s="328">
        <v>641.70000000000005</v>
      </c>
      <c r="M343" s="328">
        <v>3.3036400000000001</v>
      </c>
      <c r="N343" s="1"/>
      <c r="O343" s="1"/>
    </row>
    <row r="344" spans="1:15" ht="12.75" customHeight="1">
      <c r="A344" s="30">
        <v>334</v>
      </c>
      <c r="B344" s="347" t="s">
        <v>459</v>
      </c>
      <c r="C344" s="328">
        <v>28.85</v>
      </c>
      <c r="D344" s="329">
        <v>28.933333333333334</v>
      </c>
      <c r="E344" s="329">
        <v>28.716666666666669</v>
      </c>
      <c r="F344" s="329">
        <v>28.583333333333336</v>
      </c>
      <c r="G344" s="329">
        <v>28.366666666666671</v>
      </c>
      <c r="H344" s="329">
        <v>29.066666666666666</v>
      </c>
      <c r="I344" s="329">
        <v>29.283333333333328</v>
      </c>
      <c r="J344" s="329">
        <v>29.416666666666664</v>
      </c>
      <c r="K344" s="328">
        <v>29.15</v>
      </c>
      <c r="L344" s="328">
        <v>28.8</v>
      </c>
      <c r="M344" s="328">
        <v>32.591160000000002</v>
      </c>
      <c r="N344" s="1"/>
      <c r="O344" s="1"/>
    </row>
    <row r="345" spans="1:15" ht="12.75" customHeight="1">
      <c r="A345" s="30">
        <v>335</v>
      </c>
      <c r="B345" s="347" t="s">
        <v>535</v>
      </c>
      <c r="C345" s="328">
        <v>115.1</v>
      </c>
      <c r="D345" s="329">
        <v>114.59999999999998</v>
      </c>
      <c r="E345" s="329">
        <v>113.39999999999996</v>
      </c>
      <c r="F345" s="329">
        <v>111.69999999999999</v>
      </c>
      <c r="G345" s="329">
        <v>110.49999999999997</v>
      </c>
      <c r="H345" s="329">
        <v>116.29999999999995</v>
      </c>
      <c r="I345" s="329">
        <v>117.49999999999997</v>
      </c>
      <c r="J345" s="329">
        <v>119.19999999999995</v>
      </c>
      <c r="K345" s="328">
        <v>115.8</v>
      </c>
      <c r="L345" s="328">
        <v>112.9</v>
      </c>
      <c r="M345" s="328">
        <v>2.2185800000000002</v>
      </c>
      <c r="N345" s="1"/>
      <c r="O345" s="1"/>
    </row>
    <row r="346" spans="1:15" ht="12.75" customHeight="1">
      <c r="A346" s="30">
        <v>336</v>
      </c>
      <c r="B346" s="347" t="s">
        <v>465</v>
      </c>
      <c r="C346" s="328">
        <v>1997.65</v>
      </c>
      <c r="D346" s="329">
        <v>1985.1333333333332</v>
      </c>
      <c r="E346" s="329">
        <v>1933.6166666666663</v>
      </c>
      <c r="F346" s="329">
        <v>1869.583333333333</v>
      </c>
      <c r="G346" s="329">
        <v>1818.0666666666662</v>
      </c>
      <c r="H346" s="329">
        <v>2049.1666666666665</v>
      </c>
      <c r="I346" s="329">
        <v>2100.6833333333334</v>
      </c>
      <c r="J346" s="329">
        <v>2164.7166666666667</v>
      </c>
      <c r="K346" s="328">
        <v>2036.65</v>
      </c>
      <c r="L346" s="328">
        <v>1921.1</v>
      </c>
      <c r="M346" s="328">
        <v>5.9729999999999998E-2</v>
      </c>
      <c r="N346" s="1"/>
      <c r="O346" s="1"/>
    </row>
    <row r="347" spans="1:15" ht="12.75" customHeight="1">
      <c r="A347" s="30">
        <v>337</v>
      </c>
      <c r="B347" s="347" t="s">
        <v>460</v>
      </c>
      <c r="C347" s="328">
        <v>63.8</v>
      </c>
      <c r="D347" s="329">
        <v>63.75</v>
      </c>
      <c r="E347" s="329">
        <v>63.25</v>
      </c>
      <c r="F347" s="329">
        <v>62.7</v>
      </c>
      <c r="G347" s="329">
        <v>62.2</v>
      </c>
      <c r="H347" s="329">
        <v>64.3</v>
      </c>
      <c r="I347" s="329">
        <v>64.8</v>
      </c>
      <c r="J347" s="329">
        <v>65.349999999999994</v>
      </c>
      <c r="K347" s="328">
        <v>64.25</v>
      </c>
      <c r="L347" s="328">
        <v>63.2</v>
      </c>
      <c r="M347" s="328">
        <v>18.183599999999998</v>
      </c>
      <c r="N347" s="1"/>
      <c r="O347" s="1"/>
    </row>
    <row r="348" spans="1:15" ht="12.75" customHeight="1">
      <c r="A348" s="30">
        <v>338</v>
      </c>
      <c r="B348" s="347" t="s">
        <v>168</v>
      </c>
      <c r="C348" s="328">
        <v>152.80000000000001</v>
      </c>
      <c r="D348" s="329">
        <v>153.26666666666668</v>
      </c>
      <c r="E348" s="329">
        <v>151.53333333333336</v>
      </c>
      <c r="F348" s="329">
        <v>150.26666666666668</v>
      </c>
      <c r="G348" s="329">
        <v>148.53333333333336</v>
      </c>
      <c r="H348" s="329">
        <v>154.53333333333336</v>
      </c>
      <c r="I348" s="329">
        <v>156.26666666666665</v>
      </c>
      <c r="J348" s="329">
        <v>157.53333333333336</v>
      </c>
      <c r="K348" s="328">
        <v>155</v>
      </c>
      <c r="L348" s="328">
        <v>152</v>
      </c>
      <c r="M348" s="328">
        <v>72.556359999999998</v>
      </c>
      <c r="N348" s="1"/>
      <c r="O348" s="1"/>
    </row>
    <row r="349" spans="1:15" ht="12.75" customHeight="1">
      <c r="A349" s="30">
        <v>339</v>
      </c>
      <c r="B349" s="347" t="s">
        <v>461</v>
      </c>
      <c r="C349" s="328">
        <v>197.1</v>
      </c>
      <c r="D349" s="329">
        <v>200.51666666666665</v>
      </c>
      <c r="E349" s="329">
        <v>192.6333333333333</v>
      </c>
      <c r="F349" s="329">
        <v>188.16666666666666</v>
      </c>
      <c r="G349" s="329">
        <v>180.2833333333333</v>
      </c>
      <c r="H349" s="329">
        <v>204.98333333333329</v>
      </c>
      <c r="I349" s="329">
        <v>212.86666666666662</v>
      </c>
      <c r="J349" s="329">
        <v>217.33333333333329</v>
      </c>
      <c r="K349" s="328">
        <v>208.4</v>
      </c>
      <c r="L349" s="328">
        <v>196.05</v>
      </c>
      <c r="M349" s="328">
        <v>12.72091</v>
      </c>
      <c r="N349" s="1"/>
      <c r="O349" s="1"/>
    </row>
    <row r="350" spans="1:15" ht="12.75" customHeight="1">
      <c r="A350" s="30">
        <v>340</v>
      </c>
      <c r="B350" s="347" t="s">
        <v>170</v>
      </c>
      <c r="C350" s="328">
        <v>131.5</v>
      </c>
      <c r="D350" s="329">
        <v>132.18333333333331</v>
      </c>
      <c r="E350" s="329">
        <v>130.41666666666663</v>
      </c>
      <c r="F350" s="329">
        <v>129.33333333333331</v>
      </c>
      <c r="G350" s="329">
        <v>127.56666666666663</v>
      </c>
      <c r="H350" s="329">
        <v>133.26666666666662</v>
      </c>
      <c r="I350" s="329">
        <v>135.03333333333333</v>
      </c>
      <c r="J350" s="329">
        <v>136.11666666666662</v>
      </c>
      <c r="K350" s="328">
        <v>133.94999999999999</v>
      </c>
      <c r="L350" s="328">
        <v>131.1</v>
      </c>
      <c r="M350" s="328">
        <v>142.86412999999999</v>
      </c>
      <c r="N350" s="1"/>
      <c r="O350" s="1"/>
    </row>
    <row r="351" spans="1:15" ht="12.75" customHeight="1">
      <c r="A351" s="30">
        <v>341</v>
      </c>
      <c r="B351" s="347" t="s">
        <v>269</v>
      </c>
      <c r="C351" s="328">
        <v>875.55</v>
      </c>
      <c r="D351" s="329">
        <v>860.73333333333323</v>
      </c>
      <c r="E351" s="329">
        <v>843.11666666666645</v>
      </c>
      <c r="F351" s="329">
        <v>810.68333333333317</v>
      </c>
      <c r="G351" s="329">
        <v>793.06666666666638</v>
      </c>
      <c r="H351" s="329">
        <v>893.16666666666652</v>
      </c>
      <c r="I351" s="329">
        <v>910.7833333333333</v>
      </c>
      <c r="J351" s="329">
        <v>943.21666666666658</v>
      </c>
      <c r="K351" s="328">
        <v>878.35</v>
      </c>
      <c r="L351" s="328">
        <v>828.3</v>
      </c>
      <c r="M351" s="328">
        <v>6.94712</v>
      </c>
      <c r="N351" s="1"/>
      <c r="O351" s="1"/>
    </row>
    <row r="352" spans="1:15" ht="12.75" customHeight="1">
      <c r="A352" s="30">
        <v>342</v>
      </c>
      <c r="B352" s="347" t="s">
        <v>466</v>
      </c>
      <c r="C352" s="328">
        <v>3421.05</v>
      </c>
      <c r="D352" s="329">
        <v>3433.4333333333329</v>
      </c>
      <c r="E352" s="329">
        <v>3397.8666666666659</v>
      </c>
      <c r="F352" s="329">
        <v>3374.6833333333329</v>
      </c>
      <c r="G352" s="329">
        <v>3339.1166666666659</v>
      </c>
      <c r="H352" s="329">
        <v>3456.6166666666659</v>
      </c>
      <c r="I352" s="329">
        <v>3492.1833333333325</v>
      </c>
      <c r="J352" s="329">
        <v>3515.3666666666659</v>
      </c>
      <c r="K352" s="328">
        <v>3469</v>
      </c>
      <c r="L352" s="328">
        <v>3410.25</v>
      </c>
      <c r="M352" s="328">
        <v>0.57674000000000003</v>
      </c>
      <c r="N352" s="1"/>
      <c r="O352" s="1"/>
    </row>
    <row r="353" spans="1:15" ht="12.75" customHeight="1">
      <c r="A353" s="30">
        <v>343</v>
      </c>
      <c r="B353" s="347" t="s">
        <v>270</v>
      </c>
      <c r="C353" s="328">
        <v>243.4</v>
      </c>
      <c r="D353" s="329">
        <v>246.06666666666669</v>
      </c>
      <c r="E353" s="329">
        <v>239.88333333333338</v>
      </c>
      <c r="F353" s="329">
        <v>236.3666666666667</v>
      </c>
      <c r="G353" s="329">
        <v>230.18333333333339</v>
      </c>
      <c r="H353" s="329">
        <v>249.58333333333337</v>
      </c>
      <c r="I353" s="329">
        <v>255.76666666666671</v>
      </c>
      <c r="J353" s="329">
        <v>259.28333333333336</v>
      </c>
      <c r="K353" s="328">
        <v>252.25</v>
      </c>
      <c r="L353" s="328">
        <v>242.55</v>
      </c>
      <c r="M353" s="328">
        <v>18.632290000000001</v>
      </c>
      <c r="N353" s="1"/>
      <c r="O353" s="1"/>
    </row>
    <row r="354" spans="1:15" ht="12.75" customHeight="1">
      <c r="A354" s="30">
        <v>344</v>
      </c>
      <c r="B354" s="347" t="s">
        <v>171</v>
      </c>
      <c r="C354" s="328">
        <v>175.4</v>
      </c>
      <c r="D354" s="329">
        <v>177.68333333333337</v>
      </c>
      <c r="E354" s="329">
        <v>171.56666666666672</v>
      </c>
      <c r="F354" s="329">
        <v>167.73333333333335</v>
      </c>
      <c r="G354" s="329">
        <v>161.6166666666667</v>
      </c>
      <c r="H354" s="329">
        <v>181.51666666666674</v>
      </c>
      <c r="I354" s="329">
        <v>187.63333333333335</v>
      </c>
      <c r="J354" s="329">
        <v>191.46666666666675</v>
      </c>
      <c r="K354" s="328">
        <v>183.8</v>
      </c>
      <c r="L354" s="328">
        <v>173.85</v>
      </c>
      <c r="M354" s="328">
        <v>519.77090999999996</v>
      </c>
      <c r="N354" s="1"/>
      <c r="O354" s="1"/>
    </row>
    <row r="355" spans="1:15" ht="12.75" customHeight="1">
      <c r="A355" s="30">
        <v>345</v>
      </c>
      <c r="B355" s="347" t="s">
        <v>467</v>
      </c>
      <c r="C355" s="328">
        <v>315.8</v>
      </c>
      <c r="D355" s="329">
        <v>315.9666666666667</v>
      </c>
      <c r="E355" s="329">
        <v>310.83333333333337</v>
      </c>
      <c r="F355" s="329">
        <v>305.86666666666667</v>
      </c>
      <c r="G355" s="329">
        <v>300.73333333333335</v>
      </c>
      <c r="H355" s="329">
        <v>320.93333333333339</v>
      </c>
      <c r="I355" s="329">
        <v>326.06666666666672</v>
      </c>
      <c r="J355" s="329">
        <v>331.03333333333342</v>
      </c>
      <c r="K355" s="328">
        <v>321.10000000000002</v>
      </c>
      <c r="L355" s="328">
        <v>311</v>
      </c>
      <c r="M355" s="328">
        <v>1.1582399999999999</v>
      </c>
      <c r="N355" s="1"/>
      <c r="O355" s="1"/>
    </row>
    <row r="356" spans="1:15" ht="12.75" customHeight="1">
      <c r="A356" s="30">
        <v>346</v>
      </c>
      <c r="B356" s="347" t="s">
        <v>172</v>
      </c>
      <c r="C356" s="328">
        <v>39999.199999999997</v>
      </c>
      <c r="D356" s="329">
        <v>39884.566666666666</v>
      </c>
      <c r="E356" s="329">
        <v>39569.633333333331</v>
      </c>
      <c r="F356" s="329">
        <v>39140.066666666666</v>
      </c>
      <c r="G356" s="329">
        <v>38825.133333333331</v>
      </c>
      <c r="H356" s="329">
        <v>40314.133333333331</v>
      </c>
      <c r="I356" s="329">
        <v>40629.066666666666</v>
      </c>
      <c r="J356" s="329">
        <v>41058.633333333331</v>
      </c>
      <c r="K356" s="328">
        <v>40199.5</v>
      </c>
      <c r="L356" s="328">
        <v>39455</v>
      </c>
      <c r="M356" s="328">
        <v>0.29402</v>
      </c>
      <c r="N356" s="1"/>
      <c r="O356" s="1"/>
    </row>
    <row r="357" spans="1:15" ht="12.75" customHeight="1">
      <c r="A357" s="30">
        <v>347</v>
      </c>
      <c r="B357" s="347" t="s">
        <v>898</v>
      </c>
      <c r="C357" s="328">
        <v>195.9</v>
      </c>
      <c r="D357" s="329">
        <v>196.38333333333333</v>
      </c>
      <c r="E357" s="329">
        <v>192.66666666666666</v>
      </c>
      <c r="F357" s="329">
        <v>189.43333333333334</v>
      </c>
      <c r="G357" s="329">
        <v>185.71666666666667</v>
      </c>
      <c r="H357" s="329">
        <v>199.61666666666665</v>
      </c>
      <c r="I357" s="329">
        <v>203.33333333333334</v>
      </c>
      <c r="J357" s="329">
        <v>206.56666666666663</v>
      </c>
      <c r="K357" s="328">
        <v>200.1</v>
      </c>
      <c r="L357" s="328">
        <v>193.15</v>
      </c>
      <c r="M357" s="328">
        <v>5.0621999999999998</v>
      </c>
      <c r="N357" s="1"/>
      <c r="O357" s="1"/>
    </row>
    <row r="358" spans="1:15" ht="12.75" customHeight="1">
      <c r="A358" s="30">
        <v>348</v>
      </c>
      <c r="B358" s="347" t="s">
        <v>173</v>
      </c>
      <c r="C358" s="328">
        <v>2015.3</v>
      </c>
      <c r="D358" s="329">
        <v>1997.0666666666666</v>
      </c>
      <c r="E358" s="329">
        <v>1968.2333333333331</v>
      </c>
      <c r="F358" s="329">
        <v>1921.1666666666665</v>
      </c>
      <c r="G358" s="329">
        <v>1892.333333333333</v>
      </c>
      <c r="H358" s="329">
        <v>2044.1333333333332</v>
      </c>
      <c r="I358" s="329">
        <v>2072.9666666666667</v>
      </c>
      <c r="J358" s="329">
        <v>2120.0333333333333</v>
      </c>
      <c r="K358" s="328">
        <v>2025.9</v>
      </c>
      <c r="L358" s="328">
        <v>1950</v>
      </c>
      <c r="M358" s="328">
        <v>7.5149600000000003</v>
      </c>
      <c r="N358" s="1"/>
      <c r="O358" s="1"/>
    </row>
    <row r="359" spans="1:15" ht="12.75" customHeight="1">
      <c r="A359" s="30">
        <v>349</v>
      </c>
      <c r="B359" s="347" t="s">
        <v>471</v>
      </c>
      <c r="C359" s="328">
        <v>4239</v>
      </c>
      <c r="D359" s="329">
        <v>4230.166666666667</v>
      </c>
      <c r="E359" s="329">
        <v>4165.3333333333339</v>
      </c>
      <c r="F359" s="329">
        <v>4091.666666666667</v>
      </c>
      <c r="G359" s="329">
        <v>4026.8333333333339</v>
      </c>
      <c r="H359" s="329">
        <v>4303.8333333333339</v>
      </c>
      <c r="I359" s="329">
        <v>4368.6666666666679</v>
      </c>
      <c r="J359" s="329">
        <v>4442.3333333333339</v>
      </c>
      <c r="K359" s="328">
        <v>4295</v>
      </c>
      <c r="L359" s="328">
        <v>4156.5</v>
      </c>
      <c r="M359" s="328">
        <v>2.6744500000000002</v>
      </c>
      <c r="N359" s="1"/>
      <c r="O359" s="1"/>
    </row>
    <row r="360" spans="1:15" ht="12.75" customHeight="1">
      <c r="A360" s="30">
        <v>350</v>
      </c>
      <c r="B360" s="347" t="s">
        <v>174</v>
      </c>
      <c r="C360" s="328">
        <v>212.7</v>
      </c>
      <c r="D360" s="329">
        <v>215.85</v>
      </c>
      <c r="E360" s="329">
        <v>209.14999999999998</v>
      </c>
      <c r="F360" s="329">
        <v>205.6</v>
      </c>
      <c r="G360" s="329">
        <v>198.89999999999998</v>
      </c>
      <c r="H360" s="329">
        <v>219.39999999999998</v>
      </c>
      <c r="I360" s="329">
        <v>226.09999999999997</v>
      </c>
      <c r="J360" s="329">
        <v>229.64999999999998</v>
      </c>
      <c r="K360" s="328">
        <v>222.55</v>
      </c>
      <c r="L360" s="328">
        <v>212.3</v>
      </c>
      <c r="M360" s="328">
        <v>25.18929</v>
      </c>
      <c r="N360" s="1"/>
      <c r="O360" s="1"/>
    </row>
    <row r="361" spans="1:15" ht="12.75" customHeight="1">
      <c r="A361" s="30">
        <v>351</v>
      </c>
      <c r="B361" s="347" t="s">
        <v>175</v>
      </c>
      <c r="C361" s="328">
        <v>110.95</v>
      </c>
      <c r="D361" s="329">
        <v>110.36666666666667</v>
      </c>
      <c r="E361" s="329">
        <v>109.28333333333335</v>
      </c>
      <c r="F361" s="329">
        <v>107.61666666666667</v>
      </c>
      <c r="G361" s="329">
        <v>106.53333333333335</v>
      </c>
      <c r="H361" s="329">
        <v>112.03333333333335</v>
      </c>
      <c r="I361" s="329">
        <v>113.11666666666666</v>
      </c>
      <c r="J361" s="329">
        <v>114.78333333333335</v>
      </c>
      <c r="K361" s="328">
        <v>111.45</v>
      </c>
      <c r="L361" s="328">
        <v>108.7</v>
      </c>
      <c r="M361" s="328">
        <v>55.590069999999997</v>
      </c>
      <c r="N361" s="1"/>
      <c r="O361" s="1"/>
    </row>
    <row r="362" spans="1:15" ht="12.75" customHeight="1">
      <c r="A362" s="30">
        <v>352</v>
      </c>
      <c r="B362" s="347" t="s">
        <v>176</v>
      </c>
      <c r="C362" s="328">
        <v>4424.1000000000004</v>
      </c>
      <c r="D362" s="329">
        <v>4415.3166666666666</v>
      </c>
      <c r="E362" s="329">
        <v>4382.4833333333336</v>
      </c>
      <c r="F362" s="329">
        <v>4340.8666666666668</v>
      </c>
      <c r="G362" s="329">
        <v>4308.0333333333338</v>
      </c>
      <c r="H362" s="329">
        <v>4456.9333333333334</v>
      </c>
      <c r="I362" s="329">
        <v>4489.7666666666673</v>
      </c>
      <c r="J362" s="329">
        <v>4531.3833333333332</v>
      </c>
      <c r="K362" s="328">
        <v>4448.1499999999996</v>
      </c>
      <c r="L362" s="328">
        <v>4373.7</v>
      </c>
      <c r="M362" s="328">
        <v>0.69144000000000005</v>
      </c>
      <c r="N362" s="1"/>
      <c r="O362" s="1"/>
    </row>
    <row r="363" spans="1:15" ht="12.75" customHeight="1">
      <c r="A363" s="30">
        <v>353</v>
      </c>
      <c r="B363" s="347" t="s">
        <v>273</v>
      </c>
      <c r="C363" s="328">
        <v>14752.3</v>
      </c>
      <c r="D363" s="329">
        <v>14713.800000000001</v>
      </c>
      <c r="E363" s="329">
        <v>14248.600000000002</v>
      </c>
      <c r="F363" s="329">
        <v>13744.900000000001</v>
      </c>
      <c r="G363" s="329">
        <v>13279.700000000003</v>
      </c>
      <c r="H363" s="329">
        <v>15217.500000000002</v>
      </c>
      <c r="I363" s="329">
        <v>15682.700000000003</v>
      </c>
      <c r="J363" s="329">
        <v>16186.400000000001</v>
      </c>
      <c r="K363" s="328">
        <v>15179</v>
      </c>
      <c r="L363" s="328">
        <v>14210.1</v>
      </c>
      <c r="M363" s="328">
        <v>0.24173</v>
      </c>
      <c r="N363" s="1"/>
      <c r="O363" s="1"/>
    </row>
    <row r="364" spans="1:15" ht="12.75" customHeight="1">
      <c r="A364" s="30">
        <v>354</v>
      </c>
      <c r="B364" s="347" t="s">
        <v>478</v>
      </c>
      <c r="C364" s="328">
        <v>4496.6499999999996</v>
      </c>
      <c r="D364" s="329">
        <v>4498.9833333333336</v>
      </c>
      <c r="E364" s="329">
        <v>4459.9666666666672</v>
      </c>
      <c r="F364" s="329">
        <v>4423.2833333333338</v>
      </c>
      <c r="G364" s="329">
        <v>4384.2666666666673</v>
      </c>
      <c r="H364" s="329">
        <v>4535.666666666667</v>
      </c>
      <c r="I364" s="329">
        <v>4574.6833333333334</v>
      </c>
      <c r="J364" s="329">
        <v>4611.3666666666668</v>
      </c>
      <c r="K364" s="328">
        <v>4538</v>
      </c>
      <c r="L364" s="328">
        <v>4462.3</v>
      </c>
      <c r="M364" s="328">
        <v>0.10337</v>
      </c>
      <c r="N364" s="1"/>
      <c r="O364" s="1"/>
    </row>
    <row r="365" spans="1:15" ht="12.75" customHeight="1">
      <c r="A365" s="30">
        <v>355</v>
      </c>
      <c r="B365" s="347" t="s">
        <v>473</v>
      </c>
      <c r="C365" s="328">
        <v>898.85</v>
      </c>
      <c r="D365" s="329">
        <v>900.21666666666658</v>
      </c>
      <c r="E365" s="329">
        <v>883.68333333333317</v>
      </c>
      <c r="F365" s="329">
        <v>868.51666666666654</v>
      </c>
      <c r="G365" s="329">
        <v>851.98333333333312</v>
      </c>
      <c r="H365" s="329">
        <v>915.38333333333321</v>
      </c>
      <c r="I365" s="329">
        <v>931.91666666666674</v>
      </c>
      <c r="J365" s="329">
        <v>947.08333333333326</v>
      </c>
      <c r="K365" s="328">
        <v>916.75</v>
      </c>
      <c r="L365" s="328">
        <v>885.05</v>
      </c>
      <c r="M365" s="328">
        <v>1.96319</v>
      </c>
      <c r="N365" s="1"/>
      <c r="O365" s="1"/>
    </row>
    <row r="366" spans="1:15" ht="12.75" customHeight="1">
      <c r="A366" s="30">
        <v>356</v>
      </c>
      <c r="B366" s="347" t="s">
        <v>177</v>
      </c>
      <c r="C366" s="328">
        <v>2237.6</v>
      </c>
      <c r="D366" s="329">
        <v>2219.5333333333333</v>
      </c>
      <c r="E366" s="329">
        <v>2188.1166666666668</v>
      </c>
      <c r="F366" s="329">
        <v>2138.6333333333337</v>
      </c>
      <c r="G366" s="329">
        <v>2107.2166666666672</v>
      </c>
      <c r="H366" s="329">
        <v>2269.0166666666664</v>
      </c>
      <c r="I366" s="329">
        <v>2300.4333333333334</v>
      </c>
      <c r="J366" s="329">
        <v>2349.9166666666661</v>
      </c>
      <c r="K366" s="328">
        <v>2250.9499999999998</v>
      </c>
      <c r="L366" s="328">
        <v>2170.0500000000002</v>
      </c>
      <c r="M366" s="328">
        <v>5.3965500000000004</v>
      </c>
      <c r="N366" s="1"/>
      <c r="O366" s="1"/>
    </row>
    <row r="367" spans="1:15" ht="12.75" customHeight="1">
      <c r="A367" s="30">
        <v>357</v>
      </c>
      <c r="B367" s="347" t="s">
        <v>178</v>
      </c>
      <c r="C367" s="328">
        <v>2509.0500000000002</v>
      </c>
      <c r="D367" s="329">
        <v>2490.65</v>
      </c>
      <c r="E367" s="329">
        <v>2453.4</v>
      </c>
      <c r="F367" s="329">
        <v>2397.75</v>
      </c>
      <c r="G367" s="329">
        <v>2360.5</v>
      </c>
      <c r="H367" s="329">
        <v>2546.3000000000002</v>
      </c>
      <c r="I367" s="329">
        <v>2583.5500000000002</v>
      </c>
      <c r="J367" s="329">
        <v>2639.2000000000003</v>
      </c>
      <c r="K367" s="328">
        <v>2527.9</v>
      </c>
      <c r="L367" s="328">
        <v>2435</v>
      </c>
      <c r="M367" s="328">
        <v>2.25502</v>
      </c>
      <c r="N367" s="1"/>
      <c r="O367" s="1"/>
    </row>
    <row r="368" spans="1:15" ht="12.75" customHeight="1">
      <c r="A368" s="30">
        <v>358</v>
      </c>
      <c r="B368" s="347" t="s">
        <v>179</v>
      </c>
      <c r="C368" s="328">
        <v>35.6</v>
      </c>
      <c r="D368" s="329">
        <v>35.4</v>
      </c>
      <c r="E368" s="329">
        <v>35.049999999999997</v>
      </c>
      <c r="F368" s="329">
        <v>34.5</v>
      </c>
      <c r="G368" s="329">
        <v>34.15</v>
      </c>
      <c r="H368" s="329">
        <v>35.949999999999996</v>
      </c>
      <c r="I368" s="329">
        <v>36.300000000000004</v>
      </c>
      <c r="J368" s="329">
        <v>36.849999999999994</v>
      </c>
      <c r="K368" s="328">
        <v>35.75</v>
      </c>
      <c r="L368" s="328">
        <v>34.85</v>
      </c>
      <c r="M368" s="328">
        <v>696.50319999999999</v>
      </c>
      <c r="N368" s="1"/>
      <c r="O368" s="1"/>
    </row>
    <row r="369" spans="1:15" ht="12.75" customHeight="1">
      <c r="A369" s="30">
        <v>359</v>
      </c>
      <c r="B369" s="347" t="s">
        <v>469</v>
      </c>
      <c r="C369" s="328">
        <v>420.1</v>
      </c>
      <c r="D369" s="329">
        <v>422.36666666666662</v>
      </c>
      <c r="E369" s="329">
        <v>415.73333333333323</v>
      </c>
      <c r="F369" s="329">
        <v>411.36666666666662</v>
      </c>
      <c r="G369" s="329">
        <v>404.73333333333323</v>
      </c>
      <c r="H369" s="329">
        <v>426.73333333333323</v>
      </c>
      <c r="I369" s="329">
        <v>433.36666666666656</v>
      </c>
      <c r="J369" s="329">
        <v>437.73333333333323</v>
      </c>
      <c r="K369" s="328">
        <v>429</v>
      </c>
      <c r="L369" s="328">
        <v>418</v>
      </c>
      <c r="M369" s="328">
        <v>4.2569900000000001</v>
      </c>
      <c r="N369" s="1"/>
      <c r="O369" s="1"/>
    </row>
    <row r="370" spans="1:15" ht="12.75" customHeight="1">
      <c r="A370" s="30">
        <v>360</v>
      </c>
      <c r="B370" s="347" t="s">
        <v>470</v>
      </c>
      <c r="C370" s="328">
        <v>240.85</v>
      </c>
      <c r="D370" s="329">
        <v>242.85</v>
      </c>
      <c r="E370" s="329">
        <v>237.29999999999998</v>
      </c>
      <c r="F370" s="329">
        <v>233.75</v>
      </c>
      <c r="G370" s="329">
        <v>228.2</v>
      </c>
      <c r="H370" s="329">
        <v>246.39999999999998</v>
      </c>
      <c r="I370" s="329">
        <v>251.95</v>
      </c>
      <c r="J370" s="329">
        <v>255.49999999999997</v>
      </c>
      <c r="K370" s="328">
        <v>248.4</v>
      </c>
      <c r="L370" s="328">
        <v>239.3</v>
      </c>
      <c r="M370" s="328">
        <v>10.224080000000001</v>
      </c>
      <c r="N370" s="1"/>
      <c r="O370" s="1"/>
    </row>
    <row r="371" spans="1:15" ht="12.75" customHeight="1">
      <c r="A371" s="30">
        <v>361</v>
      </c>
      <c r="B371" s="347" t="s">
        <v>271</v>
      </c>
      <c r="C371" s="328">
        <v>2246.1999999999998</v>
      </c>
      <c r="D371" s="329">
        <v>2229.5666666666666</v>
      </c>
      <c r="E371" s="329">
        <v>2206.1833333333334</v>
      </c>
      <c r="F371" s="329">
        <v>2166.166666666667</v>
      </c>
      <c r="G371" s="329">
        <v>2142.7833333333338</v>
      </c>
      <c r="H371" s="329">
        <v>2269.583333333333</v>
      </c>
      <c r="I371" s="329">
        <v>2292.9666666666662</v>
      </c>
      <c r="J371" s="329">
        <v>2332.9833333333327</v>
      </c>
      <c r="K371" s="328">
        <v>2252.9499999999998</v>
      </c>
      <c r="L371" s="328">
        <v>2189.5500000000002</v>
      </c>
      <c r="M371" s="328">
        <v>8.1002299999999998</v>
      </c>
      <c r="N371" s="1"/>
      <c r="O371" s="1"/>
    </row>
    <row r="372" spans="1:15" ht="12.75" customHeight="1">
      <c r="A372" s="30">
        <v>362</v>
      </c>
      <c r="B372" s="347" t="s">
        <v>474</v>
      </c>
      <c r="C372" s="328">
        <v>798</v>
      </c>
      <c r="D372" s="329">
        <v>802.0333333333333</v>
      </c>
      <c r="E372" s="329">
        <v>788.96666666666658</v>
      </c>
      <c r="F372" s="329">
        <v>779.93333333333328</v>
      </c>
      <c r="G372" s="329">
        <v>766.86666666666656</v>
      </c>
      <c r="H372" s="329">
        <v>811.06666666666661</v>
      </c>
      <c r="I372" s="329">
        <v>824.13333333333321</v>
      </c>
      <c r="J372" s="329">
        <v>833.16666666666663</v>
      </c>
      <c r="K372" s="328">
        <v>815.1</v>
      </c>
      <c r="L372" s="328">
        <v>793</v>
      </c>
      <c r="M372" s="328">
        <v>0.35996</v>
      </c>
      <c r="N372" s="1"/>
      <c r="O372" s="1"/>
    </row>
    <row r="373" spans="1:15" ht="12.75" customHeight="1">
      <c r="A373" s="30">
        <v>363</v>
      </c>
      <c r="B373" s="347" t="s">
        <v>475</v>
      </c>
      <c r="C373" s="328">
        <v>1866.3</v>
      </c>
      <c r="D373" s="329">
        <v>1860.7666666666667</v>
      </c>
      <c r="E373" s="329">
        <v>1846.5333333333333</v>
      </c>
      <c r="F373" s="329">
        <v>1826.7666666666667</v>
      </c>
      <c r="G373" s="329">
        <v>1812.5333333333333</v>
      </c>
      <c r="H373" s="329">
        <v>1880.5333333333333</v>
      </c>
      <c r="I373" s="329">
        <v>1894.7666666666664</v>
      </c>
      <c r="J373" s="329">
        <v>1914.5333333333333</v>
      </c>
      <c r="K373" s="328">
        <v>1875</v>
      </c>
      <c r="L373" s="328">
        <v>1841</v>
      </c>
      <c r="M373" s="328">
        <v>0.85338000000000003</v>
      </c>
      <c r="N373" s="1"/>
      <c r="O373" s="1"/>
    </row>
    <row r="374" spans="1:15" ht="12.75" customHeight="1">
      <c r="A374" s="30">
        <v>364</v>
      </c>
      <c r="B374" s="347" t="s">
        <v>844</v>
      </c>
      <c r="C374" s="328">
        <v>240.45</v>
      </c>
      <c r="D374" s="329">
        <v>236.83333333333334</v>
      </c>
      <c r="E374" s="329">
        <v>230.66666666666669</v>
      </c>
      <c r="F374" s="329">
        <v>220.88333333333335</v>
      </c>
      <c r="G374" s="329">
        <v>214.7166666666667</v>
      </c>
      <c r="H374" s="329">
        <v>246.61666666666667</v>
      </c>
      <c r="I374" s="329">
        <v>252.78333333333336</v>
      </c>
      <c r="J374" s="329">
        <v>262.56666666666666</v>
      </c>
      <c r="K374" s="328">
        <v>243</v>
      </c>
      <c r="L374" s="328">
        <v>227.05</v>
      </c>
      <c r="M374" s="328">
        <v>41.091329999999999</v>
      </c>
      <c r="N374" s="1"/>
      <c r="O374" s="1"/>
    </row>
    <row r="375" spans="1:15" ht="12.75" customHeight="1">
      <c r="A375" s="30">
        <v>365</v>
      </c>
      <c r="B375" s="347" t="s">
        <v>180</v>
      </c>
      <c r="C375" s="328">
        <v>208.1</v>
      </c>
      <c r="D375" s="329">
        <v>210.23333333333335</v>
      </c>
      <c r="E375" s="329">
        <v>204.4666666666667</v>
      </c>
      <c r="F375" s="329">
        <v>200.83333333333334</v>
      </c>
      <c r="G375" s="329">
        <v>195.06666666666669</v>
      </c>
      <c r="H375" s="329">
        <v>213.8666666666667</v>
      </c>
      <c r="I375" s="329">
        <v>219.63333333333335</v>
      </c>
      <c r="J375" s="329">
        <v>223.26666666666671</v>
      </c>
      <c r="K375" s="328">
        <v>216</v>
      </c>
      <c r="L375" s="328">
        <v>206.6</v>
      </c>
      <c r="M375" s="328">
        <v>171.23219</v>
      </c>
      <c r="N375" s="1"/>
      <c r="O375" s="1"/>
    </row>
    <row r="376" spans="1:15" ht="12.75" customHeight="1">
      <c r="A376" s="30">
        <v>366</v>
      </c>
      <c r="B376" s="347" t="s">
        <v>290</v>
      </c>
      <c r="C376" s="328">
        <v>3459.4</v>
      </c>
      <c r="D376" s="329">
        <v>3459.1333333333332</v>
      </c>
      <c r="E376" s="329">
        <v>3400.2666666666664</v>
      </c>
      <c r="F376" s="329">
        <v>3341.1333333333332</v>
      </c>
      <c r="G376" s="329">
        <v>3282.2666666666664</v>
      </c>
      <c r="H376" s="329">
        <v>3518.2666666666664</v>
      </c>
      <c r="I376" s="329">
        <v>3577.1333333333332</v>
      </c>
      <c r="J376" s="329">
        <v>3636.2666666666664</v>
      </c>
      <c r="K376" s="328">
        <v>3518</v>
      </c>
      <c r="L376" s="328">
        <v>3400</v>
      </c>
      <c r="M376" s="328">
        <v>0.61323000000000005</v>
      </c>
      <c r="N376" s="1"/>
      <c r="O376" s="1"/>
    </row>
    <row r="377" spans="1:15" ht="12.75" customHeight="1">
      <c r="A377" s="30">
        <v>367</v>
      </c>
      <c r="B377" s="347" t="s">
        <v>845</v>
      </c>
      <c r="C377" s="328">
        <v>371.3</v>
      </c>
      <c r="D377" s="329">
        <v>369.7833333333333</v>
      </c>
      <c r="E377" s="329">
        <v>364.61666666666662</v>
      </c>
      <c r="F377" s="329">
        <v>357.93333333333334</v>
      </c>
      <c r="G377" s="329">
        <v>352.76666666666665</v>
      </c>
      <c r="H377" s="329">
        <v>376.46666666666658</v>
      </c>
      <c r="I377" s="329">
        <v>381.63333333333333</v>
      </c>
      <c r="J377" s="329">
        <v>388.31666666666655</v>
      </c>
      <c r="K377" s="328">
        <v>374.95</v>
      </c>
      <c r="L377" s="328">
        <v>363.1</v>
      </c>
      <c r="M377" s="328">
        <v>12.109590000000001</v>
      </c>
      <c r="N377" s="1"/>
      <c r="O377" s="1"/>
    </row>
    <row r="378" spans="1:15" ht="12.75" customHeight="1">
      <c r="A378" s="30">
        <v>368</v>
      </c>
      <c r="B378" s="347" t="s">
        <v>272</v>
      </c>
      <c r="C378" s="328">
        <v>423.2</v>
      </c>
      <c r="D378" s="329">
        <v>420.93333333333339</v>
      </c>
      <c r="E378" s="329">
        <v>409.86666666666679</v>
      </c>
      <c r="F378" s="329">
        <v>396.53333333333342</v>
      </c>
      <c r="G378" s="329">
        <v>385.46666666666681</v>
      </c>
      <c r="H378" s="329">
        <v>434.26666666666677</v>
      </c>
      <c r="I378" s="329">
        <v>445.33333333333337</v>
      </c>
      <c r="J378" s="329">
        <v>458.66666666666674</v>
      </c>
      <c r="K378" s="328">
        <v>432</v>
      </c>
      <c r="L378" s="328">
        <v>407.6</v>
      </c>
      <c r="M378" s="328">
        <v>4.47485</v>
      </c>
      <c r="N378" s="1"/>
      <c r="O378" s="1"/>
    </row>
    <row r="379" spans="1:15" ht="12.75" customHeight="1">
      <c r="A379" s="30">
        <v>369</v>
      </c>
      <c r="B379" s="347" t="s">
        <v>476</v>
      </c>
      <c r="C379" s="328">
        <v>631.79999999999995</v>
      </c>
      <c r="D379" s="329">
        <v>631.16666666666663</v>
      </c>
      <c r="E379" s="329">
        <v>622.63333333333321</v>
      </c>
      <c r="F379" s="329">
        <v>613.46666666666658</v>
      </c>
      <c r="G379" s="329">
        <v>604.93333333333317</v>
      </c>
      <c r="H379" s="329">
        <v>640.33333333333326</v>
      </c>
      <c r="I379" s="329">
        <v>648.86666666666679</v>
      </c>
      <c r="J379" s="329">
        <v>658.0333333333333</v>
      </c>
      <c r="K379" s="328">
        <v>639.70000000000005</v>
      </c>
      <c r="L379" s="328">
        <v>622</v>
      </c>
      <c r="M379" s="328">
        <v>1.60721</v>
      </c>
      <c r="N379" s="1"/>
      <c r="O379" s="1"/>
    </row>
    <row r="380" spans="1:15" ht="12.75" customHeight="1">
      <c r="A380" s="30">
        <v>370</v>
      </c>
      <c r="B380" s="347" t="s">
        <v>477</v>
      </c>
      <c r="C380" s="328">
        <v>120.9</v>
      </c>
      <c r="D380" s="329">
        <v>120.53333333333335</v>
      </c>
      <c r="E380" s="329">
        <v>118.36666666666669</v>
      </c>
      <c r="F380" s="329">
        <v>115.83333333333334</v>
      </c>
      <c r="G380" s="329">
        <v>113.66666666666669</v>
      </c>
      <c r="H380" s="329">
        <v>123.06666666666669</v>
      </c>
      <c r="I380" s="329">
        <v>125.23333333333335</v>
      </c>
      <c r="J380" s="329">
        <v>127.76666666666669</v>
      </c>
      <c r="K380" s="328">
        <v>122.7</v>
      </c>
      <c r="L380" s="328">
        <v>118</v>
      </c>
      <c r="M380" s="328">
        <v>1.6641999999999999</v>
      </c>
      <c r="N380" s="1"/>
      <c r="O380" s="1"/>
    </row>
    <row r="381" spans="1:15" ht="12.75" customHeight="1">
      <c r="A381" s="30">
        <v>371</v>
      </c>
      <c r="B381" s="347" t="s">
        <v>182</v>
      </c>
      <c r="C381" s="328">
        <v>1645.25</v>
      </c>
      <c r="D381" s="329">
        <v>1643.6166666666668</v>
      </c>
      <c r="E381" s="329">
        <v>1609.2333333333336</v>
      </c>
      <c r="F381" s="329">
        <v>1573.2166666666667</v>
      </c>
      <c r="G381" s="329">
        <v>1538.8333333333335</v>
      </c>
      <c r="H381" s="329">
        <v>1679.6333333333337</v>
      </c>
      <c r="I381" s="329">
        <v>1714.0166666666669</v>
      </c>
      <c r="J381" s="329">
        <v>1750.0333333333338</v>
      </c>
      <c r="K381" s="328">
        <v>1678</v>
      </c>
      <c r="L381" s="328">
        <v>1607.6</v>
      </c>
      <c r="M381" s="328">
        <v>15.689220000000001</v>
      </c>
      <c r="N381" s="1"/>
      <c r="O381" s="1"/>
    </row>
    <row r="382" spans="1:15" ht="12.75" customHeight="1">
      <c r="A382" s="30">
        <v>372</v>
      </c>
      <c r="B382" s="347" t="s">
        <v>479</v>
      </c>
      <c r="C382" s="328">
        <v>533.70000000000005</v>
      </c>
      <c r="D382" s="329">
        <v>540.5333333333333</v>
      </c>
      <c r="E382" s="329">
        <v>521.26666666666665</v>
      </c>
      <c r="F382" s="329">
        <v>508.83333333333337</v>
      </c>
      <c r="G382" s="329">
        <v>489.56666666666672</v>
      </c>
      <c r="H382" s="329">
        <v>552.96666666666658</v>
      </c>
      <c r="I382" s="329">
        <v>572.23333333333323</v>
      </c>
      <c r="J382" s="329">
        <v>584.66666666666652</v>
      </c>
      <c r="K382" s="328">
        <v>559.79999999999995</v>
      </c>
      <c r="L382" s="328">
        <v>528.1</v>
      </c>
      <c r="M382" s="328">
        <v>4.6777899999999999</v>
      </c>
      <c r="N382" s="1"/>
      <c r="O382" s="1"/>
    </row>
    <row r="383" spans="1:15" ht="12.75" customHeight="1">
      <c r="A383" s="30">
        <v>373</v>
      </c>
      <c r="B383" s="347" t="s">
        <v>481</v>
      </c>
      <c r="C383" s="328">
        <v>863.7</v>
      </c>
      <c r="D383" s="329">
        <v>865.15</v>
      </c>
      <c r="E383" s="329">
        <v>851.55</v>
      </c>
      <c r="F383" s="329">
        <v>839.4</v>
      </c>
      <c r="G383" s="329">
        <v>825.8</v>
      </c>
      <c r="H383" s="329">
        <v>877.3</v>
      </c>
      <c r="I383" s="329">
        <v>890.90000000000009</v>
      </c>
      <c r="J383" s="329">
        <v>903.05</v>
      </c>
      <c r="K383" s="328">
        <v>878.75</v>
      </c>
      <c r="L383" s="328">
        <v>853</v>
      </c>
      <c r="M383" s="328">
        <v>2.6574800000000001</v>
      </c>
      <c r="N383" s="1"/>
      <c r="O383" s="1"/>
    </row>
    <row r="384" spans="1:15" ht="12.75" customHeight="1">
      <c r="A384" s="30">
        <v>374</v>
      </c>
      <c r="B384" s="347" t="s">
        <v>846</v>
      </c>
      <c r="C384" s="328">
        <v>90.5</v>
      </c>
      <c r="D384" s="329">
        <v>90.483333333333348</v>
      </c>
      <c r="E384" s="329">
        <v>89.6666666666667</v>
      </c>
      <c r="F384" s="329">
        <v>88.833333333333357</v>
      </c>
      <c r="G384" s="329">
        <v>88.016666666666708</v>
      </c>
      <c r="H384" s="329">
        <v>91.316666666666691</v>
      </c>
      <c r="I384" s="329">
        <v>92.133333333333354</v>
      </c>
      <c r="J384" s="329">
        <v>92.966666666666683</v>
      </c>
      <c r="K384" s="328">
        <v>91.3</v>
      </c>
      <c r="L384" s="328">
        <v>89.65</v>
      </c>
      <c r="M384" s="328">
        <v>6.4474099999999996</v>
      </c>
      <c r="N384" s="1"/>
      <c r="O384" s="1"/>
    </row>
    <row r="385" spans="1:15" ht="12.75" customHeight="1">
      <c r="A385" s="30">
        <v>375</v>
      </c>
      <c r="B385" s="347" t="s">
        <v>483</v>
      </c>
      <c r="C385" s="328">
        <v>175.3</v>
      </c>
      <c r="D385" s="329">
        <v>174.38333333333335</v>
      </c>
      <c r="E385" s="329">
        <v>171.3666666666667</v>
      </c>
      <c r="F385" s="329">
        <v>167.43333333333334</v>
      </c>
      <c r="G385" s="329">
        <v>164.41666666666669</v>
      </c>
      <c r="H385" s="329">
        <v>178.31666666666672</v>
      </c>
      <c r="I385" s="329">
        <v>181.33333333333337</v>
      </c>
      <c r="J385" s="329">
        <v>185.26666666666674</v>
      </c>
      <c r="K385" s="328">
        <v>177.4</v>
      </c>
      <c r="L385" s="328">
        <v>170.45</v>
      </c>
      <c r="M385" s="328">
        <v>21.531169999999999</v>
      </c>
      <c r="N385" s="1"/>
      <c r="O385" s="1"/>
    </row>
    <row r="386" spans="1:15" ht="12.75" customHeight="1">
      <c r="A386" s="30">
        <v>376</v>
      </c>
      <c r="B386" s="347" t="s">
        <v>484</v>
      </c>
      <c r="C386" s="328">
        <v>710.2</v>
      </c>
      <c r="D386" s="329">
        <v>712.20000000000016</v>
      </c>
      <c r="E386" s="329">
        <v>696.0500000000003</v>
      </c>
      <c r="F386" s="329">
        <v>681.90000000000009</v>
      </c>
      <c r="G386" s="329">
        <v>665.75000000000023</v>
      </c>
      <c r="H386" s="329">
        <v>726.35000000000036</v>
      </c>
      <c r="I386" s="329">
        <v>742.50000000000023</v>
      </c>
      <c r="J386" s="329">
        <v>756.65000000000043</v>
      </c>
      <c r="K386" s="328">
        <v>728.35</v>
      </c>
      <c r="L386" s="328">
        <v>698.05</v>
      </c>
      <c r="M386" s="328">
        <v>1.1363099999999999</v>
      </c>
      <c r="N386" s="1"/>
      <c r="O386" s="1"/>
    </row>
    <row r="387" spans="1:15" ht="12.75" customHeight="1">
      <c r="A387" s="30">
        <v>377</v>
      </c>
      <c r="B387" s="347" t="s">
        <v>485</v>
      </c>
      <c r="C387" s="328">
        <v>249.9</v>
      </c>
      <c r="D387" s="329">
        <v>247.33333333333334</v>
      </c>
      <c r="E387" s="329">
        <v>242.66666666666669</v>
      </c>
      <c r="F387" s="329">
        <v>235.43333333333334</v>
      </c>
      <c r="G387" s="329">
        <v>230.76666666666668</v>
      </c>
      <c r="H387" s="329">
        <v>254.56666666666669</v>
      </c>
      <c r="I387" s="329">
        <v>259.23333333333335</v>
      </c>
      <c r="J387" s="329">
        <v>266.4666666666667</v>
      </c>
      <c r="K387" s="328">
        <v>252</v>
      </c>
      <c r="L387" s="328">
        <v>240.1</v>
      </c>
      <c r="M387" s="328">
        <v>3.0264799999999998</v>
      </c>
      <c r="N387" s="1"/>
      <c r="O387" s="1"/>
    </row>
    <row r="388" spans="1:15" ht="12.75" customHeight="1">
      <c r="A388" s="30">
        <v>378</v>
      </c>
      <c r="B388" s="347" t="s">
        <v>183</v>
      </c>
      <c r="C388" s="328">
        <v>726.55</v>
      </c>
      <c r="D388" s="329">
        <v>722.15</v>
      </c>
      <c r="E388" s="329">
        <v>714.4</v>
      </c>
      <c r="F388" s="329">
        <v>702.25</v>
      </c>
      <c r="G388" s="329">
        <v>694.5</v>
      </c>
      <c r="H388" s="329">
        <v>734.3</v>
      </c>
      <c r="I388" s="329">
        <v>742.05</v>
      </c>
      <c r="J388" s="329">
        <v>754.19999999999993</v>
      </c>
      <c r="K388" s="328">
        <v>729.9</v>
      </c>
      <c r="L388" s="328">
        <v>710</v>
      </c>
      <c r="M388" s="328">
        <v>2.02346</v>
      </c>
      <c r="N388" s="1"/>
      <c r="O388" s="1"/>
    </row>
    <row r="389" spans="1:15" ht="12.75" customHeight="1">
      <c r="A389" s="30">
        <v>379</v>
      </c>
      <c r="B389" s="347" t="s">
        <v>487</v>
      </c>
      <c r="C389" s="328">
        <v>2183.3000000000002</v>
      </c>
      <c r="D389" s="329">
        <v>2197.6333333333332</v>
      </c>
      <c r="E389" s="329">
        <v>2157.2666666666664</v>
      </c>
      <c r="F389" s="329">
        <v>2131.2333333333331</v>
      </c>
      <c r="G389" s="329">
        <v>2090.8666666666663</v>
      </c>
      <c r="H389" s="329">
        <v>2223.6666666666665</v>
      </c>
      <c r="I389" s="329">
        <v>2264.0333333333333</v>
      </c>
      <c r="J389" s="329">
        <v>2290.0666666666666</v>
      </c>
      <c r="K389" s="328">
        <v>2238</v>
      </c>
      <c r="L389" s="328">
        <v>2171.6</v>
      </c>
      <c r="M389" s="328">
        <v>8.6099999999999996E-2</v>
      </c>
      <c r="N389" s="1"/>
      <c r="O389" s="1"/>
    </row>
    <row r="390" spans="1:15" ht="12.75" customHeight="1">
      <c r="A390" s="30">
        <v>380</v>
      </c>
      <c r="B390" s="347" t="s">
        <v>899</v>
      </c>
      <c r="C390" s="328">
        <v>108.7</v>
      </c>
      <c r="D390" s="329">
        <v>108.46666666666665</v>
      </c>
      <c r="E390" s="329">
        <v>105.68333333333331</v>
      </c>
      <c r="F390" s="329">
        <v>102.66666666666666</v>
      </c>
      <c r="G390" s="329">
        <v>99.883333333333312</v>
      </c>
      <c r="H390" s="329">
        <v>111.48333333333331</v>
      </c>
      <c r="I390" s="329">
        <v>114.26666666666664</v>
      </c>
      <c r="J390" s="329">
        <v>117.2833333333333</v>
      </c>
      <c r="K390" s="328">
        <v>111.25</v>
      </c>
      <c r="L390" s="328">
        <v>105.45</v>
      </c>
      <c r="M390" s="328">
        <v>15.831200000000001</v>
      </c>
      <c r="N390" s="1"/>
      <c r="O390" s="1"/>
    </row>
    <row r="391" spans="1:15" ht="12.75" customHeight="1">
      <c r="A391" s="30">
        <v>381</v>
      </c>
      <c r="B391" s="347" t="s">
        <v>184</v>
      </c>
      <c r="C391" s="328">
        <v>131.6</v>
      </c>
      <c r="D391" s="329">
        <v>130.56666666666666</v>
      </c>
      <c r="E391" s="329">
        <v>128.78333333333333</v>
      </c>
      <c r="F391" s="329">
        <v>125.96666666666667</v>
      </c>
      <c r="G391" s="329">
        <v>124.18333333333334</v>
      </c>
      <c r="H391" s="329">
        <v>133.38333333333333</v>
      </c>
      <c r="I391" s="329">
        <v>135.16666666666663</v>
      </c>
      <c r="J391" s="329">
        <v>137.98333333333332</v>
      </c>
      <c r="K391" s="328">
        <v>132.35</v>
      </c>
      <c r="L391" s="328">
        <v>127.75</v>
      </c>
      <c r="M391" s="328">
        <v>156.73154</v>
      </c>
      <c r="N391" s="1"/>
      <c r="O391" s="1"/>
    </row>
    <row r="392" spans="1:15" ht="12.75" customHeight="1">
      <c r="A392" s="30">
        <v>382</v>
      </c>
      <c r="B392" s="347" t="s">
        <v>486</v>
      </c>
      <c r="C392" s="328">
        <v>75.849999999999994</v>
      </c>
      <c r="D392" s="329">
        <v>75.083333333333329</v>
      </c>
      <c r="E392" s="329">
        <v>73.566666666666663</v>
      </c>
      <c r="F392" s="329">
        <v>71.283333333333331</v>
      </c>
      <c r="G392" s="329">
        <v>69.766666666666666</v>
      </c>
      <c r="H392" s="329">
        <v>77.36666666666666</v>
      </c>
      <c r="I392" s="329">
        <v>78.88333333333334</v>
      </c>
      <c r="J392" s="329">
        <v>81.166666666666657</v>
      </c>
      <c r="K392" s="328">
        <v>76.599999999999994</v>
      </c>
      <c r="L392" s="328">
        <v>72.8</v>
      </c>
      <c r="M392" s="328">
        <v>25.40531</v>
      </c>
      <c r="N392" s="1"/>
      <c r="O392" s="1"/>
    </row>
    <row r="393" spans="1:15" ht="12.75" customHeight="1">
      <c r="A393" s="30">
        <v>383</v>
      </c>
      <c r="B393" s="347" t="s">
        <v>185</v>
      </c>
      <c r="C393" s="328">
        <v>124.05</v>
      </c>
      <c r="D393" s="329">
        <v>123.93333333333332</v>
      </c>
      <c r="E393" s="329">
        <v>122.96666666666664</v>
      </c>
      <c r="F393" s="329">
        <v>121.88333333333331</v>
      </c>
      <c r="G393" s="329">
        <v>120.91666666666663</v>
      </c>
      <c r="H393" s="329">
        <v>125.01666666666665</v>
      </c>
      <c r="I393" s="329">
        <v>125.98333333333332</v>
      </c>
      <c r="J393" s="329">
        <v>127.06666666666666</v>
      </c>
      <c r="K393" s="328">
        <v>124.9</v>
      </c>
      <c r="L393" s="328">
        <v>122.85</v>
      </c>
      <c r="M393" s="328">
        <v>35.581139999999998</v>
      </c>
      <c r="N393" s="1"/>
      <c r="O393" s="1"/>
    </row>
    <row r="394" spans="1:15" ht="12.75" customHeight="1">
      <c r="A394" s="30">
        <v>384</v>
      </c>
      <c r="B394" s="347" t="s">
        <v>488</v>
      </c>
      <c r="C394" s="328">
        <v>149.65</v>
      </c>
      <c r="D394" s="329">
        <v>148.83333333333334</v>
      </c>
      <c r="E394" s="329">
        <v>146.41666666666669</v>
      </c>
      <c r="F394" s="329">
        <v>143.18333333333334</v>
      </c>
      <c r="G394" s="329">
        <v>140.76666666666668</v>
      </c>
      <c r="H394" s="329">
        <v>152.06666666666669</v>
      </c>
      <c r="I394" s="329">
        <v>154.48333333333338</v>
      </c>
      <c r="J394" s="329">
        <v>157.7166666666667</v>
      </c>
      <c r="K394" s="328">
        <v>151.25</v>
      </c>
      <c r="L394" s="328">
        <v>145.6</v>
      </c>
      <c r="M394" s="328">
        <v>33.903309999999998</v>
      </c>
      <c r="N394" s="1"/>
      <c r="O394" s="1"/>
    </row>
    <row r="395" spans="1:15" ht="12.75" customHeight="1">
      <c r="A395" s="30">
        <v>385</v>
      </c>
      <c r="B395" s="347" t="s">
        <v>489</v>
      </c>
      <c r="C395" s="328">
        <v>1152.1500000000001</v>
      </c>
      <c r="D395" s="329">
        <v>1156.9166666666667</v>
      </c>
      <c r="E395" s="329">
        <v>1137.4333333333334</v>
      </c>
      <c r="F395" s="329">
        <v>1122.7166666666667</v>
      </c>
      <c r="G395" s="329">
        <v>1103.2333333333333</v>
      </c>
      <c r="H395" s="329">
        <v>1171.6333333333334</v>
      </c>
      <c r="I395" s="329">
        <v>1191.1166666666666</v>
      </c>
      <c r="J395" s="329">
        <v>1205.8333333333335</v>
      </c>
      <c r="K395" s="328">
        <v>1176.4000000000001</v>
      </c>
      <c r="L395" s="328">
        <v>1142.2</v>
      </c>
      <c r="M395" s="328">
        <v>2.1094200000000001</v>
      </c>
      <c r="N395" s="1"/>
      <c r="O395" s="1"/>
    </row>
    <row r="396" spans="1:15" ht="12.75" customHeight="1">
      <c r="A396" s="30">
        <v>386</v>
      </c>
      <c r="B396" s="347" t="s">
        <v>186</v>
      </c>
      <c r="C396" s="328">
        <v>2354.1</v>
      </c>
      <c r="D396" s="329">
        <v>2318.4166666666665</v>
      </c>
      <c r="E396" s="329">
        <v>2269.833333333333</v>
      </c>
      <c r="F396" s="329">
        <v>2185.5666666666666</v>
      </c>
      <c r="G396" s="329">
        <v>2136.9833333333331</v>
      </c>
      <c r="H396" s="329">
        <v>2402.6833333333329</v>
      </c>
      <c r="I396" s="329">
        <v>2451.266666666666</v>
      </c>
      <c r="J396" s="329">
        <v>2535.5333333333328</v>
      </c>
      <c r="K396" s="328">
        <v>2367</v>
      </c>
      <c r="L396" s="328">
        <v>2234.15</v>
      </c>
      <c r="M396" s="328">
        <v>94.21163</v>
      </c>
      <c r="N396" s="1"/>
      <c r="O396" s="1"/>
    </row>
    <row r="397" spans="1:15" ht="12.75" customHeight="1">
      <c r="A397" s="30">
        <v>387</v>
      </c>
      <c r="B397" s="347" t="s">
        <v>847</v>
      </c>
      <c r="C397" s="328">
        <v>523.54999999999995</v>
      </c>
      <c r="D397" s="329">
        <v>518.4666666666667</v>
      </c>
      <c r="E397" s="329">
        <v>507.73333333333335</v>
      </c>
      <c r="F397" s="329">
        <v>491.91666666666663</v>
      </c>
      <c r="G397" s="329">
        <v>481.18333333333328</v>
      </c>
      <c r="H397" s="329">
        <v>534.28333333333342</v>
      </c>
      <c r="I397" s="329">
        <v>545.01666666666677</v>
      </c>
      <c r="J397" s="329">
        <v>560.83333333333348</v>
      </c>
      <c r="K397" s="328">
        <v>529.20000000000005</v>
      </c>
      <c r="L397" s="328">
        <v>502.65</v>
      </c>
      <c r="M397" s="328">
        <v>2.06982</v>
      </c>
      <c r="N397" s="1"/>
      <c r="O397" s="1"/>
    </row>
    <row r="398" spans="1:15" ht="12.75" customHeight="1">
      <c r="A398" s="30">
        <v>388</v>
      </c>
      <c r="B398" s="347" t="s">
        <v>480</v>
      </c>
      <c r="C398" s="328">
        <v>247.9</v>
      </c>
      <c r="D398" s="329">
        <v>248.13333333333335</v>
      </c>
      <c r="E398" s="329">
        <v>245.31666666666672</v>
      </c>
      <c r="F398" s="329">
        <v>242.73333333333338</v>
      </c>
      <c r="G398" s="329">
        <v>239.91666666666674</v>
      </c>
      <c r="H398" s="329">
        <v>250.7166666666667</v>
      </c>
      <c r="I398" s="329">
        <v>253.53333333333336</v>
      </c>
      <c r="J398" s="329">
        <v>256.11666666666667</v>
      </c>
      <c r="K398" s="328">
        <v>250.95</v>
      </c>
      <c r="L398" s="328">
        <v>245.55</v>
      </c>
      <c r="M398" s="328">
        <v>0.83323999999999998</v>
      </c>
      <c r="N398" s="1"/>
      <c r="O398" s="1"/>
    </row>
    <row r="399" spans="1:15" ht="12.75" customHeight="1">
      <c r="A399" s="30">
        <v>389</v>
      </c>
      <c r="B399" s="347" t="s">
        <v>490</v>
      </c>
      <c r="C399" s="328">
        <v>916</v>
      </c>
      <c r="D399" s="329">
        <v>915.1</v>
      </c>
      <c r="E399" s="329">
        <v>906.2</v>
      </c>
      <c r="F399" s="329">
        <v>896.4</v>
      </c>
      <c r="G399" s="329">
        <v>887.5</v>
      </c>
      <c r="H399" s="329">
        <v>924.90000000000009</v>
      </c>
      <c r="I399" s="329">
        <v>933.8</v>
      </c>
      <c r="J399" s="329">
        <v>943.60000000000014</v>
      </c>
      <c r="K399" s="328">
        <v>924</v>
      </c>
      <c r="L399" s="328">
        <v>905.3</v>
      </c>
      <c r="M399" s="328">
        <v>0.45567000000000002</v>
      </c>
      <c r="N399" s="1"/>
      <c r="O399" s="1"/>
    </row>
    <row r="400" spans="1:15" ht="12.75" customHeight="1">
      <c r="A400" s="30">
        <v>390</v>
      </c>
      <c r="B400" s="347" t="s">
        <v>491</v>
      </c>
      <c r="C400" s="328">
        <v>1616.55</v>
      </c>
      <c r="D400" s="329">
        <v>1603.5833333333333</v>
      </c>
      <c r="E400" s="329">
        <v>1575.1166666666666</v>
      </c>
      <c r="F400" s="329">
        <v>1533.6833333333334</v>
      </c>
      <c r="G400" s="329">
        <v>1505.2166666666667</v>
      </c>
      <c r="H400" s="329">
        <v>1645.0166666666664</v>
      </c>
      <c r="I400" s="329">
        <v>1673.4833333333331</v>
      </c>
      <c r="J400" s="329">
        <v>1714.9166666666663</v>
      </c>
      <c r="K400" s="328">
        <v>1632.05</v>
      </c>
      <c r="L400" s="328">
        <v>1562.15</v>
      </c>
      <c r="M400" s="328">
        <v>1.53573</v>
      </c>
      <c r="N400" s="1"/>
      <c r="O400" s="1"/>
    </row>
    <row r="401" spans="1:15" ht="12.75" customHeight="1">
      <c r="A401" s="30">
        <v>391</v>
      </c>
      <c r="B401" s="347" t="s">
        <v>482</v>
      </c>
      <c r="C401" s="328">
        <v>32</v>
      </c>
      <c r="D401" s="329">
        <v>31.716666666666669</v>
      </c>
      <c r="E401" s="329">
        <v>31.183333333333337</v>
      </c>
      <c r="F401" s="329">
        <v>30.366666666666667</v>
      </c>
      <c r="G401" s="329">
        <v>29.833333333333336</v>
      </c>
      <c r="H401" s="329">
        <v>32.533333333333339</v>
      </c>
      <c r="I401" s="329">
        <v>33.06666666666667</v>
      </c>
      <c r="J401" s="329">
        <v>33.88333333333334</v>
      </c>
      <c r="K401" s="328">
        <v>32.25</v>
      </c>
      <c r="L401" s="328">
        <v>30.9</v>
      </c>
      <c r="M401" s="328">
        <v>40.994480000000003</v>
      </c>
      <c r="N401" s="1"/>
      <c r="O401" s="1"/>
    </row>
    <row r="402" spans="1:15" ht="12.75" customHeight="1">
      <c r="A402" s="30">
        <v>392</v>
      </c>
      <c r="B402" s="347" t="s">
        <v>187</v>
      </c>
      <c r="C402" s="328">
        <v>96.1</v>
      </c>
      <c r="D402" s="329">
        <v>96.383333333333326</v>
      </c>
      <c r="E402" s="329">
        <v>94.916666666666657</v>
      </c>
      <c r="F402" s="329">
        <v>93.733333333333334</v>
      </c>
      <c r="G402" s="329">
        <v>92.266666666666666</v>
      </c>
      <c r="H402" s="329">
        <v>97.566666666666649</v>
      </c>
      <c r="I402" s="329">
        <v>99.033333333333317</v>
      </c>
      <c r="J402" s="329">
        <v>100.21666666666664</v>
      </c>
      <c r="K402" s="328">
        <v>97.85</v>
      </c>
      <c r="L402" s="328">
        <v>95.2</v>
      </c>
      <c r="M402" s="328">
        <v>311.88864999999998</v>
      </c>
      <c r="N402" s="1"/>
      <c r="O402" s="1"/>
    </row>
    <row r="403" spans="1:15" ht="12.75" customHeight="1">
      <c r="A403" s="30">
        <v>393</v>
      </c>
      <c r="B403" s="347" t="s">
        <v>275</v>
      </c>
      <c r="C403" s="328">
        <v>7182.05</v>
      </c>
      <c r="D403" s="329">
        <v>7170.916666666667</v>
      </c>
      <c r="E403" s="329">
        <v>7147.9833333333336</v>
      </c>
      <c r="F403" s="329">
        <v>7113.916666666667</v>
      </c>
      <c r="G403" s="329">
        <v>7090.9833333333336</v>
      </c>
      <c r="H403" s="329">
        <v>7204.9833333333336</v>
      </c>
      <c r="I403" s="329">
        <v>7227.9166666666661</v>
      </c>
      <c r="J403" s="329">
        <v>7261.9833333333336</v>
      </c>
      <c r="K403" s="328">
        <v>7193.85</v>
      </c>
      <c r="L403" s="328">
        <v>7136.85</v>
      </c>
      <c r="M403" s="328">
        <v>0.15426000000000001</v>
      </c>
      <c r="N403" s="1"/>
      <c r="O403" s="1"/>
    </row>
    <row r="404" spans="1:15" ht="12.75" customHeight="1">
      <c r="A404" s="30">
        <v>394</v>
      </c>
      <c r="B404" s="347" t="s">
        <v>274</v>
      </c>
      <c r="C404" s="328">
        <v>793.55</v>
      </c>
      <c r="D404" s="329">
        <v>789.93333333333339</v>
      </c>
      <c r="E404" s="329">
        <v>775.86666666666679</v>
      </c>
      <c r="F404" s="329">
        <v>758.18333333333339</v>
      </c>
      <c r="G404" s="329">
        <v>744.11666666666679</v>
      </c>
      <c r="H404" s="329">
        <v>807.61666666666679</v>
      </c>
      <c r="I404" s="329">
        <v>821.68333333333339</v>
      </c>
      <c r="J404" s="329">
        <v>839.36666666666679</v>
      </c>
      <c r="K404" s="328">
        <v>804</v>
      </c>
      <c r="L404" s="328">
        <v>772.25</v>
      </c>
      <c r="M404" s="328">
        <v>18.622879999999999</v>
      </c>
      <c r="N404" s="1"/>
      <c r="O404" s="1"/>
    </row>
    <row r="405" spans="1:15" ht="12.75" customHeight="1">
      <c r="A405" s="30">
        <v>395</v>
      </c>
      <c r="B405" s="347" t="s">
        <v>188</v>
      </c>
      <c r="C405" s="328">
        <v>1025.2</v>
      </c>
      <c r="D405" s="329">
        <v>1029.3166666666666</v>
      </c>
      <c r="E405" s="329">
        <v>1016.6833333333332</v>
      </c>
      <c r="F405" s="329">
        <v>1008.1666666666665</v>
      </c>
      <c r="G405" s="329">
        <v>995.53333333333308</v>
      </c>
      <c r="H405" s="329">
        <v>1037.8333333333333</v>
      </c>
      <c r="I405" s="329">
        <v>1050.4666666666665</v>
      </c>
      <c r="J405" s="329">
        <v>1058.9833333333333</v>
      </c>
      <c r="K405" s="328">
        <v>1041.95</v>
      </c>
      <c r="L405" s="328">
        <v>1020.8</v>
      </c>
      <c r="M405" s="328">
        <v>14.09037</v>
      </c>
      <c r="N405" s="1"/>
      <c r="O405" s="1"/>
    </row>
    <row r="406" spans="1:15" ht="12.75" customHeight="1">
      <c r="A406" s="30">
        <v>396</v>
      </c>
      <c r="B406" s="347" t="s">
        <v>189</v>
      </c>
      <c r="C406" s="328">
        <v>451.7</v>
      </c>
      <c r="D406" s="329">
        <v>448.18333333333334</v>
      </c>
      <c r="E406" s="329">
        <v>442.06666666666666</v>
      </c>
      <c r="F406" s="329">
        <v>432.43333333333334</v>
      </c>
      <c r="G406" s="329">
        <v>426.31666666666666</v>
      </c>
      <c r="H406" s="329">
        <v>457.81666666666666</v>
      </c>
      <c r="I406" s="329">
        <v>463.93333333333334</v>
      </c>
      <c r="J406" s="329">
        <v>473.56666666666666</v>
      </c>
      <c r="K406" s="328">
        <v>454.3</v>
      </c>
      <c r="L406" s="328">
        <v>438.55</v>
      </c>
      <c r="M406" s="328">
        <v>323.31324999999998</v>
      </c>
      <c r="N406" s="1"/>
      <c r="O406" s="1"/>
    </row>
    <row r="407" spans="1:15" ht="12.75" customHeight="1">
      <c r="A407" s="30">
        <v>397</v>
      </c>
      <c r="B407" s="347" t="s">
        <v>495</v>
      </c>
      <c r="C407" s="328">
        <v>1817.6</v>
      </c>
      <c r="D407" s="329">
        <v>1816.3666666666668</v>
      </c>
      <c r="E407" s="329">
        <v>1793.9833333333336</v>
      </c>
      <c r="F407" s="329">
        <v>1770.3666666666668</v>
      </c>
      <c r="G407" s="329">
        <v>1747.9833333333336</v>
      </c>
      <c r="H407" s="329">
        <v>1839.9833333333336</v>
      </c>
      <c r="I407" s="329">
        <v>1862.3666666666668</v>
      </c>
      <c r="J407" s="329">
        <v>1885.9833333333336</v>
      </c>
      <c r="K407" s="328">
        <v>1838.75</v>
      </c>
      <c r="L407" s="328">
        <v>1792.75</v>
      </c>
      <c r="M407" s="328">
        <v>0.42165000000000002</v>
      </c>
      <c r="N407" s="1"/>
      <c r="O407" s="1"/>
    </row>
    <row r="408" spans="1:15" ht="12.75" customHeight="1">
      <c r="A408" s="30">
        <v>398</v>
      </c>
      <c r="B408" s="347" t="s">
        <v>496</v>
      </c>
      <c r="C408" s="328">
        <v>106.7</v>
      </c>
      <c r="D408" s="329">
        <v>106.86666666666667</v>
      </c>
      <c r="E408" s="329">
        <v>105.23333333333335</v>
      </c>
      <c r="F408" s="329">
        <v>103.76666666666668</v>
      </c>
      <c r="G408" s="329">
        <v>102.13333333333335</v>
      </c>
      <c r="H408" s="329">
        <v>108.33333333333334</v>
      </c>
      <c r="I408" s="329">
        <v>109.96666666666667</v>
      </c>
      <c r="J408" s="329">
        <v>111.43333333333334</v>
      </c>
      <c r="K408" s="328">
        <v>108.5</v>
      </c>
      <c r="L408" s="328">
        <v>105.4</v>
      </c>
      <c r="M408" s="328">
        <v>10.480650000000001</v>
      </c>
      <c r="N408" s="1"/>
      <c r="O408" s="1"/>
    </row>
    <row r="409" spans="1:15" ht="12.75" customHeight="1">
      <c r="A409" s="30">
        <v>399</v>
      </c>
      <c r="B409" s="347" t="s">
        <v>501</v>
      </c>
      <c r="C409" s="328">
        <v>114.2</v>
      </c>
      <c r="D409" s="329">
        <v>114.8</v>
      </c>
      <c r="E409" s="329">
        <v>112.89999999999999</v>
      </c>
      <c r="F409" s="329">
        <v>111.6</v>
      </c>
      <c r="G409" s="329">
        <v>109.69999999999999</v>
      </c>
      <c r="H409" s="329">
        <v>116.1</v>
      </c>
      <c r="I409" s="329">
        <v>118</v>
      </c>
      <c r="J409" s="329">
        <v>119.3</v>
      </c>
      <c r="K409" s="328">
        <v>116.7</v>
      </c>
      <c r="L409" s="328">
        <v>113.5</v>
      </c>
      <c r="M409" s="328">
        <v>20.42801</v>
      </c>
      <c r="N409" s="1"/>
      <c r="O409" s="1"/>
    </row>
    <row r="410" spans="1:15" ht="12.75" customHeight="1">
      <c r="A410" s="30">
        <v>400</v>
      </c>
      <c r="B410" s="347" t="s">
        <v>497</v>
      </c>
      <c r="C410" s="328">
        <v>124.1</v>
      </c>
      <c r="D410" s="329">
        <v>124.75</v>
      </c>
      <c r="E410" s="329">
        <v>122.85</v>
      </c>
      <c r="F410" s="329">
        <v>121.6</v>
      </c>
      <c r="G410" s="329">
        <v>119.69999999999999</v>
      </c>
      <c r="H410" s="329">
        <v>126</v>
      </c>
      <c r="I410" s="329">
        <v>127.9</v>
      </c>
      <c r="J410" s="329">
        <v>129.15</v>
      </c>
      <c r="K410" s="328">
        <v>126.65</v>
      </c>
      <c r="L410" s="328">
        <v>123.5</v>
      </c>
      <c r="M410" s="328">
        <v>15.90619</v>
      </c>
      <c r="N410" s="1"/>
      <c r="O410" s="1"/>
    </row>
    <row r="411" spans="1:15" ht="12.75" customHeight="1">
      <c r="A411" s="30">
        <v>401</v>
      </c>
      <c r="B411" s="347" t="s">
        <v>499</v>
      </c>
      <c r="C411" s="328">
        <v>3477.55</v>
      </c>
      <c r="D411" s="329">
        <v>3469.9499999999994</v>
      </c>
      <c r="E411" s="329">
        <v>3426.5499999999988</v>
      </c>
      <c r="F411" s="329">
        <v>3375.5499999999993</v>
      </c>
      <c r="G411" s="329">
        <v>3332.1499999999987</v>
      </c>
      <c r="H411" s="329">
        <v>3520.9499999999989</v>
      </c>
      <c r="I411" s="329">
        <v>3564.3499999999995</v>
      </c>
      <c r="J411" s="329">
        <v>3615.349999999999</v>
      </c>
      <c r="K411" s="328">
        <v>3513.35</v>
      </c>
      <c r="L411" s="328">
        <v>3418.95</v>
      </c>
      <c r="M411" s="328">
        <v>0.29370000000000002</v>
      </c>
      <c r="N411" s="1"/>
      <c r="O411" s="1"/>
    </row>
    <row r="412" spans="1:15" ht="12.75" customHeight="1">
      <c r="A412" s="30">
        <v>402</v>
      </c>
      <c r="B412" s="347" t="s">
        <v>498</v>
      </c>
      <c r="C412" s="328">
        <v>535.1</v>
      </c>
      <c r="D412" s="329">
        <v>532.51666666666665</v>
      </c>
      <c r="E412" s="329">
        <v>525.5333333333333</v>
      </c>
      <c r="F412" s="329">
        <v>515.9666666666667</v>
      </c>
      <c r="G412" s="329">
        <v>508.98333333333335</v>
      </c>
      <c r="H412" s="329">
        <v>542.08333333333326</v>
      </c>
      <c r="I412" s="329">
        <v>549.06666666666661</v>
      </c>
      <c r="J412" s="329">
        <v>558.63333333333321</v>
      </c>
      <c r="K412" s="328">
        <v>539.5</v>
      </c>
      <c r="L412" s="328">
        <v>522.95000000000005</v>
      </c>
      <c r="M412" s="328">
        <v>0.98409000000000002</v>
      </c>
      <c r="N412" s="1"/>
      <c r="O412" s="1"/>
    </row>
    <row r="413" spans="1:15" ht="12.75" customHeight="1">
      <c r="A413" s="30">
        <v>403</v>
      </c>
      <c r="B413" s="347" t="s">
        <v>500</v>
      </c>
      <c r="C413" s="328">
        <v>402.6</v>
      </c>
      <c r="D413" s="329">
        <v>403.68333333333334</v>
      </c>
      <c r="E413" s="329">
        <v>397.36666666666667</v>
      </c>
      <c r="F413" s="329">
        <v>392.13333333333333</v>
      </c>
      <c r="G413" s="329">
        <v>385.81666666666666</v>
      </c>
      <c r="H413" s="329">
        <v>408.91666666666669</v>
      </c>
      <c r="I413" s="329">
        <v>415.23333333333341</v>
      </c>
      <c r="J413" s="329">
        <v>420.4666666666667</v>
      </c>
      <c r="K413" s="328">
        <v>410</v>
      </c>
      <c r="L413" s="328">
        <v>398.45</v>
      </c>
      <c r="M413" s="328">
        <v>3.7841999999999998</v>
      </c>
      <c r="N413" s="1"/>
      <c r="O413" s="1"/>
    </row>
    <row r="414" spans="1:15" ht="12.75" customHeight="1">
      <c r="A414" s="30">
        <v>404</v>
      </c>
      <c r="B414" s="347" t="s">
        <v>190</v>
      </c>
      <c r="C414" s="328">
        <v>21964.65</v>
      </c>
      <c r="D414" s="329">
        <v>22170.366666666669</v>
      </c>
      <c r="E414" s="329">
        <v>21642.833333333336</v>
      </c>
      <c r="F414" s="329">
        <v>21321.016666666666</v>
      </c>
      <c r="G414" s="329">
        <v>20793.483333333334</v>
      </c>
      <c r="H414" s="329">
        <v>22492.183333333338</v>
      </c>
      <c r="I414" s="329">
        <v>23019.716666666671</v>
      </c>
      <c r="J414" s="329">
        <v>23341.53333333334</v>
      </c>
      <c r="K414" s="328">
        <v>22697.9</v>
      </c>
      <c r="L414" s="328">
        <v>21848.55</v>
      </c>
      <c r="M414" s="328">
        <v>2.4641099999999998</v>
      </c>
      <c r="N414" s="1"/>
      <c r="O414" s="1"/>
    </row>
    <row r="415" spans="1:15" ht="12.75" customHeight="1">
      <c r="A415" s="30">
        <v>405</v>
      </c>
      <c r="B415" s="347" t="s">
        <v>502</v>
      </c>
      <c r="C415" s="328">
        <v>1516.05</v>
      </c>
      <c r="D415" s="329">
        <v>1514</v>
      </c>
      <c r="E415" s="329">
        <v>1492.05</v>
      </c>
      <c r="F415" s="329">
        <v>1468.05</v>
      </c>
      <c r="G415" s="329">
        <v>1446.1</v>
      </c>
      <c r="H415" s="329">
        <v>1538</v>
      </c>
      <c r="I415" s="329">
        <v>1559.9499999999998</v>
      </c>
      <c r="J415" s="329">
        <v>1583.95</v>
      </c>
      <c r="K415" s="328">
        <v>1535.95</v>
      </c>
      <c r="L415" s="328">
        <v>1490</v>
      </c>
      <c r="M415" s="328">
        <v>0.64217999999999997</v>
      </c>
      <c r="N415" s="1"/>
      <c r="O415" s="1"/>
    </row>
    <row r="416" spans="1:15" ht="12.75" customHeight="1">
      <c r="A416" s="30">
        <v>406</v>
      </c>
      <c r="B416" s="347" t="s">
        <v>191</v>
      </c>
      <c r="C416" s="328">
        <v>2280.8000000000002</v>
      </c>
      <c r="D416" s="329">
        <v>2268.2500000000005</v>
      </c>
      <c r="E416" s="329">
        <v>2231.3500000000008</v>
      </c>
      <c r="F416" s="329">
        <v>2181.9000000000005</v>
      </c>
      <c r="G416" s="329">
        <v>2145.0000000000009</v>
      </c>
      <c r="H416" s="329">
        <v>2317.7000000000007</v>
      </c>
      <c r="I416" s="329">
        <v>2354.6000000000004</v>
      </c>
      <c r="J416" s="329">
        <v>2404.0500000000006</v>
      </c>
      <c r="K416" s="328">
        <v>2305.15</v>
      </c>
      <c r="L416" s="328">
        <v>2218.8000000000002</v>
      </c>
      <c r="M416" s="328">
        <v>1.89618</v>
      </c>
      <c r="N416" s="1"/>
      <c r="O416" s="1"/>
    </row>
    <row r="417" spans="1:15" ht="12.75" customHeight="1">
      <c r="A417" s="30">
        <v>407</v>
      </c>
      <c r="B417" s="347" t="s">
        <v>492</v>
      </c>
      <c r="C417" s="328">
        <v>473.5</v>
      </c>
      <c r="D417" s="329">
        <v>467.43333333333334</v>
      </c>
      <c r="E417" s="329">
        <v>455.31666666666666</v>
      </c>
      <c r="F417" s="329">
        <v>437.13333333333333</v>
      </c>
      <c r="G417" s="329">
        <v>425.01666666666665</v>
      </c>
      <c r="H417" s="329">
        <v>485.61666666666667</v>
      </c>
      <c r="I417" s="329">
        <v>497.73333333333335</v>
      </c>
      <c r="J417" s="329">
        <v>515.91666666666674</v>
      </c>
      <c r="K417" s="328">
        <v>479.55</v>
      </c>
      <c r="L417" s="328">
        <v>449.25</v>
      </c>
      <c r="M417" s="328">
        <v>1.5573300000000001</v>
      </c>
      <c r="N417" s="1"/>
      <c r="O417" s="1"/>
    </row>
    <row r="418" spans="1:15" ht="12.75" customHeight="1">
      <c r="A418" s="30">
        <v>408</v>
      </c>
      <c r="B418" s="347" t="s">
        <v>493</v>
      </c>
      <c r="C418" s="328">
        <v>28.8</v>
      </c>
      <c r="D418" s="329">
        <v>28.900000000000002</v>
      </c>
      <c r="E418" s="329">
        <v>28.600000000000005</v>
      </c>
      <c r="F418" s="329">
        <v>28.400000000000002</v>
      </c>
      <c r="G418" s="329">
        <v>28.100000000000005</v>
      </c>
      <c r="H418" s="329">
        <v>29.100000000000005</v>
      </c>
      <c r="I418" s="329">
        <v>29.400000000000002</v>
      </c>
      <c r="J418" s="329">
        <v>29.600000000000005</v>
      </c>
      <c r="K418" s="328">
        <v>29.2</v>
      </c>
      <c r="L418" s="328">
        <v>28.7</v>
      </c>
      <c r="M418" s="328">
        <v>15.95805</v>
      </c>
      <c r="N418" s="1"/>
      <c r="O418" s="1"/>
    </row>
    <row r="419" spans="1:15" ht="12.75" customHeight="1">
      <c r="A419" s="30">
        <v>409</v>
      </c>
      <c r="B419" s="347" t="s">
        <v>494</v>
      </c>
      <c r="C419" s="328">
        <v>3315.15</v>
      </c>
      <c r="D419" s="329">
        <v>3292.9500000000003</v>
      </c>
      <c r="E419" s="329">
        <v>3225.5500000000006</v>
      </c>
      <c r="F419" s="329">
        <v>3135.9500000000003</v>
      </c>
      <c r="G419" s="329">
        <v>3068.5500000000006</v>
      </c>
      <c r="H419" s="329">
        <v>3382.5500000000006</v>
      </c>
      <c r="I419" s="329">
        <v>3449.9500000000003</v>
      </c>
      <c r="J419" s="329">
        <v>3539.5500000000006</v>
      </c>
      <c r="K419" s="328">
        <v>3360.35</v>
      </c>
      <c r="L419" s="328">
        <v>3203.35</v>
      </c>
      <c r="M419" s="328">
        <v>0.27148</v>
      </c>
      <c r="N419" s="1"/>
      <c r="O419" s="1"/>
    </row>
    <row r="420" spans="1:15" ht="12.75" customHeight="1">
      <c r="A420" s="30">
        <v>410</v>
      </c>
      <c r="B420" s="347" t="s">
        <v>503</v>
      </c>
      <c r="C420" s="328">
        <v>755.55</v>
      </c>
      <c r="D420" s="329">
        <v>758.9666666666667</v>
      </c>
      <c r="E420" s="329">
        <v>741.58333333333337</v>
      </c>
      <c r="F420" s="329">
        <v>727.61666666666667</v>
      </c>
      <c r="G420" s="329">
        <v>710.23333333333335</v>
      </c>
      <c r="H420" s="329">
        <v>772.93333333333339</v>
      </c>
      <c r="I420" s="329">
        <v>790.31666666666661</v>
      </c>
      <c r="J420" s="329">
        <v>804.28333333333342</v>
      </c>
      <c r="K420" s="328">
        <v>776.35</v>
      </c>
      <c r="L420" s="328">
        <v>745</v>
      </c>
      <c r="M420" s="328">
        <v>2.73963</v>
      </c>
      <c r="N420" s="1"/>
      <c r="O420" s="1"/>
    </row>
    <row r="421" spans="1:15" ht="12.75" customHeight="1">
      <c r="A421" s="30">
        <v>411</v>
      </c>
      <c r="B421" s="347" t="s">
        <v>505</v>
      </c>
      <c r="C421" s="328">
        <v>697.3</v>
      </c>
      <c r="D421" s="329">
        <v>699.76666666666677</v>
      </c>
      <c r="E421" s="329">
        <v>692.53333333333353</v>
      </c>
      <c r="F421" s="329">
        <v>687.76666666666677</v>
      </c>
      <c r="G421" s="329">
        <v>680.53333333333353</v>
      </c>
      <c r="H421" s="329">
        <v>704.53333333333353</v>
      </c>
      <c r="I421" s="329">
        <v>711.76666666666688</v>
      </c>
      <c r="J421" s="329">
        <v>716.53333333333353</v>
      </c>
      <c r="K421" s="328">
        <v>707</v>
      </c>
      <c r="L421" s="328">
        <v>695</v>
      </c>
      <c r="M421" s="328">
        <v>0.62378999999999996</v>
      </c>
      <c r="N421" s="1"/>
      <c r="O421" s="1"/>
    </row>
    <row r="422" spans="1:15" ht="12.75" customHeight="1">
      <c r="A422" s="30">
        <v>412</v>
      </c>
      <c r="B422" s="347" t="s">
        <v>504</v>
      </c>
      <c r="C422" s="328">
        <v>2403.85</v>
      </c>
      <c r="D422" s="329">
        <v>2376.35</v>
      </c>
      <c r="E422" s="329">
        <v>2320.1499999999996</v>
      </c>
      <c r="F422" s="329">
        <v>2236.4499999999998</v>
      </c>
      <c r="G422" s="329">
        <v>2180.2499999999995</v>
      </c>
      <c r="H422" s="329">
        <v>2460.0499999999997</v>
      </c>
      <c r="I422" s="329">
        <v>2516.2499999999995</v>
      </c>
      <c r="J422" s="329">
        <v>2599.9499999999998</v>
      </c>
      <c r="K422" s="328">
        <v>2432.5500000000002</v>
      </c>
      <c r="L422" s="328">
        <v>2292.65</v>
      </c>
      <c r="M422" s="328">
        <v>0.44875999999999999</v>
      </c>
      <c r="N422" s="1"/>
      <c r="O422" s="1"/>
    </row>
    <row r="423" spans="1:15" ht="12.75" customHeight="1">
      <c r="A423" s="30">
        <v>413</v>
      </c>
      <c r="B423" s="347" t="s">
        <v>900</v>
      </c>
      <c r="C423" s="328">
        <v>573.15</v>
      </c>
      <c r="D423" s="329">
        <v>572.56666666666672</v>
      </c>
      <c r="E423" s="329">
        <v>566.78333333333342</v>
      </c>
      <c r="F423" s="329">
        <v>560.41666666666674</v>
      </c>
      <c r="G423" s="329">
        <v>554.63333333333344</v>
      </c>
      <c r="H423" s="329">
        <v>578.93333333333339</v>
      </c>
      <c r="I423" s="329">
        <v>584.7166666666667</v>
      </c>
      <c r="J423" s="329">
        <v>591.08333333333337</v>
      </c>
      <c r="K423" s="328">
        <v>578.35</v>
      </c>
      <c r="L423" s="328">
        <v>566.20000000000005</v>
      </c>
      <c r="M423" s="328">
        <v>11.959250000000001</v>
      </c>
      <c r="N423" s="1"/>
      <c r="O423" s="1"/>
    </row>
    <row r="424" spans="1:15" ht="12.75" customHeight="1">
      <c r="A424" s="30">
        <v>414</v>
      </c>
      <c r="B424" s="347" t="s">
        <v>506</v>
      </c>
      <c r="C424" s="328">
        <v>772.45</v>
      </c>
      <c r="D424" s="329">
        <v>771.29999999999984</v>
      </c>
      <c r="E424" s="329">
        <v>754.6999999999997</v>
      </c>
      <c r="F424" s="329">
        <v>736.94999999999982</v>
      </c>
      <c r="G424" s="329">
        <v>720.34999999999968</v>
      </c>
      <c r="H424" s="329">
        <v>789.04999999999973</v>
      </c>
      <c r="I424" s="329">
        <v>805.64999999999986</v>
      </c>
      <c r="J424" s="329">
        <v>823.39999999999975</v>
      </c>
      <c r="K424" s="328">
        <v>787.9</v>
      </c>
      <c r="L424" s="328">
        <v>753.55</v>
      </c>
      <c r="M424" s="328">
        <v>1.20878</v>
      </c>
      <c r="N424" s="1"/>
      <c r="O424" s="1"/>
    </row>
    <row r="425" spans="1:15" ht="12.75" customHeight="1">
      <c r="A425" s="30">
        <v>415</v>
      </c>
      <c r="B425" s="347" t="s">
        <v>507</v>
      </c>
      <c r="C425" s="328">
        <v>348.05</v>
      </c>
      <c r="D425" s="329">
        <v>348.01666666666665</v>
      </c>
      <c r="E425" s="329">
        <v>338.0333333333333</v>
      </c>
      <c r="F425" s="329">
        <v>328.01666666666665</v>
      </c>
      <c r="G425" s="329">
        <v>318.0333333333333</v>
      </c>
      <c r="H425" s="329">
        <v>358.0333333333333</v>
      </c>
      <c r="I425" s="329">
        <v>368.01666666666665</v>
      </c>
      <c r="J425" s="329">
        <v>378.0333333333333</v>
      </c>
      <c r="K425" s="328">
        <v>358</v>
      </c>
      <c r="L425" s="328">
        <v>338</v>
      </c>
      <c r="M425" s="328">
        <v>4.5379800000000001</v>
      </c>
      <c r="N425" s="1"/>
      <c r="O425" s="1"/>
    </row>
    <row r="426" spans="1:15" ht="12.75" customHeight="1">
      <c r="A426" s="30">
        <v>416</v>
      </c>
      <c r="B426" s="347" t="s">
        <v>515</v>
      </c>
      <c r="C426" s="328">
        <v>278.55</v>
      </c>
      <c r="D426" s="329">
        <v>282.03333333333336</v>
      </c>
      <c r="E426" s="329">
        <v>273.26666666666671</v>
      </c>
      <c r="F426" s="329">
        <v>267.98333333333335</v>
      </c>
      <c r="G426" s="329">
        <v>259.2166666666667</v>
      </c>
      <c r="H426" s="329">
        <v>287.31666666666672</v>
      </c>
      <c r="I426" s="329">
        <v>296.08333333333337</v>
      </c>
      <c r="J426" s="329">
        <v>301.36666666666673</v>
      </c>
      <c r="K426" s="328">
        <v>290.8</v>
      </c>
      <c r="L426" s="328">
        <v>276.75</v>
      </c>
      <c r="M426" s="328">
        <v>10.248620000000001</v>
      </c>
      <c r="N426" s="1"/>
      <c r="O426" s="1"/>
    </row>
    <row r="427" spans="1:15" ht="12.75" customHeight="1">
      <c r="A427" s="30">
        <v>417</v>
      </c>
      <c r="B427" s="347" t="s">
        <v>508</v>
      </c>
      <c r="C427" s="328">
        <v>60.5</v>
      </c>
      <c r="D427" s="329">
        <v>60.133333333333333</v>
      </c>
      <c r="E427" s="329">
        <v>59.266666666666666</v>
      </c>
      <c r="F427" s="329">
        <v>58.033333333333331</v>
      </c>
      <c r="G427" s="329">
        <v>57.166666666666664</v>
      </c>
      <c r="H427" s="329">
        <v>61.366666666666667</v>
      </c>
      <c r="I427" s="329">
        <v>62.233333333333327</v>
      </c>
      <c r="J427" s="329">
        <v>63.466666666666669</v>
      </c>
      <c r="K427" s="328">
        <v>61</v>
      </c>
      <c r="L427" s="328">
        <v>58.9</v>
      </c>
      <c r="M427" s="328">
        <v>81.554990000000004</v>
      </c>
      <c r="N427" s="1"/>
      <c r="O427" s="1"/>
    </row>
    <row r="428" spans="1:15" ht="12.75" customHeight="1">
      <c r="A428" s="30">
        <v>418</v>
      </c>
      <c r="B428" s="347" t="s">
        <v>192</v>
      </c>
      <c r="C428" s="328">
        <v>2223.8000000000002</v>
      </c>
      <c r="D428" s="329">
        <v>2219.5833333333335</v>
      </c>
      <c r="E428" s="329">
        <v>2195.2166666666672</v>
      </c>
      <c r="F428" s="329">
        <v>2166.6333333333337</v>
      </c>
      <c r="G428" s="329">
        <v>2142.2666666666673</v>
      </c>
      <c r="H428" s="329">
        <v>2248.166666666667</v>
      </c>
      <c r="I428" s="329">
        <v>2272.5333333333328</v>
      </c>
      <c r="J428" s="329">
        <v>2301.1166666666668</v>
      </c>
      <c r="K428" s="328">
        <v>2243.9499999999998</v>
      </c>
      <c r="L428" s="328">
        <v>2191</v>
      </c>
      <c r="M428" s="328">
        <v>7.1626799999999999</v>
      </c>
      <c r="N428" s="1"/>
      <c r="O428" s="1"/>
    </row>
    <row r="429" spans="1:15" ht="12.75" customHeight="1">
      <c r="A429" s="30">
        <v>419</v>
      </c>
      <c r="B429" s="347" t="s">
        <v>193</v>
      </c>
      <c r="C429" s="328">
        <v>1061.8499999999999</v>
      </c>
      <c r="D429" s="329">
        <v>1058.4666666666665</v>
      </c>
      <c r="E429" s="329">
        <v>1044.583333333333</v>
      </c>
      <c r="F429" s="329">
        <v>1027.3166666666666</v>
      </c>
      <c r="G429" s="329">
        <v>1013.4333333333332</v>
      </c>
      <c r="H429" s="329">
        <v>1075.7333333333329</v>
      </c>
      <c r="I429" s="329">
        <v>1089.6166666666666</v>
      </c>
      <c r="J429" s="329">
        <v>1106.8833333333328</v>
      </c>
      <c r="K429" s="328">
        <v>1072.3499999999999</v>
      </c>
      <c r="L429" s="328">
        <v>1041.2</v>
      </c>
      <c r="M429" s="328">
        <v>12.83009</v>
      </c>
      <c r="N429" s="1"/>
      <c r="O429" s="1"/>
    </row>
    <row r="430" spans="1:15" ht="12.75" customHeight="1">
      <c r="A430" s="30">
        <v>420</v>
      </c>
      <c r="B430" s="347" t="s">
        <v>512</v>
      </c>
      <c r="C430" s="328">
        <v>328.8</v>
      </c>
      <c r="D430" s="329">
        <v>330.4</v>
      </c>
      <c r="E430" s="329">
        <v>325.29999999999995</v>
      </c>
      <c r="F430" s="329">
        <v>321.79999999999995</v>
      </c>
      <c r="G430" s="329">
        <v>316.69999999999993</v>
      </c>
      <c r="H430" s="329">
        <v>333.9</v>
      </c>
      <c r="I430" s="329">
        <v>339</v>
      </c>
      <c r="J430" s="329">
        <v>342.5</v>
      </c>
      <c r="K430" s="328">
        <v>335.5</v>
      </c>
      <c r="L430" s="328">
        <v>326.89999999999998</v>
      </c>
      <c r="M430" s="328">
        <v>9.9487900000000007</v>
      </c>
      <c r="N430" s="1"/>
      <c r="O430" s="1"/>
    </row>
    <row r="431" spans="1:15" ht="12.75" customHeight="1">
      <c r="A431" s="30">
        <v>421</v>
      </c>
      <c r="B431" s="347" t="s">
        <v>509</v>
      </c>
      <c r="C431" s="328">
        <v>86.65</v>
      </c>
      <c r="D431" s="329">
        <v>86.7</v>
      </c>
      <c r="E431" s="329">
        <v>85.75</v>
      </c>
      <c r="F431" s="329">
        <v>84.85</v>
      </c>
      <c r="G431" s="329">
        <v>83.899999999999991</v>
      </c>
      <c r="H431" s="329">
        <v>87.600000000000009</v>
      </c>
      <c r="I431" s="329">
        <v>88.550000000000026</v>
      </c>
      <c r="J431" s="329">
        <v>89.450000000000017</v>
      </c>
      <c r="K431" s="328">
        <v>87.65</v>
      </c>
      <c r="L431" s="328">
        <v>85.8</v>
      </c>
      <c r="M431" s="328">
        <v>1.9984900000000001</v>
      </c>
      <c r="N431" s="1"/>
      <c r="O431" s="1"/>
    </row>
    <row r="432" spans="1:15" ht="12.75" customHeight="1">
      <c r="A432" s="30">
        <v>422</v>
      </c>
      <c r="B432" s="347" t="s">
        <v>511</v>
      </c>
      <c r="C432" s="328">
        <v>184.65</v>
      </c>
      <c r="D432" s="329">
        <v>184.93333333333331</v>
      </c>
      <c r="E432" s="329">
        <v>182.16666666666663</v>
      </c>
      <c r="F432" s="329">
        <v>179.68333333333331</v>
      </c>
      <c r="G432" s="329">
        <v>176.91666666666663</v>
      </c>
      <c r="H432" s="329">
        <v>187.41666666666663</v>
      </c>
      <c r="I432" s="329">
        <v>190.18333333333334</v>
      </c>
      <c r="J432" s="329">
        <v>192.66666666666663</v>
      </c>
      <c r="K432" s="328">
        <v>187.7</v>
      </c>
      <c r="L432" s="328">
        <v>182.45</v>
      </c>
      <c r="M432" s="328">
        <v>5.8369499999999999</v>
      </c>
      <c r="N432" s="1"/>
      <c r="O432" s="1"/>
    </row>
    <row r="433" spans="1:15" ht="12.75" customHeight="1">
      <c r="A433" s="30">
        <v>423</v>
      </c>
      <c r="B433" s="347" t="s">
        <v>513</v>
      </c>
      <c r="C433" s="328">
        <v>532.15</v>
      </c>
      <c r="D433" s="329">
        <v>532.01666666666654</v>
      </c>
      <c r="E433" s="329">
        <v>525.23333333333312</v>
      </c>
      <c r="F433" s="329">
        <v>518.31666666666661</v>
      </c>
      <c r="G433" s="329">
        <v>511.53333333333319</v>
      </c>
      <c r="H433" s="329">
        <v>538.93333333333305</v>
      </c>
      <c r="I433" s="329">
        <v>545.71666666666658</v>
      </c>
      <c r="J433" s="329">
        <v>552.63333333333298</v>
      </c>
      <c r="K433" s="328">
        <v>538.79999999999995</v>
      </c>
      <c r="L433" s="328">
        <v>525.1</v>
      </c>
      <c r="M433" s="328">
        <v>0.61897000000000002</v>
      </c>
      <c r="N433" s="1"/>
      <c r="O433" s="1"/>
    </row>
    <row r="434" spans="1:15" ht="12.75" customHeight="1">
      <c r="A434" s="30">
        <v>424</v>
      </c>
      <c r="B434" s="347" t="s">
        <v>514</v>
      </c>
      <c r="C434" s="328">
        <v>388.4</v>
      </c>
      <c r="D434" s="329">
        <v>384.59999999999997</v>
      </c>
      <c r="E434" s="329">
        <v>377.04999999999995</v>
      </c>
      <c r="F434" s="329">
        <v>365.7</v>
      </c>
      <c r="G434" s="329">
        <v>358.15</v>
      </c>
      <c r="H434" s="329">
        <v>395.94999999999993</v>
      </c>
      <c r="I434" s="329">
        <v>403.5</v>
      </c>
      <c r="J434" s="329">
        <v>414.84999999999991</v>
      </c>
      <c r="K434" s="328">
        <v>392.15</v>
      </c>
      <c r="L434" s="328">
        <v>373.25</v>
      </c>
      <c r="M434" s="328">
        <v>2.4500299999999999</v>
      </c>
      <c r="N434" s="1"/>
      <c r="O434" s="1"/>
    </row>
    <row r="435" spans="1:15" ht="12.75" customHeight="1">
      <c r="A435" s="30">
        <v>425</v>
      </c>
      <c r="B435" s="347" t="s">
        <v>516</v>
      </c>
      <c r="C435" s="328">
        <v>1793.75</v>
      </c>
      <c r="D435" s="329">
        <v>1797.8833333333332</v>
      </c>
      <c r="E435" s="329">
        <v>1775.8666666666663</v>
      </c>
      <c r="F435" s="329">
        <v>1757.9833333333331</v>
      </c>
      <c r="G435" s="329">
        <v>1735.9666666666662</v>
      </c>
      <c r="H435" s="329">
        <v>1815.7666666666664</v>
      </c>
      <c r="I435" s="329">
        <v>1837.7833333333333</v>
      </c>
      <c r="J435" s="329">
        <v>1855.6666666666665</v>
      </c>
      <c r="K435" s="328">
        <v>1819.9</v>
      </c>
      <c r="L435" s="328">
        <v>1780</v>
      </c>
      <c r="M435" s="328">
        <v>0.1542</v>
      </c>
      <c r="N435" s="1"/>
      <c r="O435" s="1"/>
    </row>
    <row r="436" spans="1:15" ht="12.75" customHeight="1">
      <c r="A436" s="30">
        <v>426</v>
      </c>
      <c r="B436" s="347" t="s">
        <v>517</v>
      </c>
      <c r="C436" s="328">
        <v>809</v>
      </c>
      <c r="D436" s="329">
        <v>810.66666666666663</v>
      </c>
      <c r="E436" s="329">
        <v>803.33333333333326</v>
      </c>
      <c r="F436" s="329">
        <v>797.66666666666663</v>
      </c>
      <c r="G436" s="329">
        <v>790.33333333333326</v>
      </c>
      <c r="H436" s="329">
        <v>816.33333333333326</v>
      </c>
      <c r="I436" s="329">
        <v>823.66666666666652</v>
      </c>
      <c r="J436" s="329">
        <v>829.33333333333326</v>
      </c>
      <c r="K436" s="328">
        <v>818</v>
      </c>
      <c r="L436" s="328">
        <v>805</v>
      </c>
      <c r="M436" s="328">
        <v>0.19567999999999999</v>
      </c>
      <c r="N436" s="1"/>
      <c r="O436" s="1"/>
    </row>
    <row r="437" spans="1:15" ht="12.75" customHeight="1">
      <c r="A437" s="30">
        <v>427</v>
      </c>
      <c r="B437" s="347" t="s">
        <v>194</v>
      </c>
      <c r="C437" s="328">
        <v>868.25</v>
      </c>
      <c r="D437" s="329">
        <v>871.35</v>
      </c>
      <c r="E437" s="329">
        <v>856.90000000000009</v>
      </c>
      <c r="F437" s="329">
        <v>845.55000000000007</v>
      </c>
      <c r="G437" s="329">
        <v>831.10000000000014</v>
      </c>
      <c r="H437" s="329">
        <v>882.7</v>
      </c>
      <c r="I437" s="329">
        <v>897.15000000000009</v>
      </c>
      <c r="J437" s="329">
        <v>908.5</v>
      </c>
      <c r="K437" s="328">
        <v>885.8</v>
      </c>
      <c r="L437" s="328">
        <v>860</v>
      </c>
      <c r="M437" s="328">
        <v>72.763549999999995</v>
      </c>
      <c r="N437" s="1"/>
      <c r="O437" s="1"/>
    </row>
    <row r="438" spans="1:15" ht="12.75" customHeight="1">
      <c r="A438" s="30">
        <v>428</v>
      </c>
      <c r="B438" s="347" t="s">
        <v>518</v>
      </c>
      <c r="C438" s="328">
        <v>479.9</v>
      </c>
      <c r="D438" s="329">
        <v>479.95</v>
      </c>
      <c r="E438" s="329">
        <v>473.34999999999997</v>
      </c>
      <c r="F438" s="329">
        <v>466.79999999999995</v>
      </c>
      <c r="G438" s="329">
        <v>460.19999999999993</v>
      </c>
      <c r="H438" s="329">
        <v>486.5</v>
      </c>
      <c r="I438" s="329">
        <v>493.1</v>
      </c>
      <c r="J438" s="329">
        <v>499.65000000000003</v>
      </c>
      <c r="K438" s="328">
        <v>486.55</v>
      </c>
      <c r="L438" s="328">
        <v>473.4</v>
      </c>
      <c r="M438" s="328">
        <v>3.38862</v>
      </c>
      <c r="N438" s="1"/>
      <c r="O438" s="1"/>
    </row>
    <row r="439" spans="1:15" ht="12.75" customHeight="1">
      <c r="A439" s="30">
        <v>429</v>
      </c>
      <c r="B439" s="347" t="s">
        <v>195</v>
      </c>
      <c r="C439" s="328">
        <v>462.8</v>
      </c>
      <c r="D439" s="329">
        <v>458.55</v>
      </c>
      <c r="E439" s="329">
        <v>449.75</v>
      </c>
      <c r="F439" s="329">
        <v>436.7</v>
      </c>
      <c r="G439" s="329">
        <v>427.9</v>
      </c>
      <c r="H439" s="329">
        <v>471.6</v>
      </c>
      <c r="I439" s="329">
        <v>480.40000000000009</v>
      </c>
      <c r="J439" s="329">
        <v>493.45000000000005</v>
      </c>
      <c r="K439" s="328">
        <v>467.35</v>
      </c>
      <c r="L439" s="328">
        <v>445.5</v>
      </c>
      <c r="M439" s="328">
        <v>14.83775</v>
      </c>
      <c r="N439" s="1"/>
      <c r="O439" s="1"/>
    </row>
    <row r="440" spans="1:15" ht="12.75" customHeight="1">
      <c r="A440" s="30">
        <v>430</v>
      </c>
      <c r="B440" s="347" t="s">
        <v>521</v>
      </c>
      <c r="C440" s="328">
        <v>725.1</v>
      </c>
      <c r="D440" s="329">
        <v>724.2166666666667</v>
      </c>
      <c r="E440" s="329">
        <v>715.88333333333344</v>
      </c>
      <c r="F440" s="329">
        <v>706.66666666666674</v>
      </c>
      <c r="G440" s="329">
        <v>698.33333333333348</v>
      </c>
      <c r="H440" s="329">
        <v>733.43333333333339</v>
      </c>
      <c r="I440" s="329">
        <v>741.76666666666665</v>
      </c>
      <c r="J440" s="329">
        <v>750.98333333333335</v>
      </c>
      <c r="K440" s="328">
        <v>732.55</v>
      </c>
      <c r="L440" s="328">
        <v>715</v>
      </c>
      <c r="M440" s="328">
        <v>0.69121999999999995</v>
      </c>
      <c r="N440" s="1"/>
      <c r="O440" s="1"/>
    </row>
    <row r="441" spans="1:15" ht="12.75" customHeight="1">
      <c r="A441" s="30">
        <v>431</v>
      </c>
      <c r="B441" s="347" t="s">
        <v>519</v>
      </c>
      <c r="C441" s="328">
        <v>294.55</v>
      </c>
      <c r="D441" s="329">
        <v>293.06666666666666</v>
      </c>
      <c r="E441" s="329">
        <v>288.48333333333335</v>
      </c>
      <c r="F441" s="329">
        <v>282.41666666666669</v>
      </c>
      <c r="G441" s="329">
        <v>277.83333333333337</v>
      </c>
      <c r="H441" s="329">
        <v>299.13333333333333</v>
      </c>
      <c r="I441" s="329">
        <v>303.7166666666667</v>
      </c>
      <c r="J441" s="329">
        <v>309.7833333333333</v>
      </c>
      <c r="K441" s="328">
        <v>297.64999999999998</v>
      </c>
      <c r="L441" s="328">
        <v>287</v>
      </c>
      <c r="M441" s="328">
        <v>2.43283</v>
      </c>
      <c r="N441" s="1"/>
      <c r="O441" s="1"/>
    </row>
    <row r="442" spans="1:15" ht="12.75" customHeight="1">
      <c r="A442" s="30">
        <v>432</v>
      </c>
      <c r="B442" s="347" t="s">
        <v>520</v>
      </c>
      <c r="C442" s="328">
        <v>2014.7</v>
      </c>
      <c r="D442" s="329">
        <v>2026.2833333333335</v>
      </c>
      <c r="E442" s="329">
        <v>1988.5666666666671</v>
      </c>
      <c r="F442" s="329">
        <v>1962.4333333333336</v>
      </c>
      <c r="G442" s="329">
        <v>1924.7166666666672</v>
      </c>
      <c r="H442" s="329">
        <v>2052.416666666667</v>
      </c>
      <c r="I442" s="329">
        <v>2090.1333333333337</v>
      </c>
      <c r="J442" s="329">
        <v>2116.2666666666669</v>
      </c>
      <c r="K442" s="328">
        <v>2064</v>
      </c>
      <c r="L442" s="328">
        <v>2000.15</v>
      </c>
      <c r="M442" s="328">
        <v>0.54376000000000002</v>
      </c>
      <c r="N442" s="1"/>
      <c r="O442" s="1"/>
    </row>
    <row r="443" spans="1:15" ht="12.75" customHeight="1">
      <c r="A443" s="30">
        <v>433</v>
      </c>
      <c r="B443" s="347" t="s">
        <v>522</v>
      </c>
      <c r="C443" s="328">
        <v>515.29999999999995</v>
      </c>
      <c r="D443" s="329">
        <v>511.36666666666662</v>
      </c>
      <c r="E443" s="329">
        <v>500.03333333333319</v>
      </c>
      <c r="F443" s="329">
        <v>484.76666666666659</v>
      </c>
      <c r="G443" s="329">
        <v>473.43333333333317</v>
      </c>
      <c r="H443" s="329">
        <v>526.63333333333321</v>
      </c>
      <c r="I443" s="329">
        <v>537.96666666666658</v>
      </c>
      <c r="J443" s="329">
        <v>553.23333333333323</v>
      </c>
      <c r="K443" s="328">
        <v>522.70000000000005</v>
      </c>
      <c r="L443" s="328">
        <v>496.1</v>
      </c>
      <c r="M443" s="328">
        <v>3.4416000000000002</v>
      </c>
      <c r="N443" s="1"/>
      <c r="O443" s="1"/>
    </row>
    <row r="444" spans="1:15" ht="12.75" customHeight="1">
      <c r="A444" s="30">
        <v>434</v>
      </c>
      <c r="B444" s="347" t="s">
        <v>523</v>
      </c>
      <c r="C444" s="328">
        <v>9.9499999999999993</v>
      </c>
      <c r="D444" s="329">
        <v>9.9333333333333318</v>
      </c>
      <c r="E444" s="329">
        <v>9.7666666666666639</v>
      </c>
      <c r="F444" s="329">
        <v>9.5833333333333321</v>
      </c>
      <c r="G444" s="329">
        <v>9.4166666666666643</v>
      </c>
      <c r="H444" s="329">
        <v>10.116666666666664</v>
      </c>
      <c r="I444" s="329">
        <v>10.283333333333331</v>
      </c>
      <c r="J444" s="329">
        <v>10.466666666666663</v>
      </c>
      <c r="K444" s="328">
        <v>10.1</v>
      </c>
      <c r="L444" s="328">
        <v>9.75</v>
      </c>
      <c r="M444" s="328">
        <v>389.87013000000002</v>
      </c>
      <c r="N444" s="1"/>
      <c r="O444" s="1"/>
    </row>
    <row r="445" spans="1:15" ht="12.75" customHeight="1">
      <c r="A445" s="30">
        <v>435</v>
      </c>
      <c r="B445" s="347" t="s">
        <v>510</v>
      </c>
      <c r="C445" s="328">
        <v>324.45</v>
      </c>
      <c r="D445" s="329">
        <v>323.11666666666662</v>
      </c>
      <c r="E445" s="329">
        <v>316.33333333333326</v>
      </c>
      <c r="F445" s="329">
        <v>308.21666666666664</v>
      </c>
      <c r="G445" s="329">
        <v>301.43333333333328</v>
      </c>
      <c r="H445" s="329">
        <v>331.23333333333323</v>
      </c>
      <c r="I445" s="329">
        <v>338.01666666666665</v>
      </c>
      <c r="J445" s="329">
        <v>346.13333333333321</v>
      </c>
      <c r="K445" s="328">
        <v>329.9</v>
      </c>
      <c r="L445" s="328">
        <v>315</v>
      </c>
      <c r="M445" s="328">
        <v>2.7279200000000001</v>
      </c>
      <c r="N445" s="1"/>
      <c r="O445" s="1"/>
    </row>
    <row r="446" spans="1:15" ht="12.75" customHeight="1">
      <c r="A446" s="30">
        <v>436</v>
      </c>
      <c r="B446" s="347" t="s">
        <v>524</v>
      </c>
      <c r="C446" s="328">
        <v>972.6</v>
      </c>
      <c r="D446" s="329">
        <v>975.0333333333333</v>
      </c>
      <c r="E446" s="329">
        <v>958.71666666666658</v>
      </c>
      <c r="F446" s="329">
        <v>944.83333333333326</v>
      </c>
      <c r="G446" s="329">
        <v>928.51666666666654</v>
      </c>
      <c r="H446" s="329">
        <v>988.91666666666663</v>
      </c>
      <c r="I446" s="329">
        <v>1005.2333333333332</v>
      </c>
      <c r="J446" s="329">
        <v>1019.1166666666667</v>
      </c>
      <c r="K446" s="328">
        <v>991.35</v>
      </c>
      <c r="L446" s="328">
        <v>961.15</v>
      </c>
      <c r="M446" s="328">
        <v>0.18029000000000001</v>
      </c>
      <c r="N446" s="1"/>
      <c r="O446" s="1"/>
    </row>
    <row r="447" spans="1:15" ht="12.75" customHeight="1">
      <c r="A447" s="30">
        <v>437</v>
      </c>
      <c r="B447" s="347" t="s">
        <v>276</v>
      </c>
      <c r="C447" s="328">
        <v>553.5</v>
      </c>
      <c r="D447" s="329">
        <v>549.35</v>
      </c>
      <c r="E447" s="329">
        <v>540.70000000000005</v>
      </c>
      <c r="F447" s="329">
        <v>527.9</v>
      </c>
      <c r="G447" s="329">
        <v>519.25</v>
      </c>
      <c r="H447" s="329">
        <v>562.15000000000009</v>
      </c>
      <c r="I447" s="329">
        <v>570.79999999999995</v>
      </c>
      <c r="J447" s="329">
        <v>583.60000000000014</v>
      </c>
      <c r="K447" s="328">
        <v>558</v>
      </c>
      <c r="L447" s="328">
        <v>536.54999999999995</v>
      </c>
      <c r="M447" s="328">
        <v>4.5064099999999998</v>
      </c>
      <c r="N447" s="1"/>
      <c r="O447" s="1"/>
    </row>
    <row r="448" spans="1:15" ht="12.75" customHeight="1">
      <c r="A448" s="30">
        <v>438</v>
      </c>
      <c r="B448" s="347" t="s">
        <v>529</v>
      </c>
      <c r="C448" s="328">
        <v>1430</v>
      </c>
      <c r="D448" s="329">
        <v>1434.55</v>
      </c>
      <c r="E448" s="329">
        <v>1411.1</v>
      </c>
      <c r="F448" s="329">
        <v>1392.2</v>
      </c>
      <c r="G448" s="329">
        <v>1368.75</v>
      </c>
      <c r="H448" s="329">
        <v>1453.4499999999998</v>
      </c>
      <c r="I448" s="329">
        <v>1476.9</v>
      </c>
      <c r="J448" s="329">
        <v>1495.7999999999997</v>
      </c>
      <c r="K448" s="328">
        <v>1458</v>
      </c>
      <c r="L448" s="328">
        <v>1415.65</v>
      </c>
      <c r="M448" s="328">
        <v>2.75854</v>
      </c>
      <c r="N448" s="1"/>
      <c r="O448" s="1"/>
    </row>
    <row r="449" spans="1:15" ht="12.75" customHeight="1">
      <c r="A449" s="30">
        <v>439</v>
      </c>
      <c r="B449" s="347" t="s">
        <v>530</v>
      </c>
      <c r="C449" s="328">
        <v>11041.75</v>
      </c>
      <c r="D449" s="329">
        <v>11028.466666666667</v>
      </c>
      <c r="E449" s="329">
        <v>10863.283333333335</v>
      </c>
      <c r="F449" s="329">
        <v>10684.816666666668</v>
      </c>
      <c r="G449" s="329">
        <v>10519.633333333335</v>
      </c>
      <c r="H449" s="329">
        <v>11206.933333333334</v>
      </c>
      <c r="I449" s="329">
        <v>11372.116666666669</v>
      </c>
      <c r="J449" s="329">
        <v>11550.583333333334</v>
      </c>
      <c r="K449" s="328">
        <v>11193.65</v>
      </c>
      <c r="L449" s="328">
        <v>10850</v>
      </c>
      <c r="M449" s="328">
        <v>1.1180000000000001E-2</v>
      </c>
      <c r="N449" s="1"/>
      <c r="O449" s="1"/>
    </row>
    <row r="450" spans="1:15" ht="12.75" customHeight="1">
      <c r="A450" s="30">
        <v>440</v>
      </c>
      <c r="B450" s="347" t="s">
        <v>196</v>
      </c>
      <c r="C450" s="328">
        <v>890.9</v>
      </c>
      <c r="D450" s="329">
        <v>886.03333333333342</v>
      </c>
      <c r="E450" s="329">
        <v>877.06666666666683</v>
      </c>
      <c r="F450" s="329">
        <v>863.23333333333346</v>
      </c>
      <c r="G450" s="329">
        <v>854.26666666666688</v>
      </c>
      <c r="H450" s="329">
        <v>899.86666666666679</v>
      </c>
      <c r="I450" s="329">
        <v>908.83333333333326</v>
      </c>
      <c r="J450" s="329">
        <v>922.66666666666674</v>
      </c>
      <c r="K450" s="328">
        <v>895</v>
      </c>
      <c r="L450" s="328">
        <v>872.2</v>
      </c>
      <c r="M450" s="328">
        <v>9.9581599999999995</v>
      </c>
      <c r="N450" s="1"/>
      <c r="O450" s="1"/>
    </row>
    <row r="451" spans="1:15" ht="12.75" customHeight="1">
      <c r="A451" s="30">
        <v>441</v>
      </c>
      <c r="B451" s="347" t="s">
        <v>531</v>
      </c>
      <c r="C451" s="328">
        <v>194.15</v>
      </c>
      <c r="D451" s="329">
        <v>193.94999999999996</v>
      </c>
      <c r="E451" s="329">
        <v>191.39999999999992</v>
      </c>
      <c r="F451" s="329">
        <v>188.64999999999995</v>
      </c>
      <c r="G451" s="329">
        <v>186.09999999999991</v>
      </c>
      <c r="H451" s="329">
        <v>196.69999999999993</v>
      </c>
      <c r="I451" s="329">
        <v>199.24999999999994</v>
      </c>
      <c r="J451" s="329">
        <v>201.99999999999994</v>
      </c>
      <c r="K451" s="328">
        <v>196.5</v>
      </c>
      <c r="L451" s="328">
        <v>191.2</v>
      </c>
      <c r="M451" s="328">
        <v>8.2663799999999998</v>
      </c>
      <c r="N451" s="1"/>
      <c r="O451" s="1"/>
    </row>
    <row r="452" spans="1:15" ht="12.75" customHeight="1">
      <c r="A452" s="30">
        <v>442</v>
      </c>
      <c r="B452" s="347" t="s">
        <v>532</v>
      </c>
      <c r="C452" s="328">
        <v>1160</v>
      </c>
      <c r="D452" s="329">
        <v>1155.3333333333333</v>
      </c>
      <c r="E452" s="329">
        <v>1137.6666666666665</v>
      </c>
      <c r="F452" s="329">
        <v>1115.3333333333333</v>
      </c>
      <c r="G452" s="329">
        <v>1097.6666666666665</v>
      </c>
      <c r="H452" s="329">
        <v>1177.6666666666665</v>
      </c>
      <c r="I452" s="329">
        <v>1195.333333333333</v>
      </c>
      <c r="J452" s="329">
        <v>1217.6666666666665</v>
      </c>
      <c r="K452" s="328">
        <v>1173</v>
      </c>
      <c r="L452" s="328">
        <v>1133</v>
      </c>
      <c r="M452" s="328">
        <v>4.2403000000000004</v>
      </c>
      <c r="N452" s="1"/>
      <c r="O452" s="1"/>
    </row>
    <row r="453" spans="1:15" ht="12.75" customHeight="1">
      <c r="A453" s="30">
        <v>443</v>
      </c>
      <c r="B453" s="347" t="s">
        <v>197</v>
      </c>
      <c r="C453" s="328">
        <v>699.15</v>
      </c>
      <c r="D453" s="329">
        <v>694.44999999999993</v>
      </c>
      <c r="E453" s="329">
        <v>682.99999999999989</v>
      </c>
      <c r="F453" s="329">
        <v>666.84999999999991</v>
      </c>
      <c r="G453" s="329">
        <v>655.39999999999986</v>
      </c>
      <c r="H453" s="329">
        <v>710.59999999999991</v>
      </c>
      <c r="I453" s="329">
        <v>722.05</v>
      </c>
      <c r="J453" s="329">
        <v>738.19999999999993</v>
      </c>
      <c r="K453" s="328">
        <v>705.9</v>
      </c>
      <c r="L453" s="328">
        <v>678.3</v>
      </c>
      <c r="M453" s="328">
        <v>19.206340000000001</v>
      </c>
      <c r="N453" s="1"/>
      <c r="O453" s="1"/>
    </row>
    <row r="454" spans="1:15" ht="12.75" customHeight="1">
      <c r="A454" s="30">
        <v>444</v>
      </c>
      <c r="B454" s="347" t="s">
        <v>277</v>
      </c>
      <c r="C454" s="328">
        <v>6993</v>
      </c>
      <c r="D454" s="329">
        <v>6877.6833333333334</v>
      </c>
      <c r="E454" s="329">
        <v>6695.3666666666668</v>
      </c>
      <c r="F454" s="329">
        <v>6397.7333333333336</v>
      </c>
      <c r="G454" s="329">
        <v>6215.416666666667</v>
      </c>
      <c r="H454" s="329">
        <v>7175.3166666666666</v>
      </c>
      <c r="I454" s="329">
        <v>7357.6333333333341</v>
      </c>
      <c r="J454" s="329">
        <v>7655.2666666666664</v>
      </c>
      <c r="K454" s="328">
        <v>7060</v>
      </c>
      <c r="L454" s="328">
        <v>6580.05</v>
      </c>
      <c r="M454" s="328">
        <v>4.1989000000000001</v>
      </c>
      <c r="N454" s="1"/>
      <c r="O454" s="1"/>
    </row>
    <row r="455" spans="1:15" ht="12.75" customHeight="1">
      <c r="A455" s="30">
        <v>445</v>
      </c>
      <c r="B455" s="347" t="s">
        <v>198</v>
      </c>
      <c r="C455" s="328">
        <v>405.9</v>
      </c>
      <c r="D455" s="329">
        <v>401.55</v>
      </c>
      <c r="E455" s="329">
        <v>393.85</v>
      </c>
      <c r="F455" s="329">
        <v>381.8</v>
      </c>
      <c r="G455" s="329">
        <v>374.1</v>
      </c>
      <c r="H455" s="329">
        <v>413.6</v>
      </c>
      <c r="I455" s="329">
        <v>421.29999999999995</v>
      </c>
      <c r="J455" s="329">
        <v>433.35</v>
      </c>
      <c r="K455" s="328">
        <v>409.25</v>
      </c>
      <c r="L455" s="328">
        <v>389.5</v>
      </c>
      <c r="M455" s="328">
        <v>483.76222000000001</v>
      </c>
      <c r="N455" s="1"/>
      <c r="O455" s="1"/>
    </row>
    <row r="456" spans="1:15" ht="12.75" customHeight="1">
      <c r="A456" s="30">
        <v>446</v>
      </c>
      <c r="B456" s="347" t="s">
        <v>533</v>
      </c>
      <c r="C456" s="328">
        <v>199.35</v>
      </c>
      <c r="D456" s="329">
        <v>196.4</v>
      </c>
      <c r="E456" s="329">
        <v>190.95000000000002</v>
      </c>
      <c r="F456" s="329">
        <v>182.55</v>
      </c>
      <c r="G456" s="329">
        <v>177.10000000000002</v>
      </c>
      <c r="H456" s="329">
        <v>204.8</v>
      </c>
      <c r="I456" s="329">
        <v>210.25</v>
      </c>
      <c r="J456" s="329">
        <v>218.65</v>
      </c>
      <c r="K456" s="328">
        <v>201.85</v>
      </c>
      <c r="L456" s="328">
        <v>188</v>
      </c>
      <c r="M456" s="328">
        <v>65.695939999999993</v>
      </c>
      <c r="N456" s="1"/>
      <c r="O456" s="1"/>
    </row>
    <row r="457" spans="1:15" ht="12.75" customHeight="1">
      <c r="A457" s="30">
        <v>447</v>
      </c>
      <c r="B457" s="347" t="s">
        <v>199</v>
      </c>
      <c r="C457" s="328">
        <v>229.25</v>
      </c>
      <c r="D457" s="329">
        <v>228.91666666666666</v>
      </c>
      <c r="E457" s="329">
        <v>226.63333333333333</v>
      </c>
      <c r="F457" s="329">
        <v>224.01666666666668</v>
      </c>
      <c r="G457" s="329">
        <v>221.73333333333335</v>
      </c>
      <c r="H457" s="329">
        <v>231.5333333333333</v>
      </c>
      <c r="I457" s="329">
        <v>233.81666666666666</v>
      </c>
      <c r="J457" s="329">
        <v>236.43333333333328</v>
      </c>
      <c r="K457" s="328">
        <v>231.2</v>
      </c>
      <c r="L457" s="328">
        <v>226.3</v>
      </c>
      <c r="M457" s="328">
        <v>254.37631999999999</v>
      </c>
      <c r="N457" s="1"/>
      <c r="O457" s="1"/>
    </row>
    <row r="458" spans="1:15" ht="12.75" customHeight="1">
      <c r="A458" s="30">
        <v>448</v>
      </c>
      <c r="B458" s="347" t="s">
        <v>200</v>
      </c>
      <c r="C458" s="328">
        <v>1255.3499999999999</v>
      </c>
      <c r="D458" s="329">
        <v>1260.2499999999998</v>
      </c>
      <c r="E458" s="329">
        <v>1243.6999999999996</v>
      </c>
      <c r="F458" s="329">
        <v>1232.0499999999997</v>
      </c>
      <c r="G458" s="329">
        <v>1215.4999999999995</v>
      </c>
      <c r="H458" s="329">
        <v>1271.8999999999996</v>
      </c>
      <c r="I458" s="329">
        <v>1288.4499999999998</v>
      </c>
      <c r="J458" s="329">
        <v>1300.0999999999997</v>
      </c>
      <c r="K458" s="328">
        <v>1276.8</v>
      </c>
      <c r="L458" s="328">
        <v>1248.5999999999999</v>
      </c>
      <c r="M458" s="328">
        <v>69.348879999999994</v>
      </c>
      <c r="N458" s="1"/>
      <c r="O458" s="1"/>
    </row>
    <row r="459" spans="1:15" ht="12.75" customHeight="1">
      <c r="A459" s="30">
        <v>449</v>
      </c>
      <c r="B459" s="347" t="s">
        <v>848</v>
      </c>
      <c r="C459" s="328">
        <v>713.55</v>
      </c>
      <c r="D459" s="329">
        <v>713.26666666666677</v>
      </c>
      <c r="E459" s="329">
        <v>699.98333333333358</v>
      </c>
      <c r="F459" s="329">
        <v>686.41666666666686</v>
      </c>
      <c r="G459" s="329">
        <v>673.13333333333367</v>
      </c>
      <c r="H459" s="329">
        <v>726.83333333333348</v>
      </c>
      <c r="I459" s="329">
        <v>740.11666666666656</v>
      </c>
      <c r="J459" s="329">
        <v>753.68333333333339</v>
      </c>
      <c r="K459" s="328">
        <v>726.55</v>
      </c>
      <c r="L459" s="328">
        <v>699.7</v>
      </c>
      <c r="M459" s="328">
        <v>1.1403300000000001</v>
      </c>
      <c r="N459" s="1"/>
      <c r="O459" s="1"/>
    </row>
    <row r="460" spans="1:15" ht="12.75" customHeight="1">
      <c r="A460" s="30">
        <v>450</v>
      </c>
      <c r="B460" s="347" t="s">
        <v>525</v>
      </c>
      <c r="C460" s="328">
        <v>1766.15</v>
      </c>
      <c r="D460" s="329">
        <v>1754.8833333333332</v>
      </c>
      <c r="E460" s="329">
        <v>1729.7666666666664</v>
      </c>
      <c r="F460" s="329">
        <v>1693.3833333333332</v>
      </c>
      <c r="G460" s="329">
        <v>1668.2666666666664</v>
      </c>
      <c r="H460" s="329">
        <v>1791.2666666666664</v>
      </c>
      <c r="I460" s="329">
        <v>1816.3833333333332</v>
      </c>
      <c r="J460" s="329">
        <v>1852.7666666666664</v>
      </c>
      <c r="K460" s="328">
        <v>1780</v>
      </c>
      <c r="L460" s="328">
        <v>1718.5</v>
      </c>
      <c r="M460" s="328">
        <v>0.10936999999999999</v>
      </c>
      <c r="N460" s="1"/>
      <c r="O460" s="1"/>
    </row>
    <row r="461" spans="1:15" ht="12.75" customHeight="1">
      <c r="A461" s="30">
        <v>451</v>
      </c>
      <c r="B461" s="347" t="s">
        <v>526</v>
      </c>
      <c r="C461" s="328">
        <v>699</v>
      </c>
      <c r="D461" s="329">
        <v>692.79999999999984</v>
      </c>
      <c r="E461" s="329">
        <v>683.74999999999966</v>
      </c>
      <c r="F461" s="329">
        <v>668.49999999999977</v>
      </c>
      <c r="G461" s="329">
        <v>659.44999999999959</v>
      </c>
      <c r="H461" s="329">
        <v>708.04999999999973</v>
      </c>
      <c r="I461" s="329">
        <v>717.09999999999991</v>
      </c>
      <c r="J461" s="329">
        <v>732.3499999999998</v>
      </c>
      <c r="K461" s="328">
        <v>701.85</v>
      </c>
      <c r="L461" s="328">
        <v>677.55</v>
      </c>
      <c r="M461" s="328">
        <v>0.14457</v>
      </c>
      <c r="N461" s="1"/>
      <c r="O461" s="1"/>
    </row>
    <row r="462" spans="1:15" ht="12.75" customHeight="1">
      <c r="A462" s="30">
        <v>452</v>
      </c>
      <c r="B462" s="347" t="s">
        <v>201</v>
      </c>
      <c r="C462" s="328">
        <v>3632.6</v>
      </c>
      <c r="D462" s="329">
        <v>3627.8833333333337</v>
      </c>
      <c r="E462" s="329">
        <v>3601.7666666666673</v>
      </c>
      <c r="F462" s="329">
        <v>3570.9333333333338</v>
      </c>
      <c r="G462" s="329">
        <v>3544.8166666666675</v>
      </c>
      <c r="H462" s="329">
        <v>3658.7166666666672</v>
      </c>
      <c r="I462" s="329">
        <v>3684.833333333333</v>
      </c>
      <c r="J462" s="329">
        <v>3715.666666666667</v>
      </c>
      <c r="K462" s="328">
        <v>3654</v>
      </c>
      <c r="L462" s="328">
        <v>3597.05</v>
      </c>
      <c r="M462" s="328">
        <v>27.196539999999999</v>
      </c>
      <c r="N462" s="1"/>
      <c r="O462" s="1"/>
    </row>
    <row r="463" spans="1:15" ht="12.75" customHeight="1">
      <c r="A463" s="30">
        <v>453</v>
      </c>
      <c r="B463" s="347" t="s">
        <v>534</v>
      </c>
      <c r="C463" s="328">
        <v>3919.15</v>
      </c>
      <c r="D463" s="329">
        <v>3919.6333333333332</v>
      </c>
      <c r="E463" s="329">
        <v>3888.7666666666664</v>
      </c>
      <c r="F463" s="329">
        <v>3858.3833333333332</v>
      </c>
      <c r="G463" s="329">
        <v>3827.5166666666664</v>
      </c>
      <c r="H463" s="329">
        <v>3950.0166666666664</v>
      </c>
      <c r="I463" s="329">
        <v>3980.8833333333332</v>
      </c>
      <c r="J463" s="329">
        <v>4011.2666666666664</v>
      </c>
      <c r="K463" s="328">
        <v>3950.5</v>
      </c>
      <c r="L463" s="328">
        <v>3889.25</v>
      </c>
      <c r="M463" s="328">
        <v>8.6840000000000001E-2</v>
      </c>
      <c r="N463" s="1"/>
      <c r="O463" s="1"/>
    </row>
    <row r="464" spans="1:15" ht="12.75" customHeight="1">
      <c r="A464" s="30">
        <v>454</v>
      </c>
      <c r="B464" s="347" t="s">
        <v>202</v>
      </c>
      <c r="C464" s="328">
        <v>1504.75</v>
      </c>
      <c r="D464" s="329">
        <v>1492.5666666666666</v>
      </c>
      <c r="E464" s="329">
        <v>1474.1333333333332</v>
      </c>
      <c r="F464" s="329">
        <v>1443.5166666666667</v>
      </c>
      <c r="G464" s="329">
        <v>1425.0833333333333</v>
      </c>
      <c r="H464" s="329">
        <v>1523.1833333333332</v>
      </c>
      <c r="I464" s="329">
        <v>1541.6166666666666</v>
      </c>
      <c r="J464" s="329">
        <v>1572.2333333333331</v>
      </c>
      <c r="K464" s="328">
        <v>1511</v>
      </c>
      <c r="L464" s="328">
        <v>1461.95</v>
      </c>
      <c r="M464" s="328">
        <v>36.679769999999998</v>
      </c>
      <c r="N464" s="1"/>
      <c r="O464" s="1"/>
    </row>
    <row r="465" spans="1:15" ht="12.75" customHeight="1">
      <c r="A465" s="30">
        <v>455</v>
      </c>
      <c r="B465" s="347" t="s">
        <v>536</v>
      </c>
      <c r="C465" s="328">
        <v>1876.8</v>
      </c>
      <c r="D465" s="329">
        <v>1854.3333333333333</v>
      </c>
      <c r="E465" s="329">
        <v>1811.7166666666665</v>
      </c>
      <c r="F465" s="329">
        <v>1746.6333333333332</v>
      </c>
      <c r="G465" s="329">
        <v>1704.0166666666664</v>
      </c>
      <c r="H465" s="329">
        <v>1919.4166666666665</v>
      </c>
      <c r="I465" s="329">
        <v>1962.0333333333333</v>
      </c>
      <c r="J465" s="329">
        <v>2027.1166666666666</v>
      </c>
      <c r="K465" s="328">
        <v>1896.95</v>
      </c>
      <c r="L465" s="328">
        <v>1789.25</v>
      </c>
      <c r="M465" s="328">
        <v>0.30057</v>
      </c>
      <c r="N465" s="1"/>
      <c r="O465" s="1"/>
    </row>
    <row r="466" spans="1:15" ht="12.75" customHeight="1">
      <c r="A466" s="30">
        <v>456</v>
      </c>
      <c r="B466" s="347" t="s">
        <v>537</v>
      </c>
      <c r="C466" s="328">
        <v>819.4</v>
      </c>
      <c r="D466" s="329">
        <v>822.41666666666663</v>
      </c>
      <c r="E466" s="329">
        <v>806.98333333333323</v>
      </c>
      <c r="F466" s="329">
        <v>794.56666666666661</v>
      </c>
      <c r="G466" s="329">
        <v>779.13333333333321</v>
      </c>
      <c r="H466" s="329">
        <v>834.83333333333326</v>
      </c>
      <c r="I466" s="329">
        <v>850.26666666666665</v>
      </c>
      <c r="J466" s="329">
        <v>862.68333333333328</v>
      </c>
      <c r="K466" s="328">
        <v>837.85</v>
      </c>
      <c r="L466" s="328">
        <v>810</v>
      </c>
      <c r="M466" s="328">
        <v>1.35425</v>
      </c>
      <c r="N466" s="1"/>
      <c r="O466" s="1"/>
    </row>
    <row r="467" spans="1:15" ht="12.75" customHeight="1">
      <c r="A467" s="30">
        <v>457</v>
      </c>
      <c r="B467" s="347" t="s">
        <v>541</v>
      </c>
      <c r="C467" s="328">
        <v>1503.55</v>
      </c>
      <c r="D467" s="329">
        <v>1485.1666666666667</v>
      </c>
      <c r="E467" s="329">
        <v>1460.3333333333335</v>
      </c>
      <c r="F467" s="329">
        <v>1417.1166666666668</v>
      </c>
      <c r="G467" s="329">
        <v>1392.2833333333335</v>
      </c>
      <c r="H467" s="329">
        <v>1528.3833333333334</v>
      </c>
      <c r="I467" s="329">
        <v>1553.2166666666669</v>
      </c>
      <c r="J467" s="329">
        <v>1596.4333333333334</v>
      </c>
      <c r="K467" s="328">
        <v>1510</v>
      </c>
      <c r="L467" s="328">
        <v>1441.95</v>
      </c>
      <c r="M467" s="328">
        <v>1.79715</v>
      </c>
      <c r="N467" s="1"/>
      <c r="O467" s="1"/>
    </row>
    <row r="468" spans="1:15" ht="12.75" customHeight="1">
      <c r="A468" s="30">
        <v>458</v>
      </c>
      <c r="B468" s="347" t="s">
        <v>538</v>
      </c>
      <c r="C468" s="328">
        <v>1983.8</v>
      </c>
      <c r="D468" s="329">
        <v>1985.3833333333332</v>
      </c>
      <c r="E468" s="329">
        <v>1950.7666666666664</v>
      </c>
      <c r="F468" s="329">
        <v>1917.7333333333331</v>
      </c>
      <c r="G468" s="329">
        <v>1883.1166666666663</v>
      </c>
      <c r="H468" s="329">
        <v>2018.4166666666665</v>
      </c>
      <c r="I468" s="329">
        <v>2053.0333333333333</v>
      </c>
      <c r="J468" s="329">
        <v>2086.0666666666666</v>
      </c>
      <c r="K468" s="328">
        <v>2020</v>
      </c>
      <c r="L468" s="328">
        <v>1952.35</v>
      </c>
      <c r="M468" s="328">
        <v>0.19983999999999999</v>
      </c>
      <c r="N468" s="1"/>
      <c r="O468" s="1"/>
    </row>
    <row r="469" spans="1:15" ht="12.75" customHeight="1">
      <c r="A469" s="30">
        <v>459</v>
      </c>
      <c r="B469" s="347" t="s">
        <v>203</v>
      </c>
      <c r="C469" s="328">
        <v>2433.65</v>
      </c>
      <c r="D469" s="329">
        <v>2423.0499999999997</v>
      </c>
      <c r="E469" s="329">
        <v>2385.5999999999995</v>
      </c>
      <c r="F469" s="329">
        <v>2337.5499999999997</v>
      </c>
      <c r="G469" s="329">
        <v>2300.0999999999995</v>
      </c>
      <c r="H469" s="329">
        <v>2471.0999999999995</v>
      </c>
      <c r="I469" s="329">
        <v>2508.5499999999993</v>
      </c>
      <c r="J469" s="329">
        <v>2556.5999999999995</v>
      </c>
      <c r="K469" s="328">
        <v>2460.5</v>
      </c>
      <c r="L469" s="328">
        <v>2375</v>
      </c>
      <c r="M469" s="328">
        <v>15.819789999999999</v>
      </c>
      <c r="N469" s="1"/>
      <c r="O469" s="1"/>
    </row>
    <row r="470" spans="1:15" ht="12.75" customHeight="1">
      <c r="A470" s="30">
        <v>460</v>
      </c>
      <c r="B470" s="347" t="s">
        <v>204</v>
      </c>
      <c r="C470" s="328">
        <v>2774.6</v>
      </c>
      <c r="D470" s="329">
        <v>2757.7833333333333</v>
      </c>
      <c r="E470" s="329">
        <v>2696.8166666666666</v>
      </c>
      <c r="F470" s="329">
        <v>2619.0333333333333</v>
      </c>
      <c r="G470" s="329">
        <v>2558.0666666666666</v>
      </c>
      <c r="H470" s="329">
        <v>2835.5666666666666</v>
      </c>
      <c r="I470" s="329">
        <v>2896.5333333333328</v>
      </c>
      <c r="J470" s="329">
        <v>2974.3166666666666</v>
      </c>
      <c r="K470" s="328">
        <v>2818.75</v>
      </c>
      <c r="L470" s="328">
        <v>2680</v>
      </c>
      <c r="M470" s="328">
        <v>0.96030000000000004</v>
      </c>
      <c r="N470" s="1"/>
      <c r="O470" s="1"/>
    </row>
    <row r="471" spans="1:15" ht="12.75" customHeight="1">
      <c r="A471" s="30">
        <v>461</v>
      </c>
      <c r="B471" s="347" t="s">
        <v>205</v>
      </c>
      <c r="C471" s="328">
        <v>474.85</v>
      </c>
      <c r="D471" s="329">
        <v>474.2833333333333</v>
      </c>
      <c r="E471" s="329">
        <v>470.56666666666661</v>
      </c>
      <c r="F471" s="329">
        <v>466.2833333333333</v>
      </c>
      <c r="G471" s="329">
        <v>462.56666666666661</v>
      </c>
      <c r="H471" s="329">
        <v>478.56666666666661</v>
      </c>
      <c r="I471" s="329">
        <v>482.2833333333333</v>
      </c>
      <c r="J471" s="329">
        <v>486.56666666666661</v>
      </c>
      <c r="K471" s="328">
        <v>478</v>
      </c>
      <c r="L471" s="328">
        <v>470</v>
      </c>
      <c r="M471" s="328">
        <v>2.5440200000000002</v>
      </c>
      <c r="N471" s="1"/>
      <c r="O471" s="1"/>
    </row>
    <row r="472" spans="1:15" ht="12.75" customHeight="1">
      <c r="A472" s="30">
        <v>462</v>
      </c>
      <c r="B472" s="347" t="s">
        <v>206</v>
      </c>
      <c r="C472" s="328">
        <v>1143.8</v>
      </c>
      <c r="D472" s="329">
        <v>1122.95</v>
      </c>
      <c r="E472" s="329">
        <v>1090.9000000000001</v>
      </c>
      <c r="F472" s="329">
        <v>1038</v>
      </c>
      <c r="G472" s="329">
        <v>1005.95</v>
      </c>
      <c r="H472" s="329">
        <v>1175.8500000000001</v>
      </c>
      <c r="I472" s="329">
        <v>1207.8999999999999</v>
      </c>
      <c r="J472" s="329">
        <v>1260.8000000000002</v>
      </c>
      <c r="K472" s="328">
        <v>1155</v>
      </c>
      <c r="L472" s="328">
        <v>1070.05</v>
      </c>
      <c r="M472" s="328">
        <v>7.57</v>
      </c>
      <c r="N472" s="1"/>
      <c r="O472" s="1"/>
    </row>
    <row r="473" spans="1:15" ht="12.75" customHeight="1">
      <c r="A473" s="30">
        <v>463</v>
      </c>
      <c r="B473" s="347" t="s">
        <v>539</v>
      </c>
      <c r="C473" s="328">
        <v>52.5</v>
      </c>
      <c r="D473" s="329">
        <v>52</v>
      </c>
      <c r="E473" s="329">
        <v>51.5</v>
      </c>
      <c r="F473" s="329">
        <v>50.5</v>
      </c>
      <c r="G473" s="329">
        <v>50</v>
      </c>
      <c r="H473" s="329">
        <v>53</v>
      </c>
      <c r="I473" s="329">
        <v>53.5</v>
      </c>
      <c r="J473" s="329">
        <v>54.5</v>
      </c>
      <c r="K473" s="328">
        <v>52.5</v>
      </c>
      <c r="L473" s="328">
        <v>51</v>
      </c>
      <c r="M473" s="328">
        <v>46.305160000000001</v>
      </c>
      <c r="N473" s="1"/>
      <c r="O473" s="1"/>
    </row>
    <row r="474" spans="1:15" ht="12.75" customHeight="1">
      <c r="A474" s="30">
        <v>464</v>
      </c>
      <c r="B474" s="347" t="s">
        <v>540</v>
      </c>
      <c r="C474" s="328">
        <v>177.3</v>
      </c>
      <c r="D474" s="329">
        <v>178</v>
      </c>
      <c r="E474" s="329">
        <v>174.3</v>
      </c>
      <c r="F474" s="329">
        <v>171.3</v>
      </c>
      <c r="G474" s="329">
        <v>167.60000000000002</v>
      </c>
      <c r="H474" s="329">
        <v>181</v>
      </c>
      <c r="I474" s="329">
        <v>184.7</v>
      </c>
      <c r="J474" s="329">
        <v>187.7</v>
      </c>
      <c r="K474" s="328">
        <v>181.7</v>
      </c>
      <c r="L474" s="328">
        <v>175</v>
      </c>
      <c r="M474" s="328">
        <v>3.3875999999999999</v>
      </c>
      <c r="N474" s="1"/>
      <c r="O474" s="1"/>
    </row>
    <row r="475" spans="1:15" ht="12.75" customHeight="1">
      <c r="A475" s="30">
        <v>465</v>
      </c>
      <c r="B475" s="347" t="s">
        <v>527</v>
      </c>
      <c r="C475" s="328">
        <v>771.7</v>
      </c>
      <c r="D475" s="329">
        <v>770.91666666666663</v>
      </c>
      <c r="E475" s="329">
        <v>761.83333333333326</v>
      </c>
      <c r="F475" s="329">
        <v>751.96666666666658</v>
      </c>
      <c r="G475" s="329">
        <v>742.88333333333321</v>
      </c>
      <c r="H475" s="329">
        <v>780.7833333333333</v>
      </c>
      <c r="I475" s="329">
        <v>789.86666666666656</v>
      </c>
      <c r="J475" s="329">
        <v>799.73333333333335</v>
      </c>
      <c r="K475" s="328">
        <v>780</v>
      </c>
      <c r="L475" s="328">
        <v>761.05</v>
      </c>
      <c r="M475" s="328">
        <v>1.16784</v>
      </c>
      <c r="N475" s="1"/>
      <c r="O475" s="1"/>
    </row>
    <row r="476" spans="1:15" ht="12.75" customHeight="1">
      <c r="A476" s="30">
        <v>466</v>
      </c>
      <c r="B476" s="347" t="s">
        <v>849</v>
      </c>
      <c r="C476" s="328">
        <v>98.2</v>
      </c>
      <c r="D476" s="329">
        <v>95.633333333333326</v>
      </c>
      <c r="E476" s="329">
        <v>93.066666666666649</v>
      </c>
      <c r="F476" s="329">
        <v>87.933333333333323</v>
      </c>
      <c r="G476" s="329">
        <v>85.366666666666646</v>
      </c>
      <c r="H476" s="329">
        <v>100.76666666666665</v>
      </c>
      <c r="I476" s="329">
        <v>103.33333333333331</v>
      </c>
      <c r="J476" s="329">
        <v>108.46666666666665</v>
      </c>
      <c r="K476" s="328">
        <v>98.2</v>
      </c>
      <c r="L476" s="328">
        <v>90.5</v>
      </c>
      <c r="M476" s="328">
        <v>30.625579999999999</v>
      </c>
      <c r="N476" s="1"/>
      <c r="O476" s="1"/>
    </row>
    <row r="477" spans="1:15" ht="12.75" customHeight="1">
      <c r="A477" s="30">
        <v>467</v>
      </c>
      <c r="B477" s="347" t="s">
        <v>528</v>
      </c>
      <c r="C477" s="328">
        <v>65.8</v>
      </c>
      <c r="D477" s="329">
        <v>64.61666666666666</v>
      </c>
      <c r="E477" s="329">
        <v>62.433333333333323</v>
      </c>
      <c r="F477" s="329">
        <v>59.066666666666663</v>
      </c>
      <c r="G477" s="329">
        <v>56.883333333333326</v>
      </c>
      <c r="H477" s="329">
        <v>67.98333333333332</v>
      </c>
      <c r="I477" s="329">
        <v>70.166666666666657</v>
      </c>
      <c r="J477" s="329">
        <v>73.533333333333317</v>
      </c>
      <c r="K477" s="328">
        <v>66.8</v>
      </c>
      <c r="L477" s="328">
        <v>61.25</v>
      </c>
      <c r="M477" s="328">
        <v>268.77954999999997</v>
      </c>
      <c r="N477" s="1"/>
      <c r="O477" s="1"/>
    </row>
    <row r="478" spans="1:15" ht="12.75" customHeight="1">
      <c r="A478" s="30">
        <v>468</v>
      </c>
      <c r="B478" s="347" t="s">
        <v>207</v>
      </c>
      <c r="C478" s="328">
        <v>555.45000000000005</v>
      </c>
      <c r="D478" s="329">
        <v>549.81666666666672</v>
      </c>
      <c r="E478" s="329">
        <v>540.68333333333339</v>
      </c>
      <c r="F478" s="329">
        <v>525.91666666666663</v>
      </c>
      <c r="G478" s="329">
        <v>516.7833333333333</v>
      </c>
      <c r="H478" s="329">
        <v>564.58333333333348</v>
      </c>
      <c r="I478" s="329">
        <v>573.71666666666692</v>
      </c>
      <c r="J478" s="329">
        <v>588.48333333333358</v>
      </c>
      <c r="K478" s="328">
        <v>558.95000000000005</v>
      </c>
      <c r="L478" s="328">
        <v>535.04999999999995</v>
      </c>
      <c r="M478" s="328">
        <v>18.35596</v>
      </c>
      <c r="N478" s="1"/>
      <c r="O478" s="1"/>
    </row>
    <row r="479" spans="1:15" ht="12.75" customHeight="1">
      <c r="A479" s="30">
        <v>469</v>
      </c>
      <c r="B479" s="347" t="s">
        <v>208</v>
      </c>
      <c r="C479" s="328">
        <v>1399.65</v>
      </c>
      <c r="D479" s="329">
        <v>1379.3</v>
      </c>
      <c r="E479" s="329">
        <v>1344.35</v>
      </c>
      <c r="F479" s="329">
        <v>1289.05</v>
      </c>
      <c r="G479" s="329">
        <v>1254.0999999999999</v>
      </c>
      <c r="H479" s="329">
        <v>1434.6</v>
      </c>
      <c r="I479" s="329">
        <v>1469.5500000000002</v>
      </c>
      <c r="J479" s="329">
        <v>1524.85</v>
      </c>
      <c r="K479" s="328">
        <v>1414.25</v>
      </c>
      <c r="L479" s="328">
        <v>1324</v>
      </c>
      <c r="M479" s="328">
        <v>4.1459700000000002</v>
      </c>
      <c r="N479" s="1"/>
      <c r="O479" s="1"/>
    </row>
    <row r="480" spans="1:15" ht="12.75" customHeight="1">
      <c r="A480" s="30">
        <v>470</v>
      </c>
      <c r="B480" s="347" t="s">
        <v>542</v>
      </c>
      <c r="C480" s="328">
        <v>11.75</v>
      </c>
      <c r="D480" s="329">
        <v>11.783333333333331</v>
      </c>
      <c r="E480" s="329">
        <v>11.666666666666663</v>
      </c>
      <c r="F480" s="329">
        <v>11.58333333333333</v>
      </c>
      <c r="G480" s="329">
        <v>11.466666666666661</v>
      </c>
      <c r="H480" s="329">
        <v>11.866666666666664</v>
      </c>
      <c r="I480" s="329">
        <v>11.983333333333331</v>
      </c>
      <c r="J480" s="329">
        <v>12.066666666666665</v>
      </c>
      <c r="K480" s="328">
        <v>11.9</v>
      </c>
      <c r="L480" s="328">
        <v>11.7</v>
      </c>
      <c r="M480" s="328">
        <v>20.027139999999999</v>
      </c>
      <c r="N480" s="1"/>
      <c r="O480" s="1"/>
    </row>
    <row r="481" spans="1:15" ht="12.75" customHeight="1">
      <c r="A481" s="30">
        <v>471</v>
      </c>
      <c r="B481" s="347" t="s">
        <v>543</v>
      </c>
      <c r="C481" s="328">
        <v>508.9</v>
      </c>
      <c r="D481" s="329">
        <v>507.7166666666667</v>
      </c>
      <c r="E481" s="329">
        <v>503.03333333333342</v>
      </c>
      <c r="F481" s="329">
        <v>497.16666666666674</v>
      </c>
      <c r="G481" s="329">
        <v>492.48333333333346</v>
      </c>
      <c r="H481" s="329">
        <v>513.58333333333337</v>
      </c>
      <c r="I481" s="329">
        <v>518.26666666666665</v>
      </c>
      <c r="J481" s="329">
        <v>524.13333333333333</v>
      </c>
      <c r="K481" s="328">
        <v>512.4</v>
      </c>
      <c r="L481" s="328">
        <v>501.85</v>
      </c>
      <c r="M481" s="328">
        <v>0.91495000000000004</v>
      </c>
      <c r="N481" s="1"/>
      <c r="O481" s="1"/>
    </row>
    <row r="482" spans="1:15" ht="12.75" customHeight="1">
      <c r="A482" s="30">
        <v>472</v>
      </c>
      <c r="B482" s="347" t="s">
        <v>545</v>
      </c>
      <c r="C482" s="328">
        <v>113.25</v>
      </c>
      <c r="D482" s="329">
        <v>114.46666666666665</v>
      </c>
      <c r="E482" s="329">
        <v>111.7833333333333</v>
      </c>
      <c r="F482" s="329">
        <v>110.31666666666665</v>
      </c>
      <c r="G482" s="329">
        <v>107.6333333333333</v>
      </c>
      <c r="H482" s="329">
        <v>115.93333333333331</v>
      </c>
      <c r="I482" s="329">
        <v>118.61666666666667</v>
      </c>
      <c r="J482" s="329">
        <v>120.08333333333331</v>
      </c>
      <c r="K482" s="328">
        <v>117.15</v>
      </c>
      <c r="L482" s="328">
        <v>113</v>
      </c>
      <c r="M482" s="328">
        <v>8.9514800000000001</v>
      </c>
      <c r="N482" s="1"/>
      <c r="O482" s="1"/>
    </row>
    <row r="483" spans="1:15" ht="12.75" customHeight="1">
      <c r="A483" s="30">
        <v>473</v>
      </c>
      <c r="B483" s="347" t="s">
        <v>546</v>
      </c>
      <c r="C483" s="328">
        <v>17.149999999999999</v>
      </c>
      <c r="D483" s="329">
        <v>17.049999999999997</v>
      </c>
      <c r="E483" s="329">
        <v>16.899999999999995</v>
      </c>
      <c r="F483" s="329">
        <v>16.649999999999999</v>
      </c>
      <c r="G483" s="329">
        <v>16.499999999999996</v>
      </c>
      <c r="H483" s="329">
        <v>17.299999999999994</v>
      </c>
      <c r="I483" s="329">
        <v>17.45</v>
      </c>
      <c r="J483" s="329">
        <v>17.699999999999992</v>
      </c>
      <c r="K483" s="328">
        <v>17.2</v>
      </c>
      <c r="L483" s="328">
        <v>16.8</v>
      </c>
      <c r="M483" s="328">
        <v>11.028230000000001</v>
      </c>
      <c r="N483" s="1"/>
      <c r="O483" s="1"/>
    </row>
    <row r="484" spans="1:15" ht="12.75" customHeight="1">
      <c r="A484" s="30">
        <v>474</v>
      </c>
      <c r="B484" s="347" t="s">
        <v>209</v>
      </c>
      <c r="C484" s="328">
        <v>6017.35</v>
      </c>
      <c r="D484" s="329">
        <v>5965.7666666666664</v>
      </c>
      <c r="E484" s="329">
        <v>5872.7833333333328</v>
      </c>
      <c r="F484" s="329">
        <v>5728.2166666666662</v>
      </c>
      <c r="G484" s="329">
        <v>5635.2333333333327</v>
      </c>
      <c r="H484" s="329">
        <v>6110.333333333333</v>
      </c>
      <c r="I484" s="329">
        <v>6203.3166666666666</v>
      </c>
      <c r="J484" s="329">
        <v>6347.8833333333332</v>
      </c>
      <c r="K484" s="328">
        <v>6058.75</v>
      </c>
      <c r="L484" s="328">
        <v>5821.2</v>
      </c>
      <c r="M484" s="328">
        <v>8.1379000000000001</v>
      </c>
      <c r="N484" s="1"/>
      <c r="O484" s="1"/>
    </row>
    <row r="485" spans="1:15" ht="12.75" customHeight="1">
      <c r="A485" s="30">
        <v>475</v>
      </c>
      <c r="B485" s="347" t="s">
        <v>278</v>
      </c>
      <c r="C485" s="328">
        <v>39.6</v>
      </c>
      <c r="D485" s="329">
        <v>39.4</v>
      </c>
      <c r="E485" s="329">
        <v>38.949999999999996</v>
      </c>
      <c r="F485" s="329">
        <v>38.299999999999997</v>
      </c>
      <c r="G485" s="329">
        <v>37.849999999999994</v>
      </c>
      <c r="H485" s="329">
        <v>40.049999999999997</v>
      </c>
      <c r="I485" s="329">
        <v>40.5</v>
      </c>
      <c r="J485" s="329">
        <v>41.15</v>
      </c>
      <c r="K485" s="328">
        <v>39.85</v>
      </c>
      <c r="L485" s="328">
        <v>38.75</v>
      </c>
      <c r="M485" s="328">
        <v>110.67837</v>
      </c>
      <c r="N485" s="1"/>
      <c r="O485" s="1"/>
    </row>
    <row r="486" spans="1:15" ht="12.75" customHeight="1">
      <c r="A486" s="30">
        <v>476</v>
      </c>
      <c r="B486" s="347" t="s">
        <v>210</v>
      </c>
      <c r="C486" s="328">
        <v>725.2</v>
      </c>
      <c r="D486" s="329">
        <v>724.23333333333323</v>
      </c>
      <c r="E486" s="329">
        <v>713.66666666666652</v>
      </c>
      <c r="F486" s="329">
        <v>702.13333333333333</v>
      </c>
      <c r="G486" s="329">
        <v>691.56666666666661</v>
      </c>
      <c r="H486" s="329">
        <v>735.76666666666642</v>
      </c>
      <c r="I486" s="329">
        <v>746.33333333333326</v>
      </c>
      <c r="J486" s="329">
        <v>757.86666666666633</v>
      </c>
      <c r="K486" s="328">
        <v>734.8</v>
      </c>
      <c r="L486" s="328">
        <v>712.7</v>
      </c>
      <c r="M486" s="328">
        <v>28.888000000000002</v>
      </c>
      <c r="N486" s="1"/>
      <c r="O486" s="1"/>
    </row>
    <row r="487" spans="1:15" ht="12.75" customHeight="1">
      <c r="A487" s="30">
        <v>477</v>
      </c>
      <c r="B487" s="347" t="s">
        <v>544</v>
      </c>
      <c r="C487" s="328">
        <v>853.55</v>
      </c>
      <c r="D487" s="329">
        <v>848.93333333333339</v>
      </c>
      <c r="E487" s="329">
        <v>832.36666666666679</v>
      </c>
      <c r="F487" s="329">
        <v>811.18333333333339</v>
      </c>
      <c r="G487" s="329">
        <v>794.61666666666679</v>
      </c>
      <c r="H487" s="329">
        <v>870.11666666666679</v>
      </c>
      <c r="I487" s="329">
        <v>886.68333333333339</v>
      </c>
      <c r="J487" s="329">
        <v>907.86666666666679</v>
      </c>
      <c r="K487" s="328">
        <v>865.5</v>
      </c>
      <c r="L487" s="328">
        <v>827.75</v>
      </c>
      <c r="M487" s="328">
        <v>4.9776499999999997</v>
      </c>
      <c r="N487" s="1"/>
      <c r="O487" s="1"/>
    </row>
    <row r="488" spans="1:15" ht="12.75" customHeight="1">
      <c r="A488" s="30">
        <v>478</v>
      </c>
      <c r="B488" s="347" t="s">
        <v>549</v>
      </c>
      <c r="C488" s="328">
        <v>406.65</v>
      </c>
      <c r="D488" s="329">
        <v>407.34999999999997</v>
      </c>
      <c r="E488" s="329">
        <v>399.69999999999993</v>
      </c>
      <c r="F488" s="329">
        <v>392.74999999999994</v>
      </c>
      <c r="G488" s="329">
        <v>385.09999999999991</v>
      </c>
      <c r="H488" s="329">
        <v>414.29999999999995</v>
      </c>
      <c r="I488" s="329">
        <v>421.94999999999993</v>
      </c>
      <c r="J488" s="329">
        <v>428.9</v>
      </c>
      <c r="K488" s="328">
        <v>415</v>
      </c>
      <c r="L488" s="328">
        <v>400.4</v>
      </c>
      <c r="M488" s="328">
        <v>1.5437000000000001</v>
      </c>
      <c r="N488" s="1"/>
      <c r="O488" s="1"/>
    </row>
    <row r="489" spans="1:15" ht="12.75" customHeight="1">
      <c r="A489" s="30">
        <v>479</v>
      </c>
      <c r="B489" s="347" t="s">
        <v>550</v>
      </c>
      <c r="C489" s="328">
        <v>32.25</v>
      </c>
      <c r="D489" s="329">
        <v>32.066666666666663</v>
      </c>
      <c r="E489" s="329">
        <v>31.083333333333329</v>
      </c>
      <c r="F489" s="329">
        <v>29.916666666666664</v>
      </c>
      <c r="G489" s="329">
        <v>28.93333333333333</v>
      </c>
      <c r="H489" s="329">
        <v>33.233333333333327</v>
      </c>
      <c r="I489" s="329">
        <v>34.216666666666661</v>
      </c>
      <c r="J489" s="329">
        <v>35.383333333333326</v>
      </c>
      <c r="K489" s="328">
        <v>33.049999999999997</v>
      </c>
      <c r="L489" s="328">
        <v>30.9</v>
      </c>
      <c r="M489" s="328">
        <v>33.368580000000001</v>
      </c>
      <c r="N489" s="1"/>
      <c r="O489" s="1"/>
    </row>
    <row r="490" spans="1:15" ht="12.75" customHeight="1">
      <c r="A490" s="30">
        <v>480</v>
      </c>
      <c r="B490" s="347" t="s">
        <v>551</v>
      </c>
      <c r="C490" s="328">
        <v>859.7</v>
      </c>
      <c r="D490" s="329">
        <v>866.69999999999993</v>
      </c>
      <c r="E490" s="329">
        <v>849.09999999999991</v>
      </c>
      <c r="F490" s="329">
        <v>838.5</v>
      </c>
      <c r="G490" s="329">
        <v>820.9</v>
      </c>
      <c r="H490" s="329">
        <v>877.29999999999984</v>
      </c>
      <c r="I490" s="329">
        <v>894.9</v>
      </c>
      <c r="J490" s="329">
        <v>905.49999999999977</v>
      </c>
      <c r="K490" s="328">
        <v>884.3</v>
      </c>
      <c r="L490" s="328">
        <v>856.1</v>
      </c>
      <c r="M490" s="328">
        <v>0.48764000000000002</v>
      </c>
      <c r="N490" s="1"/>
      <c r="O490" s="1"/>
    </row>
    <row r="491" spans="1:15" ht="12.75" customHeight="1">
      <c r="A491" s="30">
        <v>481</v>
      </c>
      <c r="B491" s="347" t="s">
        <v>553</v>
      </c>
      <c r="C491" s="328">
        <v>322.89999999999998</v>
      </c>
      <c r="D491" s="329">
        <v>318.08333333333331</v>
      </c>
      <c r="E491" s="329">
        <v>310.46666666666664</v>
      </c>
      <c r="F491" s="329">
        <v>298.0333333333333</v>
      </c>
      <c r="G491" s="329">
        <v>290.41666666666663</v>
      </c>
      <c r="H491" s="329">
        <v>330.51666666666665</v>
      </c>
      <c r="I491" s="329">
        <v>338.13333333333333</v>
      </c>
      <c r="J491" s="329">
        <v>350.56666666666666</v>
      </c>
      <c r="K491" s="328">
        <v>325.7</v>
      </c>
      <c r="L491" s="328">
        <v>305.64999999999998</v>
      </c>
      <c r="M491" s="328">
        <v>2.4230999999999998</v>
      </c>
      <c r="N491" s="1"/>
      <c r="O491" s="1"/>
    </row>
    <row r="492" spans="1:15" ht="12.75" customHeight="1">
      <c r="A492" s="30">
        <v>482</v>
      </c>
      <c r="B492" s="347" t="s">
        <v>280</v>
      </c>
      <c r="C492" s="328">
        <v>906</v>
      </c>
      <c r="D492" s="329">
        <v>905.65</v>
      </c>
      <c r="E492" s="329">
        <v>894.44999999999993</v>
      </c>
      <c r="F492" s="329">
        <v>882.9</v>
      </c>
      <c r="G492" s="329">
        <v>871.69999999999993</v>
      </c>
      <c r="H492" s="329">
        <v>917.19999999999993</v>
      </c>
      <c r="I492" s="329">
        <v>928.4</v>
      </c>
      <c r="J492" s="329">
        <v>939.94999999999993</v>
      </c>
      <c r="K492" s="328">
        <v>916.85</v>
      </c>
      <c r="L492" s="328">
        <v>894.1</v>
      </c>
      <c r="M492" s="328">
        <v>5.6443599999999998</v>
      </c>
      <c r="N492" s="1"/>
      <c r="O492" s="1"/>
    </row>
    <row r="493" spans="1:15" ht="12.75" customHeight="1">
      <c r="A493" s="30">
        <v>483</v>
      </c>
      <c r="B493" s="347" t="s">
        <v>211</v>
      </c>
      <c r="C493" s="328">
        <v>371.25</v>
      </c>
      <c r="D493" s="329">
        <v>370.56666666666666</v>
      </c>
      <c r="E493" s="329">
        <v>366.13333333333333</v>
      </c>
      <c r="F493" s="329">
        <v>361.01666666666665</v>
      </c>
      <c r="G493" s="329">
        <v>356.58333333333331</v>
      </c>
      <c r="H493" s="329">
        <v>375.68333333333334</v>
      </c>
      <c r="I493" s="329">
        <v>380.11666666666662</v>
      </c>
      <c r="J493" s="329">
        <v>385.23333333333335</v>
      </c>
      <c r="K493" s="328">
        <v>375</v>
      </c>
      <c r="L493" s="328">
        <v>365.45</v>
      </c>
      <c r="M493" s="328">
        <v>105.87981000000001</v>
      </c>
      <c r="N493" s="1"/>
      <c r="O493" s="1"/>
    </row>
    <row r="494" spans="1:15" ht="12.75" customHeight="1">
      <c r="A494" s="30">
        <v>484</v>
      </c>
      <c r="B494" s="347" t="s">
        <v>554</v>
      </c>
      <c r="C494" s="328">
        <v>2195.9499999999998</v>
      </c>
      <c r="D494" s="329">
        <v>2154.9833333333331</v>
      </c>
      <c r="E494" s="329">
        <v>2062.9666666666662</v>
      </c>
      <c r="F494" s="329">
        <v>1929.9833333333331</v>
      </c>
      <c r="G494" s="329">
        <v>1837.9666666666662</v>
      </c>
      <c r="H494" s="329">
        <v>2287.9666666666662</v>
      </c>
      <c r="I494" s="329">
        <v>2379.9833333333336</v>
      </c>
      <c r="J494" s="329">
        <v>2512.9666666666662</v>
      </c>
      <c r="K494" s="328">
        <v>2247</v>
      </c>
      <c r="L494" s="328">
        <v>2022</v>
      </c>
      <c r="M494" s="328">
        <v>2.1451199999999999</v>
      </c>
      <c r="N494" s="1"/>
      <c r="O494" s="1"/>
    </row>
    <row r="495" spans="1:15" ht="12.75" customHeight="1">
      <c r="A495" s="30">
        <v>485</v>
      </c>
      <c r="B495" s="347" t="s">
        <v>279</v>
      </c>
      <c r="C495" s="328">
        <v>205.05</v>
      </c>
      <c r="D495" s="329">
        <v>205.51666666666665</v>
      </c>
      <c r="E495" s="329">
        <v>203.5333333333333</v>
      </c>
      <c r="F495" s="329">
        <v>202.01666666666665</v>
      </c>
      <c r="G495" s="329">
        <v>200.0333333333333</v>
      </c>
      <c r="H495" s="329">
        <v>207.0333333333333</v>
      </c>
      <c r="I495" s="329">
        <v>209.01666666666665</v>
      </c>
      <c r="J495" s="329">
        <v>210.5333333333333</v>
      </c>
      <c r="K495" s="328">
        <v>207.5</v>
      </c>
      <c r="L495" s="328">
        <v>204</v>
      </c>
      <c r="M495" s="328">
        <v>1.1144799999999999</v>
      </c>
      <c r="N495" s="1"/>
      <c r="O495" s="1"/>
    </row>
    <row r="496" spans="1:15" ht="12.75" customHeight="1">
      <c r="A496" s="30">
        <v>486</v>
      </c>
      <c r="B496" s="347" t="s">
        <v>555</v>
      </c>
      <c r="C496" s="328">
        <v>1847.4</v>
      </c>
      <c r="D496" s="329">
        <v>1847.1000000000001</v>
      </c>
      <c r="E496" s="329">
        <v>1819.4500000000003</v>
      </c>
      <c r="F496" s="329">
        <v>1791.5000000000002</v>
      </c>
      <c r="G496" s="329">
        <v>1763.8500000000004</v>
      </c>
      <c r="H496" s="329">
        <v>1875.0500000000002</v>
      </c>
      <c r="I496" s="329">
        <v>1902.7000000000003</v>
      </c>
      <c r="J496" s="329">
        <v>1930.65</v>
      </c>
      <c r="K496" s="328">
        <v>1874.75</v>
      </c>
      <c r="L496" s="328">
        <v>1819.15</v>
      </c>
      <c r="M496" s="328">
        <v>0.27838000000000002</v>
      </c>
      <c r="N496" s="1"/>
      <c r="O496" s="1"/>
    </row>
    <row r="497" spans="1:15" ht="12.75" customHeight="1">
      <c r="A497" s="30">
        <v>487</v>
      </c>
      <c r="B497" s="347" t="s">
        <v>548</v>
      </c>
      <c r="C497" s="328">
        <v>616.79999999999995</v>
      </c>
      <c r="D497" s="329">
        <v>622.63333333333333</v>
      </c>
      <c r="E497" s="329">
        <v>606.26666666666665</v>
      </c>
      <c r="F497" s="329">
        <v>595.73333333333335</v>
      </c>
      <c r="G497" s="329">
        <v>579.36666666666667</v>
      </c>
      <c r="H497" s="329">
        <v>633.16666666666663</v>
      </c>
      <c r="I497" s="329">
        <v>649.53333333333319</v>
      </c>
      <c r="J497" s="329">
        <v>660.06666666666661</v>
      </c>
      <c r="K497" s="328">
        <v>639</v>
      </c>
      <c r="L497" s="328">
        <v>612.1</v>
      </c>
      <c r="M497" s="328">
        <v>3.4224800000000002</v>
      </c>
      <c r="N497" s="1"/>
      <c r="O497" s="1"/>
    </row>
    <row r="498" spans="1:15" ht="12.75" customHeight="1">
      <c r="A498" s="30">
        <v>488</v>
      </c>
      <c r="B498" s="347" t="s">
        <v>547</v>
      </c>
      <c r="C498" s="328">
        <v>3577</v>
      </c>
      <c r="D498" s="329">
        <v>3584.0166666666664</v>
      </c>
      <c r="E498" s="329">
        <v>3492.9833333333327</v>
      </c>
      <c r="F498" s="329">
        <v>3408.9666666666662</v>
      </c>
      <c r="G498" s="329">
        <v>3317.9333333333325</v>
      </c>
      <c r="H498" s="329">
        <v>3668.0333333333328</v>
      </c>
      <c r="I498" s="329">
        <v>3759.0666666666666</v>
      </c>
      <c r="J498" s="329">
        <v>3843.083333333333</v>
      </c>
      <c r="K498" s="328">
        <v>3675.05</v>
      </c>
      <c r="L498" s="328">
        <v>3500</v>
      </c>
      <c r="M498" s="328">
        <v>6.9900000000000004E-2</v>
      </c>
      <c r="N498" s="1"/>
      <c r="O498" s="1"/>
    </row>
    <row r="499" spans="1:15" ht="12.75" customHeight="1">
      <c r="A499" s="30">
        <v>489</v>
      </c>
      <c r="B499" s="347" t="s">
        <v>212</v>
      </c>
      <c r="C499" s="328">
        <v>1158.4000000000001</v>
      </c>
      <c r="D499" s="329">
        <v>1162.1166666666668</v>
      </c>
      <c r="E499" s="329">
        <v>1136.5333333333335</v>
      </c>
      <c r="F499" s="329">
        <v>1114.6666666666667</v>
      </c>
      <c r="G499" s="329">
        <v>1089.0833333333335</v>
      </c>
      <c r="H499" s="329">
        <v>1183.9833333333336</v>
      </c>
      <c r="I499" s="329">
        <v>1209.5666666666666</v>
      </c>
      <c r="J499" s="329">
        <v>1231.4333333333336</v>
      </c>
      <c r="K499" s="328">
        <v>1187.7</v>
      </c>
      <c r="L499" s="328">
        <v>1140.25</v>
      </c>
      <c r="M499" s="328">
        <v>19.12229</v>
      </c>
      <c r="N499" s="1"/>
      <c r="O499" s="1"/>
    </row>
    <row r="500" spans="1:15" ht="12.75" customHeight="1">
      <c r="A500" s="30">
        <v>490</v>
      </c>
      <c r="B500" s="347" t="s">
        <v>552</v>
      </c>
      <c r="C500" s="328">
        <v>2592.1</v>
      </c>
      <c r="D500" s="329">
        <v>2606.5833333333335</v>
      </c>
      <c r="E500" s="329">
        <v>2547.5166666666669</v>
      </c>
      <c r="F500" s="329">
        <v>2502.9333333333334</v>
      </c>
      <c r="G500" s="329">
        <v>2443.8666666666668</v>
      </c>
      <c r="H500" s="329">
        <v>2651.166666666667</v>
      </c>
      <c r="I500" s="329">
        <v>2710.2333333333336</v>
      </c>
      <c r="J500" s="329">
        <v>2754.8166666666671</v>
      </c>
      <c r="K500" s="328">
        <v>2665.65</v>
      </c>
      <c r="L500" s="328">
        <v>2562</v>
      </c>
      <c r="M500" s="328">
        <v>1.21069</v>
      </c>
      <c r="N500" s="1"/>
      <c r="O500" s="1"/>
    </row>
    <row r="501" spans="1:15" ht="12.75" customHeight="1">
      <c r="A501" s="30">
        <v>491</v>
      </c>
      <c r="B501" s="347" t="s">
        <v>556</v>
      </c>
      <c r="C501" s="328">
        <v>7093.25</v>
      </c>
      <c r="D501" s="329">
        <v>7055.416666666667</v>
      </c>
      <c r="E501" s="329">
        <v>6939.8333333333339</v>
      </c>
      <c r="F501" s="329">
        <v>6786.416666666667</v>
      </c>
      <c r="G501" s="329">
        <v>6670.8333333333339</v>
      </c>
      <c r="H501" s="329">
        <v>7208.8333333333339</v>
      </c>
      <c r="I501" s="329">
        <v>7324.4166666666679</v>
      </c>
      <c r="J501" s="329">
        <v>7477.8333333333339</v>
      </c>
      <c r="K501" s="328">
        <v>7171</v>
      </c>
      <c r="L501" s="328">
        <v>6902</v>
      </c>
      <c r="M501" s="328">
        <v>5.0909999999999997E-2</v>
      </c>
      <c r="N501" s="1"/>
      <c r="O501" s="1"/>
    </row>
    <row r="502" spans="1:15" ht="12.75" customHeight="1">
      <c r="A502" s="30">
        <v>492</v>
      </c>
      <c r="B502" s="347" t="s">
        <v>557</v>
      </c>
      <c r="C502" s="328">
        <v>148</v>
      </c>
      <c r="D502" s="329">
        <v>146.13333333333333</v>
      </c>
      <c r="E502" s="329">
        <v>143.36666666666665</v>
      </c>
      <c r="F502" s="329">
        <v>138.73333333333332</v>
      </c>
      <c r="G502" s="329">
        <v>135.96666666666664</v>
      </c>
      <c r="H502" s="329">
        <v>150.76666666666665</v>
      </c>
      <c r="I502" s="329">
        <v>153.5333333333333</v>
      </c>
      <c r="J502" s="329">
        <v>158.16666666666666</v>
      </c>
      <c r="K502" s="328">
        <v>148.9</v>
      </c>
      <c r="L502" s="328">
        <v>141.5</v>
      </c>
      <c r="M502" s="328">
        <v>6.7932300000000003</v>
      </c>
      <c r="N502" s="1"/>
      <c r="O502" s="1"/>
    </row>
    <row r="503" spans="1:15" ht="12.75" customHeight="1">
      <c r="A503" s="30">
        <v>493</v>
      </c>
      <c r="B503" s="347" t="s">
        <v>558</v>
      </c>
      <c r="C503" s="328">
        <v>102.35</v>
      </c>
      <c r="D503" s="329">
        <v>101.35000000000001</v>
      </c>
      <c r="E503" s="329">
        <v>99.500000000000014</v>
      </c>
      <c r="F503" s="329">
        <v>96.65</v>
      </c>
      <c r="G503" s="329">
        <v>94.800000000000011</v>
      </c>
      <c r="H503" s="329">
        <v>104.20000000000002</v>
      </c>
      <c r="I503" s="329">
        <v>106.05000000000001</v>
      </c>
      <c r="J503" s="329">
        <v>108.90000000000002</v>
      </c>
      <c r="K503" s="328">
        <v>103.2</v>
      </c>
      <c r="L503" s="328">
        <v>98.5</v>
      </c>
      <c r="M503" s="328">
        <v>17.227260000000001</v>
      </c>
      <c r="N503" s="1"/>
      <c r="O503" s="1"/>
    </row>
    <row r="504" spans="1:15" ht="12.75" customHeight="1">
      <c r="A504" s="30">
        <v>494</v>
      </c>
      <c r="B504" s="347" t="s">
        <v>559</v>
      </c>
      <c r="C504" s="328">
        <v>455.6</v>
      </c>
      <c r="D504" s="329">
        <v>457.81666666666666</v>
      </c>
      <c r="E504" s="329">
        <v>446.63333333333333</v>
      </c>
      <c r="F504" s="329">
        <v>437.66666666666669</v>
      </c>
      <c r="G504" s="329">
        <v>426.48333333333335</v>
      </c>
      <c r="H504" s="329">
        <v>466.7833333333333</v>
      </c>
      <c r="I504" s="329">
        <v>477.96666666666658</v>
      </c>
      <c r="J504" s="329">
        <v>486.93333333333328</v>
      </c>
      <c r="K504" s="328">
        <v>469</v>
      </c>
      <c r="L504" s="328">
        <v>448.85</v>
      </c>
      <c r="M504" s="328">
        <v>3.6524200000000002</v>
      </c>
      <c r="N504" s="1"/>
      <c r="O504" s="1"/>
    </row>
    <row r="505" spans="1:15" ht="12.75" customHeight="1">
      <c r="A505" s="30">
        <v>495</v>
      </c>
      <c r="B505" s="347" t="s">
        <v>281</v>
      </c>
      <c r="C505" s="328">
        <v>1589.9</v>
      </c>
      <c r="D505" s="329">
        <v>1582.4333333333334</v>
      </c>
      <c r="E505" s="329">
        <v>1567.5166666666669</v>
      </c>
      <c r="F505" s="329">
        <v>1545.1333333333334</v>
      </c>
      <c r="G505" s="329">
        <v>1530.2166666666669</v>
      </c>
      <c r="H505" s="329">
        <v>1604.8166666666668</v>
      </c>
      <c r="I505" s="329">
        <v>1619.7333333333333</v>
      </c>
      <c r="J505" s="329">
        <v>1642.1166666666668</v>
      </c>
      <c r="K505" s="328">
        <v>1597.35</v>
      </c>
      <c r="L505" s="328">
        <v>1560.05</v>
      </c>
      <c r="M505" s="328">
        <v>2.4297900000000001</v>
      </c>
      <c r="N505" s="1"/>
      <c r="O505" s="1"/>
    </row>
    <row r="506" spans="1:15" ht="12.75" customHeight="1">
      <c r="A506" s="30">
        <v>496</v>
      </c>
      <c r="B506" s="347" t="s">
        <v>213</v>
      </c>
      <c r="C506" s="328">
        <v>585.5</v>
      </c>
      <c r="D506" s="329">
        <v>588.01666666666677</v>
      </c>
      <c r="E506" s="329">
        <v>579.63333333333355</v>
      </c>
      <c r="F506" s="329">
        <v>573.76666666666677</v>
      </c>
      <c r="G506" s="329">
        <v>565.38333333333355</v>
      </c>
      <c r="H506" s="329">
        <v>593.88333333333355</v>
      </c>
      <c r="I506" s="329">
        <v>602.26666666666677</v>
      </c>
      <c r="J506" s="329">
        <v>608.13333333333355</v>
      </c>
      <c r="K506" s="328">
        <v>596.4</v>
      </c>
      <c r="L506" s="328">
        <v>582.15</v>
      </c>
      <c r="M506" s="328">
        <v>117.63616</v>
      </c>
      <c r="N506" s="1"/>
      <c r="O506" s="1"/>
    </row>
    <row r="507" spans="1:15" ht="12.75" customHeight="1">
      <c r="A507" s="30">
        <v>497</v>
      </c>
      <c r="B507" s="347" t="s">
        <v>560</v>
      </c>
      <c r="C507" s="328">
        <v>308.35000000000002</v>
      </c>
      <c r="D507" s="329">
        <v>309.15000000000003</v>
      </c>
      <c r="E507" s="329">
        <v>303.90000000000009</v>
      </c>
      <c r="F507" s="329">
        <v>299.45000000000005</v>
      </c>
      <c r="G507" s="329">
        <v>294.2000000000001</v>
      </c>
      <c r="H507" s="329">
        <v>313.60000000000008</v>
      </c>
      <c r="I507" s="329">
        <v>318.84999999999997</v>
      </c>
      <c r="J507" s="329">
        <v>323.30000000000007</v>
      </c>
      <c r="K507" s="328">
        <v>314.39999999999998</v>
      </c>
      <c r="L507" s="328">
        <v>304.7</v>
      </c>
      <c r="M507" s="328">
        <v>7.4187700000000003</v>
      </c>
      <c r="N507" s="1"/>
      <c r="O507" s="1"/>
    </row>
    <row r="508" spans="1:15" ht="12.75" customHeight="1">
      <c r="A508" s="30">
        <v>498</v>
      </c>
      <c r="B508" s="387" t="s">
        <v>282</v>
      </c>
      <c r="C508" s="388">
        <v>12.75</v>
      </c>
      <c r="D508" s="388">
        <v>12.783333333333333</v>
      </c>
      <c r="E508" s="388">
        <v>12.616666666666667</v>
      </c>
      <c r="F508" s="388">
        <v>12.483333333333334</v>
      </c>
      <c r="G508" s="388">
        <v>12.316666666666668</v>
      </c>
      <c r="H508" s="388">
        <v>12.916666666666666</v>
      </c>
      <c r="I508" s="388">
        <v>13.083333333333334</v>
      </c>
      <c r="J508" s="387">
        <v>13.216666666666665</v>
      </c>
      <c r="K508" s="387">
        <v>12.95</v>
      </c>
      <c r="L508" s="387">
        <v>12.65</v>
      </c>
      <c r="M508" s="270">
        <v>1226.1570200000001</v>
      </c>
      <c r="N508" s="1"/>
      <c r="O508" s="1"/>
    </row>
    <row r="509" spans="1:15" ht="12.75" customHeight="1">
      <c r="A509" s="30">
        <v>499</v>
      </c>
      <c r="B509" s="387" t="s">
        <v>214</v>
      </c>
      <c r="C509" s="388">
        <v>250.6</v>
      </c>
      <c r="D509" s="388">
        <v>246.16666666666666</v>
      </c>
      <c r="E509" s="388">
        <v>240.0333333333333</v>
      </c>
      <c r="F509" s="388">
        <v>229.46666666666664</v>
      </c>
      <c r="G509" s="388">
        <v>223.33333333333329</v>
      </c>
      <c r="H509" s="388">
        <v>256.73333333333335</v>
      </c>
      <c r="I509" s="388">
        <v>262.86666666666667</v>
      </c>
      <c r="J509" s="387">
        <v>273.43333333333334</v>
      </c>
      <c r="K509" s="387">
        <v>252.3</v>
      </c>
      <c r="L509" s="387">
        <v>235.6</v>
      </c>
      <c r="M509" s="270">
        <v>186.40773999999999</v>
      </c>
      <c r="N509" s="1"/>
      <c r="O509" s="1"/>
    </row>
    <row r="510" spans="1:15" ht="12.75" customHeight="1">
      <c r="A510" s="30">
        <v>500</v>
      </c>
      <c r="B510" s="387" t="s">
        <v>561</v>
      </c>
      <c r="C510" s="388">
        <v>361.85</v>
      </c>
      <c r="D510" s="388">
        <v>355.36666666666662</v>
      </c>
      <c r="E510" s="388">
        <v>346.73333333333323</v>
      </c>
      <c r="F510" s="388">
        <v>331.61666666666662</v>
      </c>
      <c r="G510" s="388">
        <v>322.98333333333323</v>
      </c>
      <c r="H510" s="388">
        <v>370.48333333333323</v>
      </c>
      <c r="I510" s="388">
        <v>379.11666666666656</v>
      </c>
      <c r="J510" s="387">
        <v>394.23333333333323</v>
      </c>
      <c r="K510" s="387">
        <v>364</v>
      </c>
      <c r="L510" s="387">
        <v>340.25</v>
      </c>
      <c r="M510" s="270">
        <v>10.522690000000001</v>
      </c>
      <c r="N510" s="1"/>
      <c r="O510" s="1"/>
    </row>
    <row r="511" spans="1:15" ht="12.75" customHeight="1">
      <c r="A511" s="30">
        <v>501</v>
      </c>
      <c r="B511" s="387" t="s">
        <v>562</v>
      </c>
      <c r="C511" s="388">
        <v>1507.8</v>
      </c>
      <c r="D511" s="388">
        <v>1509.2666666666667</v>
      </c>
      <c r="E511" s="388">
        <v>1493.5333333333333</v>
      </c>
      <c r="F511" s="388">
        <v>1479.2666666666667</v>
      </c>
      <c r="G511" s="388">
        <v>1463.5333333333333</v>
      </c>
      <c r="H511" s="388">
        <v>1523.5333333333333</v>
      </c>
      <c r="I511" s="388">
        <v>1539.2666666666664</v>
      </c>
      <c r="J511" s="387">
        <v>1553.5333333333333</v>
      </c>
      <c r="K511" s="387">
        <v>1525</v>
      </c>
      <c r="L511" s="387">
        <v>1495</v>
      </c>
      <c r="M511" s="270">
        <v>0.52795000000000003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8"/>
      <c r="B5" s="469"/>
      <c r="C5" s="468"/>
      <c r="D5" s="46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51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70" t="s">
        <v>565</v>
      </c>
      <c r="C7" s="469"/>
      <c r="D7" s="7">
        <f>Main!B10</f>
        <v>44630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44629</v>
      </c>
      <c r="B10" s="29">
        <v>542579</v>
      </c>
      <c r="C10" s="28" t="s">
        <v>1029</v>
      </c>
      <c r="D10" s="28" t="s">
        <v>1030</v>
      </c>
      <c r="E10" s="28" t="s">
        <v>575</v>
      </c>
      <c r="F10" s="87">
        <v>285517</v>
      </c>
      <c r="G10" s="29">
        <v>66.739999999999995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44629</v>
      </c>
      <c r="B11" s="29">
        <v>542579</v>
      </c>
      <c r="C11" s="28" t="s">
        <v>1029</v>
      </c>
      <c r="D11" s="28" t="s">
        <v>1031</v>
      </c>
      <c r="E11" s="28" t="s">
        <v>574</v>
      </c>
      <c r="F11" s="87">
        <v>150000</v>
      </c>
      <c r="G11" s="29">
        <v>66.569999999999993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44629</v>
      </c>
      <c r="B12" s="29">
        <v>540135</v>
      </c>
      <c r="C12" s="28" t="s">
        <v>1032</v>
      </c>
      <c r="D12" s="28" t="s">
        <v>1033</v>
      </c>
      <c r="E12" s="28" t="s">
        <v>574</v>
      </c>
      <c r="F12" s="87">
        <v>341216</v>
      </c>
      <c r="G12" s="29">
        <v>40.549999999999997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44629</v>
      </c>
      <c r="B13" s="29">
        <v>540135</v>
      </c>
      <c r="C13" s="28" t="s">
        <v>1032</v>
      </c>
      <c r="D13" s="28" t="s">
        <v>1034</v>
      </c>
      <c r="E13" s="28" t="s">
        <v>575</v>
      </c>
      <c r="F13" s="87">
        <v>355596</v>
      </c>
      <c r="G13" s="29">
        <v>40.549999999999997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44629</v>
      </c>
      <c r="B14" s="29">
        <v>543208</v>
      </c>
      <c r="C14" s="28" t="s">
        <v>1035</v>
      </c>
      <c r="D14" s="28" t="s">
        <v>1036</v>
      </c>
      <c r="E14" s="28" t="s">
        <v>575</v>
      </c>
      <c r="F14" s="87">
        <v>695000</v>
      </c>
      <c r="G14" s="29">
        <v>26.45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44629</v>
      </c>
      <c r="B15" s="29">
        <v>543208</v>
      </c>
      <c r="C15" s="28" t="s">
        <v>1035</v>
      </c>
      <c r="D15" s="28" t="s">
        <v>1037</v>
      </c>
      <c r="E15" s="28" t="s">
        <v>574</v>
      </c>
      <c r="F15" s="87">
        <v>780000</v>
      </c>
      <c r="G15" s="29">
        <v>26.45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44629</v>
      </c>
      <c r="B16" s="29">
        <v>543208</v>
      </c>
      <c r="C16" s="28" t="s">
        <v>1035</v>
      </c>
      <c r="D16" s="28" t="s">
        <v>1038</v>
      </c>
      <c r="E16" s="28" t="s">
        <v>575</v>
      </c>
      <c r="F16" s="87">
        <v>100000</v>
      </c>
      <c r="G16" s="29">
        <v>26.45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44629</v>
      </c>
      <c r="B17" s="29">
        <v>526731</v>
      </c>
      <c r="C17" s="28" t="s">
        <v>1039</v>
      </c>
      <c r="D17" s="28" t="s">
        <v>1040</v>
      </c>
      <c r="E17" s="28" t="s">
        <v>574</v>
      </c>
      <c r="F17" s="87">
        <v>32520</v>
      </c>
      <c r="G17" s="29">
        <v>157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44629</v>
      </c>
      <c r="B18" s="29">
        <v>526731</v>
      </c>
      <c r="C18" s="28" t="s">
        <v>1039</v>
      </c>
      <c r="D18" s="28" t="s">
        <v>1041</v>
      </c>
      <c r="E18" s="28" t="s">
        <v>575</v>
      </c>
      <c r="F18" s="87">
        <v>32520</v>
      </c>
      <c r="G18" s="29">
        <v>157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44629</v>
      </c>
      <c r="B19" s="29">
        <v>540681</v>
      </c>
      <c r="C19" s="28" t="s">
        <v>1042</v>
      </c>
      <c r="D19" s="28" t="s">
        <v>1043</v>
      </c>
      <c r="E19" s="28" t="s">
        <v>574</v>
      </c>
      <c r="F19" s="87">
        <v>90000</v>
      </c>
      <c r="G19" s="29">
        <v>12.94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44629</v>
      </c>
      <c r="B20" s="29">
        <v>540681</v>
      </c>
      <c r="C20" s="28" t="s">
        <v>1042</v>
      </c>
      <c r="D20" s="28" t="s">
        <v>1044</v>
      </c>
      <c r="E20" s="28" t="s">
        <v>574</v>
      </c>
      <c r="F20" s="87">
        <v>40000</v>
      </c>
      <c r="G20" s="29">
        <v>13.6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44629</v>
      </c>
      <c r="B21" s="29">
        <v>540681</v>
      </c>
      <c r="C21" s="28" t="s">
        <v>1042</v>
      </c>
      <c r="D21" s="28" t="s">
        <v>1045</v>
      </c>
      <c r="E21" s="28" t="s">
        <v>574</v>
      </c>
      <c r="F21" s="87">
        <v>30000</v>
      </c>
      <c r="G21" s="29">
        <v>10.4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44629</v>
      </c>
      <c r="B22" s="29">
        <v>540681</v>
      </c>
      <c r="C22" s="28" t="s">
        <v>1042</v>
      </c>
      <c r="D22" s="28" t="s">
        <v>1045</v>
      </c>
      <c r="E22" s="28" t="s">
        <v>575</v>
      </c>
      <c r="F22" s="87">
        <v>30000</v>
      </c>
      <c r="G22" s="29">
        <v>13.66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44629</v>
      </c>
      <c r="B23" s="29">
        <v>540681</v>
      </c>
      <c r="C23" s="28" t="s">
        <v>1042</v>
      </c>
      <c r="D23" s="28" t="s">
        <v>1046</v>
      </c>
      <c r="E23" s="28" t="s">
        <v>574</v>
      </c>
      <c r="F23" s="87">
        <v>60000</v>
      </c>
      <c r="G23" s="29">
        <v>13.46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44629</v>
      </c>
      <c r="B24" s="29">
        <v>543435</v>
      </c>
      <c r="C24" s="28" t="s">
        <v>1047</v>
      </c>
      <c r="D24" s="28" t="s">
        <v>1048</v>
      </c>
      <c r="E24" s="28" t="s">
        <v>574</v>
      </c>
      <c r="F24" s="87">
        <v>6000</v>
      </c>
      <c r="G24" s="29">
        <v>97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44629</v>
      </c>
      <c r="B25" s="29">
        <v>543435</v>
      </c>
      <c r="C25" s="28" t="s">
        <v>1047</v>
      </c>
      <c r="D25" s="28" t="s">
        <v>1048</v>
      </c>
      <c r="E25" s="28" t="s">
        <v>575</v>
      </c>
      <c r="F25" s="87">
        <v>18000</v>
      </c>
      <c r="G25" s="29">
        <v>96.88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44629</v>
      </c>
      <c r="B26" s="29">
        <v>539197</v>
      </c>
      <c r="C26" s="28" t="s">
        <v>1049</v>
      </c>
      <c r="D26" s="28" t="s">
        <v>1003</v>
      </c>
      <c r="E26" s="28" t="s">
        <v>574</v>
      </c>
      <c r="F26" s="87">
        <v>543668</v>
      </c>
      <c r="G26" s="29">
        <v>0.77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44629</v>
      </c>
      <c r="B27" s="29">
        <v>526703</v>
      </c>
      <c r="C27" s="28" t="s">
        <v>1050</v>
      </c>
      <c r="D27" s="28" t="s">
        <v>1051</v>
      </c>
      <c r="E27" s="28" t="s">
        <v>574</v>
      </c>
      <c r="F27" s="87">
        <v>15357</v>
      </c>
      <c r="G27" s="29">
        <v>97.06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44629</v>
      </c>
      <c r="B28" s="29">
        <v>543475</v>
      </c>
      <c r="C28" s="28" t="s">
        <v>963</v>
      </c>
      <c r="D28" s="28" t="s">
        <v>1004</v>
      </c>
      <c r="E28" s="28" t="s">
        <v>574</v>
      </c>
      <c r="F28" s="87">
        <v>9600</v>
      </c>
      <c r="G28" s="29">
        <v>92.6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44629</v>
      </c>
      <c r="B29" s="29">
        <v>531137</v>
      </c>
      <c r="C29" s="28" t="s">
        <v>1052</v>
      </c>
      <c r="D29" s="28" t="s">
        <v>1053</v>
      </c>
      <c r="E29" s="28" t="s">
        <v>575</v>
      </c>
      <c r="F29" s="87">
        <v>483104</v>
      </c>
      <c r="G29" s="29">
        <v>1.45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44629</v>
      </c>
      <c r="B30" s="29">
        <v>540614</v>
      </c>
      <c r="C30" s="28" t="s">
        <v>964</v>
      </c>
      <c r="D30" s="28" t="s">
        <v>965</v>
      </c>
      <c r="E30" s="28" t="s">
        <v>575</v>
      </c>
      <c r="F30" s="87">
        <v>500000</v>
      </c>
      <c r="G30" s="29">
        <v>7.32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44629</v>
      </c>
      <c r="B31" s="29">
        <v>540936</v>
      </c>
      <c r="C31" s="28" t="s">
        <v>1054</v>
      </c>
      <c r="D31" s="28" t="s">
        <v>1055</v>
      </c>
      <c r="E31" s="28" t="s">
        <v>574</v>
      </c>
      <c r="F31" s="87">
        <v>53290</v>
      </c>
      <c r="G31" s="29">
        <v>14.55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44629</v>
      </c>
      <c r="B32" s="29">
        <v>540936</v>
      </c>
      <c r="C32" s="28" t="s">
        <v>1054</v>
      </c>
      <c r="D32" s="28" t="s">
        <v>1055</v>
      </c>
      <c r="E32" s="28" t="s">
        <v>575</v>
      </c>
      <c r="F32" s="87">
        <v>39789</v>
      </c>
      <c r="G32" s="29">
        <v>14.56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44629</v>
      </c>
      <c r="B33" s="29">
        <v>530315</v>
      </c>
      <c r="C33" s="28" t="s">
        <v>1056</v>
      </c>
      <c r="D33" s="28" t="s">
        <v>1057</v>
      </c>
      <c r="E33" s="28" t="s">
        <v>574</v>
      </c>
      <c r="F33" s="87">
        <v>85500</v>
      </c>
      <c r="G33" s="29">
        <v>88.31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44629</v>
      </c>
      <c r="B34" s="29">
        <v>540377</v>
      </c>
      <c r="C34" s="28" t="s">
        <v>999</v>
      </c>
      <c r="D34" s="28" t="s">
        <v>1001</v>
      </c>
      <c r="E34" s="28" t="s">
        <v>575</v>
      </c>
      <c r="F34" s="87">
        <v>24000</v>
      </c>
      <c r="G34" s="29">
        <v>28.83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44629</v>
      </c>
      <c r="B35" s="29">
        <v>540377</v>
      </c>
      <c r="C35" s="28" t="s">
        <v>999</v>
      </c>
      <c r="D35" s="28" t="s">
        <v>1058</v>
      </c>
      <c r="E35" s="28" t="s">
        <v>575</v>
      </c>
      <c r="F35" s="87">
        <v>60000</v>
      </c>
      <c r="G35" s="29">
        <v>28.07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44629</v>
      </c>
      <c r="B36" s="29">
        <v>540377</v>
      </c>
      <c r="C36" s="28" t="s">
        <v>999</v>
      </c>
      <c r="D36" s="28" t="s">
        <v>1000</v>
      </c>
      <c r="E36" s="28" t="s">
        <v>574</v>
      </c>
      <c r="F36" s="87">
        <v>24000</v>
      </c>
      <c r="G36" s="29">
        <v>28.15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44629</v>
      </c>
      <c r="B37" s="29">
        <v>540377</v>
      </c>
      <c r="C37" s="28" t="s">
        <v>999</v>
      </c>
      <c r="D37" s="28" t="s">
        <v>881</v>
      </c>
      <c r="E37" s="28" t="s">
        <v>574</v>
      </c>
      <c r="F37" s="87">
        <v>36000</v>
      </c>
      <c r="G37" s="29">
        <v>27.85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44629</v>
      </c>
      <c r="B38" s="29">
        <v>540850</v>
      </c>
      <c r="C38" s="28" t="s">
        <v>1059</v>
      </c>
      <c r="D38" s="28" t="s">
        <v>1060</v>
      </c>
      <c r="E38" s="28" t="s">
        <v>574</v>
      </c>
      <c r="F38" s="87">
        <v>62000</v>
      </c>
      <c r="G38" s="29">
        <v>7.24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44629</v>
      </c>
      <c r="B39" s="29">
        <v>535730</v>
      </c>
      <c r="C39" s="28" t="s">
        <v>966</v>
      </c>
      <c r="D39" s="28" t="s">
        <v>1061</v>
      </c>
      <c r="E39" s="28" t="s">
        <v>575</v>
      </c>
      <c r="F39" s="87">
        <v>800000</v>
      </c>
      <c r="G39" s="29">
        <v>3.78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44629</v>
      </c>
      <c r="B40" s="29">
        <v>530443</v>
      </c>
      <c r="C40" s="28" t="s">
        <v>1062</v>
      </c>
      <c r="D40" s="28" t="s">
        <v>1063</v>
      </c>
      <c r="E40" s="28" t="s">
        <v>575</v>
      </c>
      <c r="F40" s="87">
        <v>35000</v>
      </c>
      <c r="G40" s="29">
        <v>27.5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44629</v>
      </c>
      <c r="B41" s="29">
        <v>539910</v>
      </c>
      <c r="C41" s="28" t="s">
        <v>1064</v>
      </c>
      <c r="D41" s="28" t="s">
        <v>971</v>
      </c>
      <c r="E41" s="28" t="s">
        <v>574</v>
      </c>
      <c r="F41" s="87">
        <v>282708</v>
      </c>
      <c r="G41" s="29">
        <v>5.16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44629</v>
      </c>
      <c r="B42" s="29">
        <v>505693</v>
      </c>
      <c r="C42" s="28" t="s">
        <v>1065</v>
      </c>
      <c r="D42" s="28" t="s">
        <v>1055</v>
      </c>
      <c r="E42" s="28" t="s">
        <v>574</v>
      </c>
      <c r="F42" s="87">
        <v>31065</v>
      </c>
      <c r="G42" s="29">
        <v>150.59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44629</v>
      </c>
      <c r="B43" s="29">
        <v>505693</v>
      </c>
      <c r="C43" s="28" t="s">
        <v>1065</v>
      </c>
      <c r="D43" s="28" t="s">
        <v>1055</v>
      </c>
      <c r="E43" s="28" t="s">
        <v>575</v>
      </c>
      <c r="F43" s="87">
        <v>44586</v>
      </c>
      <c r="G43" s="29">
        <v>148.84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44629</v>
      </c>
      <c r="B44" s="29">
        <v>505693</v>
      </c>
      <c r="C44" s="28" t="s">
        <v>1065</v>
      </c>
      <c r="D44" s="28" t="s">
        <v>1066</v>
      </c>
      <c r="E44" s="28" t="s">
        <v>574</v>
      </c>
      <c r="F44" s="87">
        <v>57600</v>
      </c>
      <c r="G44" s="29">
        <v>150.87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44629</v>
      </c>
      <c r="B45" s="29">
        <v>539814</v>
      </c>
      <c r="C45" s="28" t="s">
        <v>1067</v>
      </c>
      <c r="D45" s="28" t="s">
        <v>1068</v>
      </c>
      <c r="E45" s="28" t="s">
        <v>575</v>
      </c>
      <c r="F45" s="87">
        <v>27200</v>
      </c>
      <c r="G45" s="29">
        <v>48.11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44629</v>
      </c>
      <c r="B46" s="29">
        <v>512455</v>
      </c>
      <c r="C46" s="28" t="s">
        <v>1069</v>
      </c>
      <c r="D46" s="28" t="s">
        <v>1070</v>
      </c>
      <c r="E46" s="28" t="s">
        <v>574</v>
      </c>
      <c r="F46" s="87">
        <v>6754638</v>
      </c>
      <c r="G46" s="29">
        <v>129.5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44629</v>
      </c>
      <c r="B47" s="29">
        <v>512455</v>
      </c>
      <c r="C47" s="28" t="s">
        <v>1069</v>
      </c>
      <c r="D47" s="28" t="s">
        <v>1071</v>
      </c>
      <c r="E47" s="28" t="s">
        <v>575</v>
      </c>
      <c r="F47" s="87">
        <v>6754638</v>
      </c>
      <c r="G47" s="29">
        <v>129.5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44629</v>
      </c>
      <c r="B48" s="29">
        <v>531648</v>
      </c>
      <c r="C48" s="28" t="s">
        <v>1072</v>
      </c>
      <c r="D48" s="28" t="s">
        <v>1073</v>
      </c>
      <c r="E48" s="28" t="s">
        <v>575</v>
      </c>
      <c r="F48" s="87">
        <v>105682</v>
      </c>
      <c r="G48" s="29">
        <v>2.4300000000000002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44629</v>
      </c>
      <c r="B49" s="29">
        <v>531176</v>
      </c>
      <c r="C49" s="28" t="s">
        <v>1005</v>
      </c>
      <c r="D49" s="28" t="s">
        <v>1074</v>
      </c>
      <c r="E49" s="28" t="s">
        <v>575</v>
      </c>
      <c r="F49" s="87">
        <v>50000</v>
      </c>
      <c r="G49" s="29">
        <v>22.24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44629</v>
      </c>
      <c r="B50" s="29">
        <v>539767</v>
      </c>
      <c r="C50" s="28" t="s">
        <v>967</v>
      </c>
      <c r="D50" s="28" t="s">
        <v>968</v>
      </c>
      <c r="E50" s="28" t="s">
        <v>574</v>
      </c>
      <c r="F50" s="87">
        <v>24002</v>
      </c>
      <c r="G50" s="29">
        <v>13.35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44629</v>
      </c>
      <c r="B51" s="29">
        <v>539767</v>
      </c>
      <c r="C51" s="28" t="s">
        <v>967</v>
      </c>
      <c r="D51" s="28" t="s">
        <v>1075</v>
      </c>
      <c r="E51" s="28" t="s">
        <v>575</v>
      </c>
      <c r="F51" s="87">
        <v>24000</v>
      </c>
      <c r="G51" s="29">
        <v>13.35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44629</v>
      </c>
      <c r="B52" s="29">
        <v>543207</v>
      </c>
      <c r="C52" s="28" t="s">
        <v>1076</v>
      </c>
      <c r="D52" s="28" t="s">
        <v>1002</v>
      </c>
      <c r="E52" s="28" t="s">
        <v>575</v>
      </c>
      <c r="F52" s="87">
        <v>63834</v>
      </c>
      <c r="G52" s="29">
        <v>10.46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44629</v>
      </c>
      <c r="B53" s="29">
        <v>508670</v>
      </c>
      <c r="C53" s="28" t="s">
        <v>1077</v>
      </c>
      <c r="D53" s="28" t="s">
        <v>1078</v>
      </c>
      <c r="E53" s="28" t="s">
        <v>574</v>
      </c>
      <c r="F53" s="87">
        <v>5400</v>
      </c>
      <c r="G53" s="29">
        <v>3600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44629</v>
      </c>
      <c r="B54" s="29">
        <v>524572</v>
      </c>
      <c r="C54" s="28" t="s">
        <v>969</v>
      </c>
      <c r="D54" s="28" t="s">
        <v>1079</v>
      </c>
      <c r="E54" s="28" t="s">
        <v>574</v>
      </c>
      <c r="F54" s="87">
        <v>83550</v>
      </c>
      <c r="G54" s="29">
        <v>14.44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44629</v>
      </c>
      <c r="B55" s="29">
        <v>524572</v>
      </c>
      <c r="C55" s="28" t="s">
        <v>969</v>
      </c>
      <c r="D55" s="28" t="s">
        <v>1080</v>
      </c>
      <c r="E55" s="28" t="s">
        <v>575</v>
      </c>
      <c r="F55" s="87">
        <v>677567</v>
      </c>
      <c r="G55" s="29">
        <v>14.06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44629</v>
      </c>
      <c r="B56" s="29">
        <v>524572</v>
      </c>
      <c r="C56" s="28" t="s">
        <v>969</v>
      </c>
      <c r="D56" s="28" t="s">
        <v>1081</v>
      </c>
      <c r="E56" s="28" t="s">
        <v>574</v>
      </c>
      <c r="F56" s="87">
        <v>250000</v>
      </c>
      <c r="G56" s="29">
        <v>14.1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44629</v>
      </c>
      <c r="B57" s="29">
        <v>524572</v>
      </c>
      <c r="C57" s="28" t="s">
        <v>969</v>
      </c>
      <c r="D57" s="28" t="s">
        <v>1082</v>
      </c>
      <c r="E57" s="28" t="s">
        <v>574</v>
      </c>
      <c r="F57" s="87">
        <v>250300</v>
      </c>
      <c r="G57" s="29">
        <v>14.05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44629</v>
      </c>
      <c r="B58" s="29">
        <v>532972</v>
      </c>
      <c r="C58" s="28" t="s">
        <v>1083</v>
      </c>
      <c r="D58" s="28" t="s">
        <v>1084</v>
      </c>
      <c r="E58" s="28" t="s">
        <v>575</v>
      </c>
      <c r="F58" s="87">
        <v>139774</v>
      </c>
      <c r="G58" s="29">
        <v>8.31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44629</v>
      </c>
      <c r="B59" s="29">
        <v>540786</v>
      </c>
      <c r="C59" s="28" t="s">
        <v>1085</v>
      </c>
      <c r="D59" s="28" t="s">
        <v>1004</v>
      </c>
      <c r="E59" s="28" t="s">
        <v>574</v>
      </c>
      <c r="F59" s="87">
        <v>5</v>
      </c>
      <c r="G59" s="29">
        <v>17.5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44629</v>
      </c>
      <c r="B60" s="29">
        <v>540786</v>
      </c>
      <c r="C60" s="28" t="s">
        <v>1085</v>
      </c>
      <c r="D60" s="28" t="s">
        <v>1004</v>
      </c>
      <c r="E60" s="28" t="s">
        <v>575</v>
      </c>
      <c r="F60" s="87">
        <v>351727</v>
      </c>
      <c r="G60" s="29">
        <v>17.059999999999999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44629</v>
      </c>
      <c r="B61" s="29">
        <v>540786</v>
      </c>
      <c r="C61" s="28" t="s">
        <v>1085</v>
      </c>
      <c r="D61" s="28" t="s">
        <v>1086</v>
      </c>
      <c r="E61" s="28" t="s">
        <v>574</v>
      </c>
      <c r="F61" s="87">
        <v>261500</v>
      </c>
      <c r="G61" s="29">
        <v>16.84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44629</v>
      </c>
      <c r="B62" s="29">
        <v>540786</v>
      </c>
      <c r="C62" s="28" t="s">
        <v>1085</v>
      </c>
      <c r="D62" s="28" t="s">
        <v>1086</v>
      </c>
      <c r="E62" s="28" t="s">
        <v>575</v>
      </c>
      <c r="F62" s="87">
        <v>35000</v>
      </c>
      <c r="G62" s="29">
        <v>18.03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44629</v>
      </c>
      <c r="B63" s="29">
        <v>543260</v>
      </c>
      <c r="C63" s="28" t="s">
        <v>1087</v>
      </c>
      <c r="D63" s="28" t="s">
        <v>1088</v>
      </c>
      <c r="E63" s="28" t="s">
        <v>575</v>
      </c>
      <c r="F63" s="87">
        <v>775194</v>
      </c>
      <c r="G63" s="29">
        <v>645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44629</v>
      </c>
      <c r="B64" s="29">
        <v>543260</v>
      </c>
      <c r="C64" s="28" t="s">
        <v>1087</v>
      </c>
      <c r="D64" s="28" t="s">
        <v>1089</v>
      </c>
      <c r="E64" s="28" t="s">
        <v>574</v>
      </c>
      <c r="F64" s="87">
        <v>775194</v>
      </c>
      <c r="G64" s="29">
        <v>645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44629</v>
      </c>
      <c r="B65" s="29">
        <v>531205</v>
      </c>
      <c r="C65" s="28" t="s">
        <v>880</v>
      </c>
      <c r="D65" s="28" t="s">
        <v>1007</v>
      </c>
      <c r="E65" s="28" t="s">
        <v>574</v>
      </c>
      <c r="F65" s="87">
        <v>37500</v>
      </c>
      <c r="G65" s="29">
        <v>61.5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44629</v>
      </c>
      <c r="B66" s="29">
        <v>531205</v>
      </c>
      <c r="C66" s="28" t="s">
        <v>880</v>
      </c>
      <c r="D66" s="28" t="s">
        <v>1007</v>
      </c>
      <c r="E66" s="28" t="s">
        <v>575</v>
      </c>
      <c r="F66" s="87">
        <v>37500</v>
      </c>
      <c r="G66" s="29">
        <v>61.75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44629</v>
      </c>
      <c r="B67" s="29">
        <v>531205</v>
      </c>
      <c r="C67" s="28" t="s">
        <v>880</v>
      </c>
      <c r="D67" s="28" t="s">
        <v>1006</v>
      </c>
      <c r="E67" s="28" t="s">
        <v>575</v>
      </c>
      <c r="F67" s="87">
        <v>31000</v>
      </c>
      <c r="G67" s="29">
        <v>61.48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44629</v>
      </c>
      <c r="B68" s="29">
        <v>531205</v>
      </c>
      <c r="C68" s="28" t="s">
        <v>880</v>
      </c>
      <c r="D68" s="28" t="s">
        <v>1090</v>
      </c>
      <c r="E68" s="28" t="s">
        <v>575</v>
      </c>
      <c r="F68" s="87">
        <v>493100</v>
      </c>
      <c r="G68" s="29">
        <v>61.75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44629</v>
      </c>
      <c r="B69" s="29">
        <v>531205</v>
      </c>
      <c r="C69" s="28" t="s">
        <v>880</v>
      </c>
      <c r="D69" s="28" t="s">
        <v>970</v>
      </c>
      <c r="E69" s="28" t="s">
        <v>574</v>
      </c>
      <c r="F69" s="87">
        <v>50814</v>
      </c>
      <c r="G69" s="29">
        <v>61.51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44629</v>
      </c>
      <c r="B70" s="29">
        <v>531205</v>
      </c>
      <c r="C70" s="28" t="s">
        <v>880</v>
      </c>
      <c r="D70" s="28" t="s">
        <v>970</v>
      </c>
      <c r="E70" s="28" t="s">
        <v>575</v>
      </c>
      <c r="F70" s="87">
        <v>50814</v>
      </c>
      <c r="G70" s="29">
        <v>61.75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44629</v>
      </c>
      <c r="B71" s="29">
        <v>531205</v>
      </c>
      <c r="C71" s="28" t="s">
        <v>880</v>
      </c>
      <c r="D71" s="28" t="s">
        <v>881</v>
      </c>
      <c r="E71" s="28" t="s">
        <v>574</v>
      </c>
      <c r="F71" s="87">
        <v>58165</v>
      </c>
      <c r="G71" s="29">
        <v>61.46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44629</v>
      </c>
      <c r="B72" s="29">
        <v>531205</v>
      </c>
      <c r="C72" s="28" t="s">
        <v>880</v>
      </c>
      <c r="D72" s="28" t="s">
        <v>881</v>
      </c>
      <c r="E72" s="28" t="s">
        <v>575</v>
      </c>
      <c r="F72" s="87">
        <v>58165</v>
      </c>
      <c r="G72" s="29">
        <v>61.75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44629</v>
      </c>
      <c r="B73" s="29">
        <v>531205</v>
      </c>
      <c r="C73" s="28" t="s">
        <v>880</v>
      </c>
      <c r="D73" s="28" t="s">
        <v>1091</v>
      </c>
      <c r="E73" s="28" t="s">
        <v>574</v>
      </c>
      <c r="F73" s="87">
        <v>20000</v>
      </c>
      <c r="G73" s="29">
        <v>61.6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44629</v>
      </c>
      <c r="B74" s="29">
        <v>531205</v>
      </c>
      <c r="C74" s="28" t="s">
        <v>880</v>
      </c>
      <c r="D74" s="28" t="s">
        <v>1091</v>
      </c>
      <c r="E74" s="28" t="s">
        <v>575</v>
      </c>
      <c r="F74" s="87">
        <v>72400</v>
      </c>
      <c r="G74" s="29">
        <v>61.75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44629</v>
      </c>
      <c r="B75" s="29">
        <v>531411</v>
      </c>
      <c r="C75" s="28" t="s">
        <v>1092</v>
      </c>
      <c r="D75" s="28" t="s">
        <v>1004</v>
      </c>
      <c r="E75" s="28" t="s">
        <v>574</v>
      </c>
      <c r="F75" s="87">
        <v>2000000</v>
      </c>
      <c r="G75" s="29">
        <v>3.59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44629</v>
      </c>
      <c r="B76" s="29">
        <v>538610</v>
      </c>
      <c r="C76" s="28" t="s">
        <v>1093</v>
      </c>
      <c r="D76" s="28" t="s">
        <v>1094</v>
      </c>
      <c r="E76" s="28" t="s">
        <v>574</v>
      </c>
      <c r="F76" s="87">
        <v>96659</v>
      </c>
      <c r="G76" s="29">
        <v>42.85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44629</v>
      </c>
      <c r="B77" s="29">
        <v>532411</v>
      </c>
      <c r="C77" s="28" t="s">
        <v>1095</v>
      </c>
      <c r="D77" s="28" t="s">
        <v>1096</v>
      </c>
      <c r="E77" s="28" t="s">
        <v>575</v>
      </c>
      <c r="F77" s="87">
        <v>42345200</v>
      </c>
      <c r="G77" s="29">
        <v>1.07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44629</v>
      </c>
      <c r="B78" s="29">
        <v>506146</v>
      </c>
      <c r="C78" s="28" t="s">
        <v>1097</v>
      </c>
      <c r="D78" s="28" t="s">
        <v>1098</v>
      </c>
      <c r="E78" s="28" t="s">
        <v>574</v>
      </c>
      <c r="F78" s="87">
        <v>1921005</v>
      </c>
      <c r="G78" s="29">
        <v>1.72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44629</v>
      </c>
      <c r="B79" s="29">
        <v>506146</v>
      </c>
      <c r="C79" s="28" t="s">
        <v>1097</v>
      </c>
      <c r="D79" s="28" t="s">
        <v>1099</v>
      </c>
      <c r="E79" s="28" t="s">
        <v>575</v>
      </c>
      <c r="F79" s="87">
        <v>2000000</v>
      </c>
      <c r="G79" s="29">
        <v>1.72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44629</v>
      </c>
      <c r="B80" s="29" t="s">
        <v>1100</v>
      </c>
      <c r="C80" s="28" t="s">
        <v>1101</v>
      </c>
      <c r="D80" s="28" t="s">
        <v>1102</v>
      </c>
      <c r="E80" s="28" t="s">
        <v>574</v>
      </c>
      <c r="F80" s="87">
        <v>350000</v>
      </c>
      <c r="G80" s="29">
        <v>7.25</v>
      </c>
      <c r="H80" s="29" t="s">
        <v>854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44629</v>
      </c>
      <c r="B81" s="29" t="s">
        <v>1008</v>
      </c>
      <c r="C81" s="28" t="s">
        <v>1009</v>
      </c>
      <c r="D81" s="28" t="s">
        <v>1011</v>
      </c>
      <c r="E81" s="28" t="s">
        <v>574</v>
      </c>
      <c r="F81" s="87">
        <v>1628120</v>
      </c>
      <c r="G81" s="29">
        <v>115.26</v>
      </c>
      <c r="H81" s="29" t="s">
        <v>854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44629</v>
      </c>
      <c r="B82" s="29" t="s">
        <v>1008</v>
      </c>
      <c r="C82" s="28" t="s">
        <v>1009</v>
      </c>
      <c r="D82" s="28" t="s">
        <v>1103</v>
      </c>
      <c r="E82" s="28" t="s">
        <v>574</v>
      </c>
      <c r="F82" s="87">
        <v>1602000</v>
      </c>
      <c r="G82" s="29">
        <v>116.04</v>
      </c>
      <c r="H82" s="29" t="s">
        <v>854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44629</v>
      </c>
      <c r="B83" s="29" t="s">
        <v>1008</v>
      </c>
      <c r="C83" s="28" t="s">
        <v>1009</v>
      </c>
      <c r="D83" s="28" t="s">
        <v>1010</v>
      </c>
      <c r="E83" s="28" t="s">
        <v>574</v>
      </c>
      <c r="F83" s="87">
        <v>1736423</v>
      </c>
      <c r="G83" s="29">
        <v>116.88</v>
      </c>
      <c r="H83" s="29" t="s">
        <v>854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44629</v>
      </c>
      <c r="B84" s="29" t="s">
        <v>1104</v>
      </c>
      <c r="C84" s="28" t="s">
        <v>1105</v>
      </c>
      <c r="D84" s="28" t="s">
        <v>1099</v>
      </c>
      <c r="E84" s="28" t="s">
        <v>574</v>
      </c>
      <c r="F84" s="87">
        <v>200000</v>
      </c>
      <c r="G84" s="29">
        <v>14.05</v>
      </c>
      <c r="H84" s="29" t="s">
        <v>854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44629</v>
      </c>
      <c r="B85" s="29" t="s">
        <v>1104</v>
      </c>
      <c r="C85" s="28" t="s">
        <v>1105</v>
      </c>
      <c r="D85" s="28" t="s">
        <v>1102</v>
      </c>
      <c r="E85" s="28" t="s">
        <v>574</v>
      </c>
      <c r="F85" s="87">
        <v>900000</v>
      </c>
      <c r="G85" s="29">
        <v>14.34</v>
      </c>
      <c r="H85" s="29" t="s">
        <v>854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44629</v>
      </c>
      <c r="B86" s="29" t="s">
        <v>834</v>
      </c>
      <c r="C86" s="28" t="s">
        <v>1106</v>
      </c>
      <c r="D86" s="28" t="s">
        <v>1107</v>
      </c>
      <c r="E86" s="28" t="s">
        <v>574</v>
      </c>
      <c r="F86" s="87">
        <v>600000</v>
      </c>
      <c r="G86" s="29">
        <v>1130</v>
      </c>
      <c r="H86" s="29" t="s">
        <v>854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44629</v>
      </c>
      <c r="B87" s="29" t="s">
        <v>834</v>
      </c>
      <c r="C87" s="28" t="s">
        <v>1106</v>
      </c>
      <c r="D87" s="28" t="s">
        <v>1108</v>
      </c>
      <c r="E87" s="28" t="s">
        <v>574</v>
      </c>
      <c r="F87" s="87">
        <v>417809</v>
      </c>
      <c r="G87" s="29">
        <v>1130</v>
      </c>
      <c r="H87" s="29" t="s">
        <v>854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44629</v>
      </c>
      <c r="B88" s="29" t="s">
        <v>1109</v>
      </c>
      <c r="C88" s="28" t="s">
        <v>1110</v>
      </c>
      <c r="D88" s="28" t="s">
        <v>1006</v>
      </c>
      <c r="E88" s="28" t="s">
        <v>574</v>
      </c>
      <c r="F88" s="87">
        <v>11146</v>
      </c>
      <c r="G88" s="29">
        <v>375.99</v>
      </c>
      <c r="H88" s="29" t="s">
        <v>854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44629</v>
      </c>
      <c r="B89" s="29" t="s">
        <v>123</v>
      </c>
      <c r="C89" s="28" t="s">
        <v>1111</v>
      </c>
      <c r="D89" s="28" t="s">
        <v>882</v>
      </c>
      <c r="E89" s="28" t="s">
        <v>574</v>
      </c>
      <c r="F89" s="87">
        <v>2361435</v>
      </c>
      <c r="G89" s="29">
        <v>143.87</v>
      </c>
      <c r="H89" s="29" t="s">
        <v>854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44629</v>
      </c>
      <c r="B90" s="29" t="s">
        <v>1112</v>
      </c>
      <c r="C90" s="28" t="s">
        <v>1113</v>
      </c>
      <c r="D90" s="28" t="s">
        <v>1114</v>
      </c>
      <c r="E90" s="28" t="s">
        <v>574</v>
      </c>
      <c r="F90" s="87">
        <v>76000</v>
      </c>
      <c r="G90" s="29">
        <v>49.55</v>
      </c>
      <c r="H90" s="29" t="s">
        <v>854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44629</v>
      </c>
      <c r="B91" s="29" t="s">
        <v>1013</v>
      </c>
      <c r="C91" s="28" t="s">
        <v>1014</v>
      </c>
      <c r="D91" s="28" t="s">
        <v>882</v>
      </c>
      <c r="E91" s="28" t="s">
        <v>574</v>
      </c>
      <c r="F91" s="87">
        <v>104264</v>
      </c>
      <c r="G91" s="29">
        <v>700.5</v>
      </c>
      <c r="H91" s="29" t="s">
        <v>854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44629</v>
      </c>
      <c r="B92" s="29" t="s">
        <v>1115</v>
      </c>
      <c r="C92" s="28" t="s">
        <v>1116</v>
      </c>
      <c r="D92" s="28" t="s">
        <v>1117</v>
      </c>
      <c r="E92" s="28" t="s">
        <v>574</v>
      </c>
      <c r="F92" s="87">
        <v>114000</v>
      </c>
      <c r="G92" s="29">
        <v>60</v>
      </c>
      <c r="H92" s="29" t="s">
        <v>854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44629</v>
      </c>
      <c r="B93" s="29" t="s">
        <v>1115</v>
      </c>
      <c r="C93" s="28" t="s">
        <v>1116</v>
      </c>
      <c r="D93" s="28" t="s">
        <v>1118</v>
      </c>
      <c r="E93" s="28" t="s">
        <v>574</v>
      </c>
      <c r="F93" s="87">
        <v>222000</v>
      </c>
      <c r="G93" s="29">
        <v>60</v>
      </c>
      <c r="H93" s="29" t="s">
        <v>854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44629</v>
      </c>
      <c r="B94" s="29" t="s">
        <v>1119</v>
      </c>
      <c r="C94" s="28" t="s">
        <v>1120</v>
      </c>
      <c r="D94" s="28" t="s">
        <v>1121</v>
      </c>
      <c r="E94" s="28" t="s">
        <v>574</v>
      </c>
      <c r="F94" s="87">
        <v>760</v>
      </c>
      <c r="G94" s="29">
        <v>8.91</v>
      </c>
      <c r="H94" s="29" t="s">
        <v>854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44629</v>
      </c>
      <c r="B95" s="29" t="s">
        <v>1122</v>
      </c>
      <c r="C95" s="28" t="s">
        <v>1123</v>
      </c>
      <c r="D95" s="28" t="s">
        <v>1124</v>
      </c>
      <c r="E95" s="28" t="s">
        <v>574</v>
      </c>
      <c r="F95" s="87">
        <v>30000</v>
      </c>
      <c r="G95" s="29">
        <v>126</v>
      </c>
      <c r="H95" s="29" t="s">
        <v>854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44629</v>
      </c>
      <c r="B96" s="29" t="s">
        <v>1100</v>
      </c>
      <c r="C96" s="28" t="s">
        <v>1101</v>
      </c>
      <c r="D96" s="28" t="s">
        <v>1099</v>
      </c>
      <c r="E96" s="28" t="s">
        <v>575</v>
      </c>
      <c r="F96" s="87">
        <v>350000</v>
      </c>
      <c r="G96" s="29">
        <v>7.25</v>
      </c>
      <c r="H96" s="29" t="s">
        <v>854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44629</v>
      </c>
      <c r="B97" s="29" t="s">
        <v>1125</v>
      </c>
      <c r="C97" s="28" t="s">
        <v>1126</v>
      </c>
      <c r="D97" s="28" t="s">
        <v>1127</v>
      </c>
      <c r="E97" s="28" t="s">
        <v>575</v>
      </c>
      <c r="F97" s="87">
        <v>117000</v>
      </c>
      <c r="G97" s="29">
        <v>5.82</v>
      </c>
      <c r="H97" s="29" t="s">
        <v>854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44629</v>
      </c>
      <c r="B98" s="29" t="s">
        <v>1008</v>
      </c>
      <c r="C98" s="28" t="s">
        <v>1009</v>
      </c>
      <c r="D98" s="28" t="s">
        <v>1011</v>
      </c>
      <c r="E98" s="28" t="s">
        <v>575</v>
      </c>
      <c r="F98" s="87">
        <v>1628120</v>
      </c>
      <c r="G98" s="29">
        <v>115.36</v>
      </c>
      <c r="H98" s="29" t="s">
        <v>854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44629</v>
      </c>
      <c r="B99" s="29" t="s">
        <v>1008</v>
      </c>
      <c r="C99" s="28" t="s">
        <v>1009</v>
      </c>
      <c r="D99" s="28" t="s">
        <v>1010</v>
      </c>
      <c r="E99" s="28" t="s">
        <v>575</v>
      </c>
      <c r="F99" s="87">
        <v>1736268</v>
      </c>
      <c r="G99" s="29">
        <v>117.38</v>
      </c>
      <c r="H99" s="29" t="s">
        <v>854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44629</v>
      </c>
      <c r="B100" s="29" t="s">
        <v>1104</v>
      </c>
      <c r="C100" s="28" t="s">
        <v>1105</v>
      </c>
      <c r="D100" s="28" t="s">
        <v>1102</v>
      </c>
      <c r="E100" s="28" t="s">
        <v>575</v>
      </c>
      <c r="F100" s="87">
        <v>200000</v>
      </c>
      <c r="G100" s="29">
        <v>14.05</v>
      </c>
      <c r="H100" s="29" t="s">
        <v>854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44629</v>
      </c>
      <c r="B101" s="29" t="s">
        <v>1104</v>
      </c>
      <c r="C101" s="28" t="s">
        <v>1105</v>
      </c>
      <c r="D101" s="28" t="s">
        <v>1099</v>
      </c>
      <c r="E101" s="28" t="s">
        <v>575</v>
      </c>
      <c r="F101" s="87">
        <v>883303</v>
      </c>
      <c r="G101" s="29">
        <v>14.34</v>
      </c>
      <c r="H101" s="29" t="s">
        <v>854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44629</v>
      </c>
      <c r="B102" s="29" t="s">
        <v>834</v>
      </c>
      <c r="C102" s="28" t="s">
        <v>1106</v>
      </c>
      <c r="D102" s="28" t="s">
        <v>1128</v>
      </c>
      <c r="E102" s="28" t="s">
        <v>575</v>
      </c>
      <c r="F102" s="87">
        <v>417809</v>
      </c>
      <c r="G102" s="29">
        <v>1130</v>
      </c>
      <c r="H102" s="29" t="s">
        <v>854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44629</v>
      </c>
      <c r="B103" s="29" t="s">
        <v>834</v>
      </c>
      <c r="C103" s="28" t="s">
        <v>1106</v>
      </c>
      <c r="D103" s="28" t="s">
        <v>1129</v>
      </c>
      <c r="E103" s="28" t="s">
        <v>575</v>
      </c>
      <c r="F103" s="87">
        <v>600000</v>
      </c>
      <c r="G103" s="29">
        <v>1130</v>
      </c>
      <c r="H103" s="29" t="s">
        <v>854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44629</v>
      </c>
      <c r="B104" s="29" t="s">
        <v>1109</v>
      </c>
      <c r="C104" s="28" t="s">
        <v>1110</v>
      </c>
      <c r="D104" s="28" t="s">
        <v>1006</v>
      </c>
      <c r="E104" s="28" t="s">
        <v>575</v>
      </c>
      <c r="F104" s="87">
        <v>117825</v>
      </c>
      <c r="G104" s="29">
        <v>374.78</v>
      </c>
      <c r="H104" s="29" t="s">
        <v>854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44629</v>
      </c>
      <c r="B105" s="29" t="s">
        <v>123</v>
      </c>
      <c r="C105" s="28" t="s">
        <v>1111</v>
      </c>
      <c r="D105" s="28" t="s">
        <v>882</v>
      </c>
      <c r="E105" s="28" t="s">
        <v>575</v>
      </c>
      <c r="F105" s="87">
        <v>2419323</v>
      </c>
      <c r="G105" s="29">
        <v>143.84</v>
      </c>
      <c r="H105" s="29" t="s">
        <v>854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44629</v>
      </c>
      <c r="B106" s="29" t="s">
        <v>1130</v>
      </c>
      <c r="C106" s="28" t="s">
        <v>1131</v>
      </c>
      <c r="D106" s="28" t="s">
        <v>1132</v>
      </c>
      <c r="E106" s="28" t="s">
        <v>575</v>
      </c>
      <c r="F106" s="87">
        <v>106000</v>
      </c>
      <c r="G106" s="29">
        <v>322.83</v>
      </c>
      <c r="H106" s="29" t="s">
        <v>854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44629</v>
      </c>
      <c r="B107" s="29" t="s">
        <v>455</v>
      </c>
      <c r="C107" s="28" t="s">
        <v>1012</v>
      </c>
      <c r="D107" s="28" t="s">
        <v>1133</v>
      </c>
      <c r="E107" s="28" t="s">
        <v>575</v>
      </c>
      <c r="F107" s="87">
        <v>306587</v>
      </c>
      <c r="G107" s="29">
        <v>1249.3699999999999</v>
      </c>
      <c r="H107" s="29" t="s">
        <v>854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44629</v>
      </c>
      <c r="B108" s="29" t="s">
        <v>1112</v>
      </c>
      <c r="C108" s="28" t="s">
        <v>1113</v>
      </c>
      <c r="D108" s="28" t="s">
        <v>1134</v>
      </c>
      <c r="E108" s="28" t="s">
        <v>575</v>
      </c>
      <c r="F108" s="87">
        <v>75794</v>
      </c>
      <c r="G108" s="29">
        <v>49.55</v>
      </c>
      <c r="H108" s="29" t="s">
        <v>854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44629</v>
      </c>
      <c r="B109" s="29" t="s">
        <v>1013</v>
      </c>
      <c r="C109" s="28" t="s">
        <v>1014</v>
      </c>
      <c r="D109" s="28" t="s">
        <v>882</v>
      </c>
      <c r="E109" s="28" t="s">
        <v>575</v>
      </c>
      <c r="F109" s="87">
        <v>102670</v>
      </c>
      <c r="G109" s="29">
        <v>698.8</v>
      </c>
      <c r="H109" s="29" t="s">
        <v>854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44629</v>
      </c>
      <c r="B110" s="29" t="s">
        <v>1115</v>
      </c>
      <c r="C110" s="28" t="s">
        <v>1116</v>
      </c>
      <c r="D110" s="28" t="s">
        <v>1135</v>
      </c>
      <c r="E110" s="28" t="s">
        <v>575</v>
      </c>
      <c r="F110" s="87">
        <v>336000</v>
      </c>
      <c r="G110" s="29">
        <v>60</v>
      </c>
      <c r="H110" s="29" t="s">
        <v>854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44629</v>
      </c>
      <c r="B111" s="29" t="s">
        <v>1119</v>
      </c>
      <c r="C111" s="28" t="s">
        <v>1120</v>
      </c>
      <c r="D111" s="28" t="s">
        <v>1121</v>
      </c>
      <c r="E111" s="28" t="s">
        <v>575</v>
      </c>
      <c r="F111" s="87">
        <v>98863</v>
      </c>
      <c r="G111" s="29">
        <v>8.15</v>
      </c>
      <c r="H111" s="29" t="s">
        <v>854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44629</v>
      </c>
      <c r="B112" s="29" t="s">
        <v>1122</v>
      </c>
      <c r="C112" s="28" t="s">
        <v>1123</v>
      </c>
      <c r="D112" s="28" t="s">
        <v>1136</v>
      </c>
      <c r="E112" s="28" t="s">
        <v>575</v>
      </c>
      <c r="F112" s="87">
        <v>30000</v>
      </c>
      <c r="G112" s="29">
        <v>126</v>
      </c>
      <c r="H112" s="29" t="s">
        <v>854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44629</v>
      </c>
      <c r="B113" s="29" t="s">
        <v>1095</v>
      </c>
      <c r="C113" s="28" t="s">
        <v>1137</v>
      </c>
      <c r="D113" s="28" t="s">
        <v>1096</v>
      </c>
      <c r="E113" s="28" t="s">
        <v>575</v>
      </c>
      <c r="F113" s="87">
        <v>26196819</v>
      </c>
      <c r="G113" s="29">
        <v>1.06</v>
      </c>
      <c r="H113" s="29" t="s">
        <v>854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0"/>
  <sheetViews>
    <sheetView zoomScale="85" zoomScaleNormal="85" workbookViewId="0">
      <selection activeCell="P20" sqref="P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50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901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44630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301">
        <v>1</v>
      </c>
      <c r="B10" s="298">
        <v>44582</v>
      </c>
      <c r="C10" s="375"/>
      <c r="D10" s="299" t="s">
        <v>113</v>
      </c>
      <c r="E10" s="300" t="s">
        <v>591</v>
      </c>
      <c r="F10" s="301" t="s">
        <v>855</v>
      </c>
      <c r="G10" s="301">
        <v>1090</v>
      </c>
      <c r="H10" s="300"/>
      <c r="I10" s="302" t="s">
        <v>856</v>
      </c>
      <c r="J10" s="278" t="s">
        <v>592</v>
      </c>
      <c r="K10" s="278"/>
      <c r="L10" s="279"/>
      <c r="M10" s="280"/>
      <c r="N10" s="278"/>
      <c r="O10" s="281"/>
      <c r="P10" s="276">
        <f>VLOOKUP(D10,'MidCap Intra'!B55:C546,2,0)</f>
        <v>1182.7</v>
      </c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405">
        <v>2</v>
      </c>
      <c r="B11" s="392">
        <v>44586</v>
      </c>
      <c r="C11" s="406"/>
      <c r="D11" s="407" t="s">
        <v>206</v>
      </c>
      <c r="E11" s="408" t="s">
        <v>591</v>
      </c>
      <c r="F11" s="405">
        <v>1069</v>
      </c>
      <c r="G11" s="405">
        <v>995</v>
      </c>
      <c r="H11" s="408">
        <v>1132.5</v>
      </c>
      <c r="I11" s="409" t="s">
        <v>857</v>
      </c>
      <c r="J11" s="410" t="s">
        <v>922</v>
      </c>
      <c r="K11" s="410">
        <f t="shared" ref="K11" si="0">H11-F11</f>
        <v>63.5</v>
      </c>
      <c r="L11" s="411">
        <f t="shared" ref="L11" si="1">(F11*-0.7)/100</f>
        <v>-7.4829999999999997</v>
      </c>
      <c r="M11" s="412">
        <f t="shared" ref="M11" si="2">(K11+L11)/F11</f>
        <v>5.240130963517306E-2</v>
      </c>
      <c r="N11" s="410" t="s">
        <v>589</v>
      </c>
      <c r="O11" s="413">
        <v>44623</v>
      </c>
      <c r="P11" s="411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5">
        <v>3</v>
      </c>
      <c r="B12" s="404">
        <v>44603</v>
      </c>
      <c r="C12" s="421"/>
      <c r="D12" s="422" t="s">
        <v>331</v>
      </c>
      <c r="E12" s="423" t="s">
        <v>591</v>
      </c>
      <c r="F12" s="315">
        <v>847.5</v>
      </c>
      <c r="G12" s="315">
        <v>798</v>
      </c>
      <c r="H12" s="423">
        <v>798</v>
      </c>
      <c r="I12" s="424" t="s">
        <v>864</v>
      </c>
      <c r="J12" s="414" t="s">
        <v>921</v>
      </c>
      <c r="K12" s="414">
        <f t="shared" ref="K12" si="3">H12-F12</f>
        <v>-49.5</v>
      </c>
      <c r="L12" s="415">
        <f t="shared" ref="L12" si="4">(F12*-0.7)/100</f>
        <v>-5.9325000000000001</v>
      </c>
      <c r="M12" s="416">
        <f t="shared" ref="M12" si="5">(K12+L12)/F12</f>
        <v>-6.5407079646017691E-2</v>
      </c>
      <c r="N12" s="414" t="s">
        <v>601</v>
      </c>
      <c r="O12" s="417">
        <v>44623</v>
      </c>
      <c r="P12" s="415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405">
        <v>4</v>
      </c>
      <c r="B13" s="392">
        <v>44620</v>
      </c>
      <c r="C13" s="406"/>
      <c r="D13" s="407" t="s">
        <v>488</v>
      </c>
      <c r="E13" s="408" t="s">
        <v>591</v>
      </c>
      <c r="F13" s="405">
        <v>148</v>
      </c>
      <c r="G13" s="405">
        <v>138</v>
      </c>
      <c r="H13" s="408">
        <v>156</v>
      </c>
      <c r="I13" s="409" t="s">
        <v>872</v>
      </c>
      <c r="J13" s="410" t="s">
        <v>923</v>
      </c>
      <c r="K13" s="410">
        <f t="shared" ref="K13:K14" si="6">H13-F13</f>
        <v>8</v>
      </c>
      <c r="L13" s="411">
        <f>(F13*-0.4)/100</f>
        <v>-0.59200000000000008</v>
      </c>
      <c r="M13" s="412">
        <f t="shared" ref="M13:M14" si="7">(K13+L13)/F13</f>
        <v>5.0054054054054054E-2</v>
      </c>
      <c r="N13" s="410" t="s">
        <v>589</v>
      </c>
      <c r="O13" s="413">
        <v>44623</v>
      </c>
      <c r="P13" s="411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5">
        <v>5</v>
      </c>
      <c r="B14" s="404">
        <v>44620</v>
      </c>
      <c r="C14" s="421"/>
      <c r="D14" s="422" t="s">
        <v>114</v>
      </c>
      <c r="E14" s="423" t="s">
        <v>591</v>
      </c>
      <c r="F14" s="315">
        <v>2360</v>
      </c>
      <c r="G14" s="315">
        <v>2230</v>
      </c>
      <c r="H14" s="423">
        <v>2230</v>
      </c>
      <c r="I14" s="424" t="s">
        <v>873</v>
      </c>
      <c r="J14" s="414" t="s">
        <v>931</v>
      </c>
      <c r="K14" s="414">
        <f t="shared" si="6"/>
        <v>-130</v>
      </c>
      <c r="L14" s="415">
        <f t="shared" ref="L14" si="8">(F14*-0.7)/100</f>
        <v>-16.52</v>
      </c>
      <c r="M14" s="416">
        <f t="shared" si="7"/>
        <v>-6.208474576271187E-2</v>
      </c>
      <c r="N14" s="414" t="s">
        <v>601</v>
      </c>
      <c r="O14" s="417">
        <v>44624</v>
      </c>
      <c r="P14" s="415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33">
        <v>6</v>
      </c>
      <c r="B15" s="404">
        <v>44620</v>
      </c>
      <c r="C15" s="434"/>
      <c r="D15" s="435" t="s">
        <v>124</v>
      </c>
      <c r="E15" s="436" t="s">
        <v>591</v>
      </c>
      <c r="F15" s="433">
        <v>715</v>
      </c>
      <c r="G15" s="433">
        <v>675</v>
      </c>
      <c r="H15" s="436">
        <f>(675+738.5)/2</f>
        <v>706.75</v>
      </c>
      <c r="I15" s="437" t="s">
        <v>874</v>
      </c>
      <c r="J15" s="414" t="s">
        <v>972</v>
      </c>
      <c r="K15" s="414">
        <f t="shared" ref="K15:K17" si="9">H15-F15</f>
        <v>-8.25</v>
      </c>
      <c r="L15" s="415">
        <f>(F15*-0.4)/100</f>
        <v>-2.86</v>
      </c>
      <c r="M15" s="416">
        <f t="shared" ref="M15:M17" si="10">(K15+L15)/F15</f>
        <v>-1.5538461538461537E-2</v>
      </c>
      <c r="N15" s="414" t="s">
        <v>601</v>
      </c>
      <c r="O15" s="417">
        <v>44628</v>
      </c>
      <c r="P15" s="438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5">
        <v>7</v>
      </c>
      <c r="B16" s="404">
        <v>44620</v>
      </c>
      <c r="C16" s="421"/>
      <c r="D16" s="422" t="s">
        <v>39</v>
      </c>
      <c r="E16" s="423" t="s">
        <v>591</v>
      </c>
      <c r="F16" s="315">
        <v>925</v>
      </c>
      <c r="G16" s="315">
        <v>860</v>
      </c>
      <c r="H16" s="423">
        <v>860</v>
      </c>
      <c r="I16" s="424" t="s">
        <v>875</v>
      </c>
      <c r="J16" s="414" t="s">
        <v>932</v>
      </c>
      <c r="K16" s="414">
        <f t="shared" si="9"/>
        <v>-65</v>
      </c>
      <c r="L16" s="415">
        <f t="shared" ref="L16" si="11">(F16*-0.7)/100</f>
        <v>-6.4749999999999996</v>
      </c>
      <c r="M16" s="416">
        <f t="shared" si="10"/>
        <v>-7.7270270270270267E-2</v>
      </c>
      <c r="N16" s="414" t="s">
        <v>601</v>
      </c>
      <c r="O16" s="417">
        <v>44624</v>
      </c>
      <c r="P16" s="415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47">
        <v>8</v>
      </c>
      <c r="B17" s="448">
        <v>44622</v>
      </c>
      <c r="C17" s="449"/>
      <c r="D17" s="450" t="s">
        <v>75</v>
      </c>
      <c r="E17" s="451" t="s">
        <v>591</v>
      </c>
      <c r="F17" s="447">
        <v>669</v>
      </c>
      <c r="G17" s="447">
        <v>618</v>
      </c>
      <c r="H17" s="451">
        <v>696</v>
      </c>
      <c r="I17" s="452" t="s">
        <v>894</v>
      </c>
      <c r="J17" s="453" t="s">
        <v>1022</v>
      </c>
      <c r="K17" s="453">
        <f t="shared" si="9"/>
        <v>27</v>
      </c>
      <c r="L17" s="454">
        <f>(F17*-0.7)/100</f>
        <v>-4.6829999999999998</v>
      </c>
      <c r="M17" s="455">
        <f t="shared" si="10"/>
        <v>3.3358744394618833E-2</v>
      </c>
      <c r="N17" s="453" t="s">
        <v>589</v>
      </c>
      <c r="O17" s="456">
        <v>44629</v>
      </c>
      <c r="P17" s="454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44623</v>
      </c>
      <c r="C18" s="376"/>
      <c r="D18" s="352" t="s">
        <v>43</v>
      </c>
      <c r="E18" s="353" t="s">
        <v>591</v>
      </c>
      <c r="F18" s="251" t="s">
        <v>902</v>
      </c>
      <c r="G18" s="251">
        <v>1870</v>
      </c>
      <c r="H18" s="353"/>
      <c r="I18" s="354" t="s">
        <v>903</v>
      </c>
      <c r="J18" s="307" t="s">
        <v>592</v>
      </c>
      <c r="K18" s="307"/>
      <c r="L18" s="308"/>
      <c r="M18" s="309"/>
      <c r="N18" s="307"/>
      <c r="O18" s="344"/>
      <c r="P18" s="251">
        <f>VLOOKUP(D18,'MidCap Intra'!B14:C569,2,0)</f>
        <v>2000.85</v>
      </c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42">
        <v>10</v>
      </c>
      <c r="B19" s="471">
        <v>44627</v>
      </c>
      <c r="C19" s="472"/>
      <c r="D19" s="473" t="s">
        <v>206</v>
      </c>
      <c r="E19" s="474" t="s">
        <v>591</v>
      </c>
      <c r="F19" s="442">
        <v>1070</v>
      </c>
      <c r="G19" s="442">
        <v>990</v>
      </c>
      <c r="H19" s="474">
        <v>1132.5</v>
      </c>
      <c r="I19" s="475" t="s">
        <v>948</v>
      </c>
      <c r="J19" s="430" t="s">
        <v>1021</v>
      </c>
      <c r="K19" s="430">
        <f t="shared" ref="K19" si="12">H19-F19</f>
        <v>62.5</v>
      </c>
      <c r="L19" s="427">
        <f>(F19*-0.7)/100</f>
        <v>-7.49</v>
      </c>
      <c r="M19" s="431">
        <f t="shared" ref="M19" si="13">(K19+L19)/F19</f>
        <v>5.1411214953271028E-2</v>
      </c>
      <c r="N19" s="430" t="s">
        <v>589</v>
      </c>
      <c r="O19" s="432">
        <v>44629</v>
      </c>
      <c r="P19" s="427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44627</v>
      </c>
      <c r="C20" s="376"/>
      <c r="D20" s="352" t="s">
        <v>488</v>
      </c>
      <c r="E20" s="353" t="s">
        <v>591</v>
      </c>
      <c r="F20" s="251" t="s">
        <v>1139</v>
      </c>
      <c r="G20" s="251">
        <v>135</v>
      </c>
      <c r="H20" s="353"/>
      <c r="I20" s="354" t="s">
        <v>872</v>
      </c>
      <c r="J20" s="307" t="s">
        <v>592</v>
      </c>
      <c r="K20" s="257"/>
      <c r="L20" s="257"/>
      <c r="M20" s="257"/>
      <c r="N20" s="257"/>
      <c r="O20" s="257"/>
      <c r="P20" s="251">
        <f>VLOOKUP(D20,'MidCap Intra'!B15:C570,2,0)</f>
        <v>149.65</v>
      </c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44627</v>
      </c>
      <c r="C21" s="376"/>
      <c r="D21" s="352" t="s">
        <v>186</v>
      </c>
      <c r="E21" s="353" t="s">
        <v>591</v>
      </c>
      <c r="F21" s="251" t="s">
        <v>949</v>
      </c>
      <c r="G21" s="251">
        <v>2170</v>
      </c>
      <c r="H21" s="353"/>
      <c r="I21" s="354" t="s">
        <v>950</v>
      </c>
      <c r="J21" s="307" t="s">
        <v>592</v>
      </c>
      <c r="K21" s="307"/>
      <c r="L21" s="308"/>
      <c r="M21" s="309"/>
      <c r="N21" s="307"/>
      <c r="O21" s="344"/>
      <c r="P21" s="251">
        <f>VLOOKUP(D21,'MidCap Intra'!B16:C571,2,0)</f>
        <v>2354.1</v>
      </c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44629</v>
      </c>
      <c r="C22" s="376"/>
      <c r="D22" s="352" t="s">
        <v>136</v>
      </c>
      <c r="E22" s="353" t="s">
        <v>591</v>
      </c>
      <c r="F22" s="251" t="s">
        <v>1027</v>
      </c>
      <c r="G22" s="251">
        <v>690</v>
      </c>
      <c r="H22" s="353"/>
      <c r="I22" s="354" t="s">
        <v>1028</v>
      </c>
      <c r="J22" s="307" t="s">
        <v>592</v>
      </c>
      <c r="K22" s="307"/>
      <c r="L22" s="308"/>
      <c r="M22" s="309"/>
      <c r="N22" s="307"/>
      <c r="O22" s="344"/>
      <c r="P22" s="251">
        <f>VLOOKUP(D22,'MidCap Intra'!B17:C572,2,0)</f>
        <v>735.05</v>
      </c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377"/>
      <c r="B23" s="378"/>
      <c r="C23" s="379"/>
      <c r="D23" s="380"/>
      <c r="E23" s="381"/>
      <c r="F23" s="377"/>
      <c r="G23" s="377"/>
      <c r="H23" s="381"/>
      <c r="I23" s="382"/>
      <c r="J23" s="383"/>
      <c r="K23" s="377"/>
      <c r="L23" s="378"/>
      <c r="M23" s="379"/>
      <c r="N23" s="380"/>
      <c r="O23" s="381"/>
      <c r="P23" s="374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593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594</v>
      </c>
      <c r="B27" s="119"/>
      <c r="C27" s="119"/>
      <c r="D27" s="119"/>
      <c r="E27" s="41"/>
      <c r="F27" s="127" t="s">
        <v>595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596</v>
      </c>
      <c r="B28" s="119"/>
      <c r="C28" s="119"/>
      <c r="D28" s="119" t="s">
        <v>853</v>
      </c>
      <c r="E28" s="6"/>
      <c r="F28" s="127" t="s">
        <v>597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598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566</v>
      </c>
      <c r="C31" s="98"/>
      <c r="D31" s="97" t="s">
        <v>577</v>
      </c>
      <c r="E31" s="96" t="s">
        <v>578</v>
      </c>
      <c r="F31" s="96" t="s">
        <v>579</v>
      </c>
      <c r="G31" s="96" t="s">
        <v>599</v>
      </c>
      <c r="H31" s="96" t="s">
        <v>581</v>
      </c>
      <c r="I31" s="96" t="s">
        <v>582</v>
      </c>
      <c r="J31" s="96" t="s">
        <v>583</v>
      </c>
      <c r="K31" s="96" t="s">
        <v>600</v>
      </c>
      <c r="L31" s="140" t="s">
        <v>585</v>
      </c>
      <c r="M31" s="98" t="s">
        <v>586</v>
      </c>
      <c r="N31" s="95" t="s">
        <v>587</v>
      </c>
      <c r="O31" s="314" t="s">
        <v>588</v>
      </c>
      <c r="P31" s="282"/>
      <c r="Q31" s="1"/>
      <c r="R31" s="311"/>
      <c r="S31" s="311"/>
      <c r="T31" s="311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418">
        <v>1</v>
      </c>
      <c r="B32" s="392">
        <v>44620</v>
      </c>
      <c r="C32" s="419"/>
      <c r="D32" s="420" t="s">
        <v>66</v>
      </c>
      <c r="E32" s="285" t="s">
        <v>591</v>
      </c>
      <c r="F32" s="285">
        <v>1812.5</v>
      </c>
      <c r="G32" s="285">
        <v>1750</v>
      </c>
      <c r="H32" s="285">
        <v>1862</v>
      </c>
      <c r="I32" s="285" t="s">
        <v>879</v>
      </c>
      <c r="J32" s="410" t="s">
        <v>973</v>
      </c>
      <c r="K32" s="410">
        <f t="shared" ref="K32" si="14">H32-F32</f>
        <v>49.5</v>
      </c>
      <c r="L32" s="411">
        <f>(F32*-0.7)/100</f>
        <v>-12.6875</v>
      </c>
      <c r="M32" s="412">
        <f t="shared" ref="M32" si="15">(K32+L32)/F32</f>
        <v>2.0310344827586205E-2</v>
      </c>
      <c r="N32" s="410" t="s">
        <v>589</v>
      </c>
      <c r="O32" s="432">
        <v>44628</v>
      </c>
      <c r="P32" s="312"/>
      <c r="Q32" s="312"/>
      <c r="R32" s="313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10"/>
      <c r="AJ32" s="294"/>
      <c r="AK32" s="294"/>
      <c r="AL32" s="294"/>
    </row>
    <row r="33" spans="1:38" s="257" customFormat="1" ht="15" customHeight="1">
      <c r="A33" s="418">
        <v>2</v>
      </c>
      <c r="B33" s="392">
        <v>44622</v>
      </c>
      <c r="C33" s="419"/>
      <c r="D33" s="420" t="s">
        <v>895</v>
      </c>
      <c r="E33" s="285" t="s">
        <v>591</v>
      </c>
      <c r="F33" s="285">
        <v>642</v>
      </c>
      <c r="G33" s="285">
        <v>618</v>
      </c>
      <c r="H33" s="285">
        <v>661</v>
      </c>
      <c r="I33" s="285" t="s">
        <v>896</v>
      </c>
      <c r="J33" s="410" t="s">
        <v>920</v>
      </c>
      <c r="K33" s="410">
        <f t="shared" ref="K33:K35" si="16">H33-F33</f>
        <v>19</v>
      </c>
      <c r="L33" s="411">
        <f>(F33*-0.7)/100</f>
        <v>-4.4939999999999998</v>
      </c>
      <c r="M33" s="412">
        <f t="shared" ref="M33:M35" si="17">(K33+L33)/F33</f>
        <v>2.2595015576323988E-2</v>
      </c>
      <c r="N33" s="410" t="s">
        <v>589</v>
      </c>
      <c r="O33" s="413">
        <v>44620</v>
      </c>
      <c r="P33" s="312"/>
      <c r="Q33" s="312"/>
      <c r="R33" s="313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10"/>
      <c r="AJ33" s="294"/>
      <c r="AK33" s="294"/>
      <c r="AL33" s="294"/>
    </row>
    <row r="34" spans="1:38" s="257" customFormat="1" ht="15" customHeight="1">
      <c r="A34" s="428">
        <v>3</v>
      </c>
      <c r="B34" s="404">
        <v>44623</v>
      </c>
      <c r="C34" s="425"/>
      <c r="D34" s="429" t="s">
        <v>250</v>
      </c>
      <c r="E34" s="315" t="s">
        <v>591</v>
      </c>
      <c r="F34" s="315">
        <v>411</v>
      </c>
      <c r="G34" s="315">
        <v>398</v>
      </c>
      <c r="H34" s="315">
        <v>398</v>
      </c>
      <c r="I34" s="315" t="s">
        <v>904</v>
      </c>
      <c r="J34" s="414" t="s">
        <v>938</v>
      </c>
      <c r="K34" s="414">
        <f t="shared" si="16"/>
        <v>-13</v>
      </c>
      <c r="L34" s="415">
        <f>(F34*-0.07)/100</f>
        <v>-0.28770000000000001</v>
      </c>
      <c r="M34" s="416">
        <f t="shared" si="17"/>
        <v>-3.2330170316301698E-2</v>
      </c>
      <c r="N34" s="414" t="s">
        <v>601</v>
      </c>
      <c r="O34" s="417">
        <v>44624</v>
      </c>
      <c r="P34" s="312"/>
      <c r="Q34" s="312"/>
      <c r="R34" s="313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10"/>
      <c r="AJ34" s="294"/>
      <c r="AK34" s="294"/>
      <c r="AL34" s="294"/>
    </row>
    <row r="35" spans="1:38" s="257" customFormat="1" ht="15" customHeight="1">
      <c r="A35" s="428">
        <v>4</v>
      </c>
      <c r="B35" s="404">
        <v>44623</v>
      </c>
      <c r="C35" s="425"/>
      <c r="D35" s="429" t="s">
        <v>81</v>
      </c>
      <c r="E35" s="315" t="s">
        <v>591</v>
      </c>
      <c r="F35" s="315">
        <v>3405</v>
      </c>
      <c r="G35" s="315">
        <v>3290</v>
      </c>
      <c r="H35" s="315">
        <v>3290</v>
      </c>
      <c r="I35" s="315" t="s">
        <v>905</v>
      </c>
      <c r="J35" s="414" t="s">
        <v>961</v>
      </c>
      <c r="K35" s="414">
        <f t="shared" si="16"/>
        <v>-115</v>
      </c>
      <c r="L35" s="415">
        <f>(F35*-0.07)/100</f>
        <v>-2.3835000000000002</v>
      </c>
      <c r="M35" s="416">
        <f t="shared" si="17"/>
        <v>-3.4473861967694565E-2</v>
      </c>
      <c r="N35" s="414" t="s">
        <v>601</v>
      </c>
      <c r="O35" s="417">
        <v>44627</v>
      </c>
      <c r="P35" s="312"/>
      <c r="Q35" s="312"/>
      <c r="R35" s="313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10"/>
      <c r="AJ35" s="294"/>
      <c r="AK35" s="294"/>
      <c r="AL35" s="294"/>
    </row>
    <row r="36" spans="1:38" s="257" customFormat="1" ht="15" customHeight="1">
      <c r="A36" s="428">
        <v>5</v>
      </c>
      <c r="B36" s="404">
        <v>44623</v>
      </c>
      <c r="C36" s="425"/>
      <c r="D36" s="429" t="s">
        <v>145</v>
      </c>
      <c r="E36" s="315" t="s">
        <v>591</v>
      </c>
      <c r="F36" s="315">
        <v>1775</v>
      </c>
      <c r="G36" s="315">
        <v>1730</v>
      </c>
      <c r="H36" s="315">
        <v>1730</v>
      </c>
      <c r="I36" s="315" t="s">
        <v>906</v>
      </c>
      <c r="J36" s="414" t="s">
        <v>937</v>
      </c>
      <c r="K36" s="414">
        <f t="shared" ref="K36" si="18">H36-F36</f>
        <v>-45</v>
      </c>
      <c r="L36" s="415">
        <f>(F36*-0.07)/100</f>
        <v>-1.2425000000000002</v>
      </c>
      <c r="M36" s="416">
        <f t="shared" ref="M36" si="19">(K36+L36)/F36</f>
        <v>-2.6052112676056338E-2</v>
      </c>
      <c r="N36" s="414" t="s">
        <v>601</v>
      </c>
      <c r="O36" s="417">
        <v>44624</v>
      </c>
      <c r="P36" s="312"/>
      <c r="Q36" s="312"/>
      <c r="R36" s="313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10"/>
      <c r="AJ36" s="294"/>
      <c r="AK36" s="294"/>
      <c r="AL36" s="294"/>
    </row>
    <row r="37" spans="1:38" s="257" customFormat="1" ht="15" customHeight="1">
      <c r="A37" s="428">
        <v>6</v>
      </c>
      <c r="B37" s="404">
        <v>44624</v>
      </c>
      <c r="C37" s="425"/>
      <c r="D37" s="429" t="s">
        <v>449</v>
      </c>
      <c r="E37" s="315" t="s">
        <v>591</v>
      </c>
      <c r="F37" s="315">
        <v>364</v>
      </c>
      <c r="G37" s="315">
        <v>354</v>
      </c>
      <c r="H37" s="315">
        <v>354</v>
      </c>
      <c r="I37" s="315" t="s">
        <v>933</v>
      </c>
      <c r="J37" s="414" t="s">
        <v>936</v>
      </c>
      <c r="K37" s="414">
        <f t="shared" ref="K37" si="20">H37-F37</f>
        <v>-10</v>
      </c>
      <c r="L37" s="415">
        <f>(F37*-0.07)/100</f>
        <v>-0.25480000000000003</v>
      </c>
      <c r="M37" s="416">
        <f t="shared" ref="M37" si="21">(K37+L37)/F37</f>
        <v>-2.8172527472527471E-2</v>
      </c>
      <c r="N37" s="414" t="s">
        <v>601</v>
      </c>
      <c r="O37" s="417">
        <v>44624</v>
      </c>
      <c r="P37" s="312"/>
      <c r="Q37" s="312"/>
      <c r="R37" s="313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10"/>
      <c r="AJ37" s="294"/>
      <c r="AK37" s="294"/>
      <c r="AL37" s="294"/>
    </row>
    <row r="38" spans="1:38" s="257" customFormat="1" ht="15" customHeight="1">
      <c r="A38" s="418">
        <v>7</v>
      </c>
      <c r="B38" s="392">
        <v>44624</v>
      </c>
      <c r="C38" s="419"/>
      <c r="D38" s="420" t="s">
        <v>51</v>
      </c>
      <c r="E38" s="285" t="s">
        <v>591</v>
      </c>
      <c r="F38" s="285">
        <v>288.5</v>
      </c>
      <c r="G38" s="285">
        <v>278</v>
      </c>
      <c r="H38" s="285">
        <v>295.5</v>
      </c>
      <c r="I38" s="285" t="s">
        <v>934</v>
      </c>
      <c r="J38" s="430" t="s">
        <v>935</v>
      </c>
      <c r="K38" s="430">
        <f t="shared" ref="K38:K40" si="22">H38-F38</f>
        <v>7</v>
      </c>
      <c r="L38" s="427">
        <f>(F38*-0.07)/100</f>
        <v>-0.20194999999999999</v>
      </c>
      <c r="M38" s="431">
        <f t="shared" ref="M38:M40" si="23">(K38+L38)/F38</f>
        <v>2.3563431542461006E-2</v>
      </c>
      <c r="N38" s="430" t="s">
        <v>589</v>
      </c>
      <c r="O38" s="432">
        <v>44624</v>
      </c>
      <c r="P38" s="312"/>
      <c r="Q38" s="312"/>
      <c r="R38" s="31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10"/>
      <c r="AJ38" s="294"/>
      <c r="AK38" s="294"/>
      <c r="AL38" s="294"/>
    </row>
    <row r="39" spans="1:38" s="257" customFormat="1" ht="15" customHeight="1">
      <c r="A39" s="428">
        <v>8</v>
      </c>
      <c r="B39" s="404">
        <v>44624</v>
      </c>
      <c r="C39" s="425"/>
      <c r="D39" s="429" t="s">
        <v>131</v>
      </c>
      <c r="E39" s="315" t="s">
        <v>591</v>
      </c>
      <c r="F39" s="315">
        <v>1730</v>
      </c>
      <c r="G39" s="315">
        <v>1675</v>
      </c>
      <c r="H39" s="315">
        <v>1675</v>
      </c>
      <c r="I39" s="315" t="s">
        <v>945</v>
      </c>
      <c r="J39" s="414" t="s">
        <v>959</v>
      </c>
      <c r="K39" s="414">
        <f t="shared" si="22"/>
        <v>-55</v>
      </c>
      <c r="L39" s="415">
        <f t="shared" ref="L39:L40" si="24">(F39*-0.07)/100</f>
        <v>-1.2110000000000001</v>
      </c>
      <c r="M39" s="416">
        <f t="shared" si="23"/>
        <v>-3.2491907514450864E-2</v>
      </c>
      <c r="N39" s="414" t="s">
        <v>601</v>
      </c>
      <c r="O39" s="417">
        <v>44627</v>
      </c>
      <c r="P39" s="312"/>
      <c r="Q39" s="312"/>
      <c r="R39" s="31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10"/>
      <c r="AJ39" s="294"/>
      <c r="AK39" s="294"/>
      <c r="AL39" s="294"/>
    </row>
    <row r="40" spans="1:38" s="257" customFormat="1" ht="15" customHeight="1">
      <c r="A40" s="428">
        <v>9</v>
      </c>
      <c r="B40" s="404">
        <v>44624</v>
      </c>
      <c r="C40" s="425"/>
      <c r="D40" s="429" t="s">
        <v>947</v>
      </c>
      <c r="E40" s="315" t="s">
        <v>591</v>
      </c>
      <c r="F40" s="315">
        <v>6650</v>
      </c>
      <c r="G40" s="315">
        <v>6490</v>
      </c>
      <c r="H40" s="315">
        <v>6490</v>
      </c>
      <c r="I40" s="315" t="s">
        <v>946</v>
      </c>
      <c r="J40" s="414" t="s">
        <v>960</v>
      </c>
      <c r="K40" s="414">
        <f t="shared" si="22"/>
        <v>-160</v>
      </c>
      <c r="L40" s="415">
        <f t="shared" si="24"/>
        <v>-4.6550000000000002</v>
      </c>
      <c r="M40" s="416">
        <f t="shared" si="23"/>
        <v>-2.476015037593985E-2</v>
      </c>
      <c r="N40" s="414" t="s">
        <v>601</v>
      </c>
      <c r="O40" s="417">
        <v>44627</v>
      </c>
      <c r="P40" s="312"/>
      <c r="Q40" s="312"/>
      <c r="R40" s="31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10"/>
      <c r="AJ40" s="294"/>
      <c r="AK40" s="294"/>
      <c r="AL40" s="294"/>
    </row>
    <row r="41" spans="1:38" s="257" customFormat="1" ht="15" customHeight="1">
      <c r="A41" s="439">
        <v>10</v>
      </c>
      <c r="B41" s="392">
        <v>44627</v>
      </c>
      <c r="C41" s="440"/>
      <c r="D41" s="441" t="s">
        <v>491</v>
      </c>
      <c r="E41" s="442" t="s">
        <v>591</v>
      </c>
      <c r="F41" s="442">
        <v>1520</v>
      </c>
      <c r="G41" s="442">
        <v>1460</v>
      </c>
      <c r="H41" s="442">
        <v>1537.5</v>
      </c>
      <c r="I41" s="442" t="s">
        <v>957</v>
      </c>
      <c r="J41" s="430" t="s">
        <v>958</v>
      </c>
      <c r="K41" s="430">
        <f t="shared" ref="K41" si="25">H41-F41</f>
        <v>17.5</v>
      </c>
      <c r="L41" s="427">
        <f>(F41*-0.07)/100</f>
        <v>-1.0640000000000001</v>
      </c>
      <c r="M41" s="431">
        <f t="shared" ref="M41" si="26">(K41+L41)/F41</f>
        <v>1.0813157894736842E-2</v>
      </c>
      <c r="N41" s="430" t="s">
        <v>589</v>
      </c>
      <c r="O41" s="432">
        <v>44627</v>
      </c>
      <c r="P41" s="312"/>
      <c r="Q41" s="312"/>
      <c r="R41" s="313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10"/>
      <c r="AJ41" s="294"/>
      <c r="AK41" s="294"/>
      <c r="AL41" s="294"/>
    </row>
    <row r="42" spans="1:38" s="257" customFormat="1" ht="15" customHeight="1">
      <c r="A42" s="384">
        <v>11</v>
      </c>
      <c r="B42" s="248">
        <v>44628</v>
      </c>
      <c r="C42" s="385"/>
      <c r="D42" s="386" t="s">
        <v>449</v>
      </c>
      <c r="E42" s="251" t="s">
        <v>591</v>
      </c>
      <c r="F42" s="251" t="s">
        <v>980</v>
      </c>
      <c r="G42" s="251">
        <v>337</v>
      </c>
      <c r="H42" s="251"/>
      <c r="I42" s="251" t="s">
        <v>981</v>
      </c>
      <c r="J42" s="307" t="s">
        <v>592</v>
      </c>
      <c r="K42" s="307"/>
      <c r="L42" s="308"/>
      <c r="M42" s="309"/>
      <c r="N42" s="307"/>
      <c r="O42" s="344"/>
      <c r="P42" s="312"/>
      <c r="Q42" s="312"/>
      <c r="R42" s="31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10"/>
      <c r="AJ42" s="294"/>
      <c r="AK42" s="294"/>
      <c r="AL42" s="294"/>
    </row>
    <row r="43" spans="1:38" s="257" customFormat="1" ht="15" customHeight="1">
      <c r="A43" s="384">
        <v>12</v>
      </c>
      <c r="B43" s="248">
        <v>44628</v>
      </c>
      <c r="C43" s="385"/>
      <c r="D43" s="386" t="s">
        <v>124</v>
      </c>
      <c r="E43" s="251" t="s">
        <v>591</v>
      </c>
      <c r="F43" s="251" t="s">
        <v>987</v>
      </c>
      <c r="G43" s="251">
        <v>640</v>
      </c>
      <c r="H43" s="251"/>
      <c r="I43" s="251" t="s">
        <v>988</v>
      </c>
      <c r="J43" s="307" t="s">
        <v>592</v>
      </c>
      <c r="K43" s="307"/>
      <c r="L43" s="308"/>
      <c r="M43" s="309"/>
      <c r="N43" s="307"/>
      <c r="O43" s="344"/>
      <c r="P43" s="312"/>
      <c r="Q43" s="312"/>
      <c r="R43" s="31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10"/>
      <c r="AJ43" s="294"/>
      <c r="AK43" s="294"/>
      <c r="AL43" s="294"/>
    </row>
    <row r="44" spans="1:38" s="257" customFormat="1" ht="15" customHeight="1">
      <c r="A44" s="384">
        <v>13</v>
      </c>
      <c r="B44" s="248">
        <v>44628</v>
      </c>
      <c r="C44" s="385"/>
      <c r="D44" s="386" t="s">
        <v>188</v>
      </c>
      <c r="E44" s="251" t="s">
        <v>591</v>
      </c>
      <c r="F44" s="251" t="s">
        <v>995</v>
      </c>
      <c r="G44" s="251">
        <v>997</v>
      </c>
      <c r="H44" s="251"/>
      <c r="I44" s="251" t="s">
        <v>996</v>
      </c>
      <c r="J44" s="307" t="s">
        <v>592</v>
      </c>
      <c r="K44" s="307"/>
      <c r="L44" s="308"/>
      <c r="M44" s="309"/>
      <c r="N44" s="307"/>
      <c r="O44" s="344"/>
      <c r="P44" s="312"/>
      <c r="Q44" s="312"/>
      <c r="R44" s="31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10"/>
      <c r="AJ44" s="294"/>
      <c r="AK44" s="294"/>
      <c r="AL44" s="294"/>
    </row>
    <row r="45" spans="1:38" s="257" customFormat="1" ht="15" customHeight="1">
      <c r="A45" s="418">
        <v>14</v>
      </c>
      <c r="B45" s="392">
        <v>44629</v>
      </c>
      <c r="C45" s="419"/>
      <c r="D45" s="420" t="s">
        <v>532</v>
      </c>
      <c r="E45" s="285" t="s">
        <v>591</v>
      </c>
      <c r="F45" s="285">
        <v>1132.5</v>
      </c>
      <c r="G45" s="285">
        <v>1097</v>
      </c>
      <c r="H45" s="285">
        <v>1154</v>
      </c>
      <c r="I45" s="285" t="s">
        <v>1015</v>
      </c>
      <c r="J45" s="430" t="s">
        <v>1017</v>
      </c>
      <c r="K45" s="430">
        <f t="shared" ref="K45" si="27">H45-F45</f>
        <v>21.5</v>
      </c>
      <c r="L45" s="427">
        <f>(F45*-0.07)/100</f>
        <v>-0.79275000000000007</v>
      </c>
      <c r="M45" s="431">
        <f t="shared" ref="M45" si="28">(K45+L45)/F45</f>
        <v>1.8284547461368653E-2</v>
      </c>
      <c r="N45" s="430" t="s">
        <v>589</v>
      </c>
      <c r="O45" s="457">
        <v>44629</v>
      </c>
      <c r="P45" s="312"/>
      <c r="Q45" s="312"/>
      <c r="R45" s="31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10"/>
      <c r="AJ45" s="294"/>
      <c r="AK45" s="294"/>
      <c r="AL45" s="294"/>
    </row>
    <row r="46" spans="1:38" s="257" customFormat="1" ht="15" customHeight="1">
      <c r="A46" s="418">
        <v>15</v>
      </c>
      <c r="B46" s="392">
        <v>44629</v>
      </c>
      <c r="C46" s="419"/>
      <c r="D46" s="420" t="s">
        <v>177</v>
      </c>
      <c r="E46" s="285" t="s">
        <v>591</v>
      </c>
      <c r="F46" s="285">
        <v>2175</v>
      </c>
      <c r="G46" s="285">
        <v>2120</v>
      </c>
      <c r="H46" s="285">
        <v>2240</v>
      </c>
      <c r="I46" s="285" t="s">
        <v>1016</v>
      </c>
      <c r="J46" s="430" t="s">
        <v>1018</v>
      </c>
      <c r="K46" s="430">
        <f t="shared" ref="K46" si="29">H46-F46</f>
        <v>65</v>
      </c>
      <c r="L46" s="427">
        <f>(F46*-0.07)/100</f>
        <v>-1.5225000000000002</v>
      </c>
      <c r="M46" s="431">
        <f t="shared" ref="M46" si="30">(K46+L46)/F46</f>
        <v>2.9185057471264368E-2</v>
      </c>
      <c r="N46" s="430" t="s">
        <v>589</v>
      </c>
      <c r="O46" s="457">
        <v>44629</v>
      </c>
      <c r="P46" s="312"/>
      <c r="Q46" s="312"/>
      <c r="R46" s="31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10"/>
      <c r="AJ46" s="294"/>
      <c r="AK46" s="294"/>
      <c r="AL46" s="294"/>
    </row>
    <row r="47" spans="1:38" s="257" customFormat="1" ht="15" customHeight="1">
      <c r="A47" s="418">
        <v>16</v>
      </c>
      <c r="B47" s="392">
        <v>44629</v>
      </c>
      <c r="C47" s="419"/>
      <c r="D47" s="420" t="s">
        <v>51</v>
      </c>
      <c r="E47" s="285" t="s">
        <v>591</v>
      </c>
      <c r="F47" s="285">
        <v>282.5</v>
      </c>
      <c r="G47" s="285">
        <v>273</v>
      </c>
      <c r="H47" s="285">
        <v>288.5</v>
      </c>
      <c r="I47" s="285" t="s">
        <v>1019</v>
      </c>
      <c r="J47" s="430" t="s">
        <v>915</v>
      </c>
      <c r="K47" s="430">
        <f t="shared" ref="K47:K48" si="31">H47-F47</f>
        <v>6</v>
      </c>
      <c r="L47" s="427">
        <f t="shared" ref="L47:L48" si="32">(F47*-0.07)/100</f>
        <v>-0.19775000000000001</v>
      </c>
      <c r="M47" s="431">
        <f t="shared" ref="M47:M48" si="33">(K47+L47)/F47</f>
        <v>2.0538938053097346E-2</v>
      </c>
      <c r="N47" s="430" t="s">
        <v>589</v>
      </c>
      <c r="O47" s="457">
        <v>44629</v>
      </c>
      <c r="P47" s="312"/>
      <c r="Q47" s="312"/>
      <c r="R47" s="313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10"/>
      <c r="AJ47" s="294"/>
      <c r="AK47" s="294"/>
      <c r="AL47" s="294"/>
    </row>
    <row r="48" spans="1:38" s="257" customFormat="1" ht="15" customHeight="1">
      <c r="A48" s="418">
        <v>17</v>
      </c>
      <c r="B48" s="392">
        <v>44629</v>
      </c>
      <c r="C48" s="419"/>
      <c r="D48" s="420" t="s">
        <v>189</v>
      </c>
      <c r="E48" s="285" t="s">
        <v>591</v>
      </c>
      <c r="F48" s="285">
        <v>441.5</v>
      </c>
      <c r="G48" s="285">
        <v>428</v>
      </c>
      <c r="H48" s="285">
        <v>449</v>
      </c>
      <c r="I48" s="285" t="s">
        <v>1020</v>
      </c>
      <c r="J48" s="430" t="s">
        <v>944</v>
      </c>
      <c r="K48" s="430">
        <f t="shared" si="31"/>
        <v>7.5</v>
      </c>
      <c r="L48" s="427">
        <f t="shared" si="32"/>
        <v>-0.30905000000000005</v>
      </c>
      <c r="M48" s="431">
        <f t="shared" si="33"/>
        <v>1.6287542468856171E-2</v>
      </c>
      <c r="N48" s="430" t="s">
        <v>589</v>
      </c>
      <c r="O48" s="457">
        <v>44629</v>
      </c>
      <c r="P48" s="312"/>
      <c r="Q48" s="312"/>
      <c r="R48" s="313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10"/>
      <c r="AJ48" s="294"/>
      <c r="AK48" s="294"/>
      <c r="AL48" s="294"/>
    </row>
    <row r="49" spans="1:38" s="257" customFormat="1" ht="15" customHeight="1">
      <c r="A49" s="384"/>
      <c r="B49" s="248"/>
      <c r="C49" s="385"/>
      <c r="D49" s="386"/>
      <c r="E49" s="251"/>
      <c r="F49" s="251"/>
      <c r="G49" s="251"/>
      <c r="H49" s="251"/>
      <c r="I49" s="251"/>
      <c r="J49" s="307"/>
      <c r="K49" s="307"/>
      <c r="L49" s="308"/>
      <c r="M49" s="309"/>
      <c r="N49" s="307"/>
      <c r="O49" s="344"/>
      <c r="P49" s="312"/>
      <c r="Q49" s="312"/>
      <c r="R49" s="31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10"/>
      <c r="AJ49" s="294"/>
      <c r="AK49" s="294"/>
      <c r="AL49" s="294"/>
    </row>
    <row r="50" spans="1:38" s="270" customFormat="1" ht="15" customHeight="1">
      <c r="K50" s="252"/>
      <c r="L50" s="283"/>
      <c r="M50" s="330"/>
      <c r="N50" s="252"/>
      <c r="O50" s="293"/>
      <c r="P50" s="1"/>
      <c r="Q50" s="1"/>
      <c r="R50" s="32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332"/>
      <c r="AJ50" s="331"/>
      <c r="AK50" s="331"/>
      <c r="AL50" s="331"/>
    </row>
    <row r="51" spans="1:38" ht="15" customHeight="1">
      <c r="A51" s="317"/>
      <c r="B51" s="318"/>
      <c r="C51" s="319"/>
      <c r="D51" s="320"/>
      <c r="E51" s="321"/>
      <c r="F51" s="321"/>
      <c r="G51" s="321"/>
      <c r="H51" s="321"/>
      <c r="I51" s="321"/>
      <c r="J51" s="322"/>
      <c r="K51" s="322"/>
      <c r="L51" s="323"/>
      <c r="M51" s="324"/>
      <c r="N51" s="322"/>
      <c r="O51" s="325"/>
      <c r="P51" s="1"/>
      <c r="Q51" s="1"/>
      <c r="R51" s="32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44.25" customHeight="1">
      <c r="A52" s="119" t="s">
        <v>593</v>
      </c>
      <c r="B52" s="142"/>
      <c r="C52" s="142"/>
      <c r="D52" s="1"/>
      <c r="E52" s="6"/>
      <c r="F52" s="6"/>
      <c r="G52" s="6"/>
      <c r="H52" s="6" t="s">
        <v>605</v>
      </c>
      <c r="I52" s="6"/>
      <c r="J52" s="6"/>
      <c r="K52" s="115"/>
      <c r="L52" s="144"/>
      <c r="M52" s="115"/>
      <c r="N52" s="116"/>
      <c r="O52" s="115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297"/>
      <c r="AD52" s="297"/>
      <c r="AE52" s="297"/>
      <c r="AF52" s="297"/>
      <c r="AG52" s="297"/>
      <c r="AH52" s="297"/>
    </row>
    <row r="53" spans="1:38" ht="12.75" customHeight="1">
      <c r="A53" s="126" t="s">
        <v>594</v>
      </c>
      <c r="B53" s="119"/>
      <c r="C53" s="119"/>
      <c r="D53" s="119"/>
      <c r="E53" s="41"/>
      <c r="F53" s="127" t="s">
        <v>595</v>
      </c>
      <c r="G53" s="56"/>
      <c r="H53" s="41"/>
      <c r="I53" s="56"/>
      <c r="J53" s="6"/>
      <c r="K53" s="145"/>
      <c r="L53" s="146"/>
      <c r="M53" s="6"/>
      <c r="N53" s="109"/>
      <c r="O53" s="147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26"/>
      <c r="B54" s="119"/>
      <c r="C54" s="119"/>
      <c r="D54" s="119"/>
      <c r="E54" s="6"/>
      <c r="F54" s="127" t="s">
        <v>597</v>
      </c>
      <c r="G54" s="56"/>
      <c r="H54" s="41"/>
      <c r="I54" s="56"/>
      <c r="J54" s="6"/>
      <c r="K54" s="145"/>
      <c r="L54" s="146"/>
      <c r="M54" s="6"/>
      <c r="N54" s="109"/>
      <c r="O54" s="147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19"/>
      <c r="B55" s="119"/>
      <c r="C55" s="119"/>
      <c r="D55" s="119"/>
      <c r="E55" s="6"/>
      <c r="F55" s="6"/>
      <c r="G55" s="6"/>
      <c r="H55" s="6"/>
      <c r="I55" s="6"/>
      <c r="J55" s="132"/>
      <c r="K55" s="129"/>
      <c r="L55" s="130"/>
      <c r="M55" s="6"/>
      <c r="N55" s="133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48" t="s">
        <v>606</v>
      </c>
      <c r="B56" s="148"/>
      <c r="C56" s="148"/>
      <c r="D56" s="148"/>
      <c r="E56" s="6"/>
      <c r="F56" s="6"/>
      <c r="G56" s="6"/>
      <c r="H56" s="6"/>
      <c r="I56" s="6"/>
      <c r="J56" s="6"/>
      <c r="K56" s="6"/>
      <c r="L56" s="6"/>
      <c r="M56" s="6"/>
      <c r="N56" s="6"/>
      <c r="O56" s="2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6" t="s">
        <v>16</v>
      </c>
      <c r="B57" s="96" t="s">
        <v>566</v>
      </c>
      <c r="C57" s="96"/>
      <c r="D57" s="97" t="s">
        <v>577</v>
      </c>
      <c r="E57" s="96" t="s">
        <v>578</v>
      </c>
      <c r="F57" s="96" t="s">
        <v>579</v>
      </c>
      <c r="G57" s="96" t="s">
        <v>599</v>
      </c>
      <c r="H57" s="96" t="s">
        <v>581</v>
      </c>
      <c r="I57" s="96" t="s">
        <v>582</v>
      </c>
      <c r="J57" s="95" t="s">
        <v>583</v>
      </c>
      <c r="K57" s="149" t="s">
        <v>607</v>
      </c>
      <c r="L57" s="98" t="s">
        <v>585</v>
      </c>
      <c r="M57" s="149" t="s">
        <v>608</v>
      </c>
      <c r="N57" s="96" t="s">
        <v>609</v>
      </c>
      <c r="O57" s="95" t="s">
        <v>587</v>
      </c>
      <c r="P57" s="97" t="s">
        <v>588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s="247" customFormat="1" ht="13.5" customHeight="1">
      <c r="A58" s="315">
        <v>1</v>
      </c>
      <c r="B58" s="363">
        <v>44620</v>
      </c>
      <c r="C58" s="342"/>
      <c r="D58" s="342" t="s">
        <v>871</v>
      </c>
      <c r="E58" s="315" t="s">
        <v>591</v>
      </c>
      <c r="F58" s="315">
        <v>1436</v>
      </c>
      <c r="G58" s="315">
        <v>1414</v>
      </c>
      <c r="H58" s="316">
        <v>1414</v>
      </c>
      <c r="I58" s="316" t="s">
        <v>877</v>
      </c>
      <c r="J58" s="327" t="s">
        <v>883</v>
      </c>
      <c r="K58" s="316">
        <f t="shared" ref="K58:K59" si="34">H58-F58</f>
        <v>-22</v>
      </c>
      <c r="L58" s="338">
        <f t="shared" ref="L58:L59" si="35">(H58*N58)*0.07%</f>
        <v>544.3900000000001</v>
      </c>
      <c r="M58" s="339">
        <f t="shared" ref="M58:M59" si="36">(K58*N58)-L58</f>
        <v>-12644.39</v>
      </c>
      <c r="N58" s="316">
        <v>550</v>
      </c>
      <c r="O58" s="340" t="s">
        <v>601</v>
      </c>
      <c r="P58" s="341">
        <v>44622</v>
      </c>
      <c r="Q58" s="249"/>
      <c r="R58" s="25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21"/>
      <c r="AG58" s="318"/>
      <c r="AH58" s="249"/>
      <c r="AI58" s="249"/>
      <c r="AJ58" s="321"/>
      <c r="AK58" s="321"/>
      <c r="AL58" s="321"/>
    </row>
    <row r="59" spans="1:38" s="247" customFormat="1" ht="13.5" customHeight="1">
      <c r="A59" s="285">
        <v>2</v>
      </c>
      <c r="B59" s="362">
        <v>44620</v>
      </c>
      <c r="C59" s="360"/>
      <c r="D59" s="360" t="s">
        <v>876</v>
      </c>
      <c r="E59" s="285" t="s">
        <v>591</v>
      </c>
      <c r="F59" s="285">
        <v>2342.5</v>
      </c>
      <c r="G59" s="285">
        <v>2300</v>
      </c>
      <c r="H59" s="343">
        <v>2368</v>
      </c>
      <c r="I59" s="343" t="s">
        <v>878</v>
      </c>
      <c r="J59" s="355" t="s">
        <v>863</v>
      </c>
      <c r="K59" s="343">
        <f t="shared" si="34"/>
        <v>25.5</v>
      </c>
      <c r="L59" s="356">
        <f t="shared" si="35"/>
        <v>455.84000000000009</v>
      </c>
      <c r="M59" s="357">
        <f t="shared" si="36"/>
        <v>6556.66</v>
      </c>
      <c r="N59" s="343">
        <v>275</v>
      </c>
      <c r="O59" s="358" t="s">
        <v>589</v>
      </c>
      <c r="P59" s="359">
        <v>44257</v>
      </c>
      <c r="Q59" s="249"/>
      <c r="R59" s="253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21"/>
      <c r="AG59" s="318"/>
      <c r="AH59" s="249"/>
      <c r="AI59" s="249"/>
      <c r="AJ59" s="321"/>
      <c r="AK59" s="321"/>
      <c r="AL59" s="321"/>
    </row>
    <row r="60" spans="1:38" s="247" customFormat="1" ht="13.5" customHeight="1">
      <c r="A60" s="315">
        <v>3</v>
      </c>
      <c r="B60" s="404">
        <v>44622</v>
      </c>
      <c r="C60" s="342"/>
      <c r="D60" s="342" t="s">
        <v>870</v>
      </c>
      <c r="E60" s="315" t="s">
        <v>591</v>
      </c>
      <c r="F60" s="315">
        <v>661</v>
      </c>
      <c r="G60" s="315">
        <v>642</v>
      </c>
      <c r="H60" s="316">
        <v>644</v>
      </c>
      <c r="I60" s="316" t="s">
        <v>884</v>
      </c>
      <c r="J60" s="327" t="s">
        <v>917</v>
      </c>
      <c r="K60" s="316">
        <f t="shared" ref="K60" si="37">H60-F60</f>
        <v>-17</v>
      </c>
      <c r="L60" s="338">
        <f t="shared" ref="L60" si="38">(H60*N60)*0.07%</f>
        <v>338.1</v>
      </c>
      <c r="M60" s="339">
        <f t="shared" ref="M60" si="39">(K60*N60)-L60</f>
        <v>-13088.1</v>
      </c>
      <c r="N60" s="316">
        <v>750</v>
      </c>
      <c r="O60" s="340" t="s">
        <v>601</v>
      </c>
      <c r="P60" s="341">
        <v>44623</v>
      </c>
      <c r="Q60" s="249"/>
      <c r="R60" s="25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21"/>
      <c r="AG60" s="318"/>
      <c r="AH60" s="249"/>
      <c r="AI60" s="249"/>
      <c r="AJ60" s="321"/>
      <c r="AK60" s="321"/>
      <c r="AL60" s="321"/>
    </row>
    <row r="61" spans="1:38" s="247" customFormat="1" ht="13.5" customHeight="1">
      <c r="A61" s="285">
        <v>4</v>
      </c>
      <c r="B61" s="392">
        <v>44622</v>
      </c>
      <c r="C61" s="360"/>
      <c r="D61" s="360" t="s">
        <v>885</v>
      </c>
      <c r="E61" s="285" t="s">
        <v>591</v>
      </c>
      <c r="F61" s="285">
        <v>1702.5</v>
      </c>
      <c r="G61" s="285">
        <v>1662</v>
      </c>
      <c r="H61" s="343">
        <v>1730</v>
      </c>
      <c r="I61" s="343" t="s">
        <v>886</v>
      </c>
      <c r="J61" s="355" t="s">
        <v>916</v>
      </c>
      <c r="K61" s="343">
        <f t="shared" ref="K61:K64" si="40">H61-F61</f>
        <v>27.5</v>
      </c>
      <c r="L61" s="356">
        <f t="shared" ref="L61:L64" si="41">(H61*N61)*0.07%</f>
        <v>363.30000000000007</v>
      </c>
      <c r="M61" s="357">
        <f t="shared" ref="M61:M64" si="42">(K61*N61)-L61</f>
        <v>7886.7</v>
      </c>
      <c r="N61" s="343">
        <v>300</v>
      </c>
      <c r="O61" s="358" t="s">
        <v>589</v>
      </c>
      <c r="P61" s="359">
        <v>44258</v>
      </c>
      <c r="Q61" s="249"/>
      <c r="R61" s="253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21"/>
      <c r="AG61" s="318"/>
      <c r="AH61" s="249"/>
      <c r="AI61" s="249"/>
      <c r="AJ61" s="321"/>
      <c r="AK61" s="321"/>
      <c r="AL61" s="321"/>
    </row>
    <row r="62" spans="1:38" s="247" customFormat="1" ht="13.5" customHeight="1">
      <c r="A62" s="285">
        <v>5</v>
      </c>
      <c r="B62" s="392">
        <v>44622</v>
      </c>
      <c r="C62" s="360"/>
      <c r="D62" s="360" t="s">
        <v>890</v>
      </c>
      <c r="E62" s="285" t="s">
        <v>591</v>
      </c>
      <c r="F62" s="285">
        <v>2342.5</v>
      </c>
      <c r="G62" s="285">
        <v>2305</v>
      </c>
      <c r="H62" s="343">
        <v>2387.5</v>
      </c>
      <c r="I62" s="343" t="s">
        <v>893</v>
      </c>
      <c r="J62" s="355" t="s">
        <v>918</v>
      </c>
      <c r="K62" s="343">
        <f t="shared" si="40"/>
        <v>45</v>
      </c>
      <c r="L62" s="356">
        <f t="shared" si="41"/>
        <v>626.71875000000011</v>
      </c>
      <c r="M62" s="357">
        <f t="shared" si="42"/>
        <v>16248.28125</v>
      </c>
      <c r="N62" s="343">
        <v>375</v>
      </c>
      <c r="O62" s="358" t="s">
        <v>589</v>
      </c>
      <c r="P62" s="359">
        <v>44258</v>
      </c>
      <c r="Q62" s="249"/>
      <c r="R62" s="253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21"/>
      <c r="AG62" s="318"/>
      <c r="AH62" s="249"/>
      <c r="AI62" s="249"/>
      <c r="AJ62" s="321"/>
      <c r="AK62" s="321"/>
      <c r="AL62" s="321"/>
    </row>
    <row r="63" spans="1:38" s="247" customFormat="1" ht="13.5" customHeight="1">
      <c r="A63" s="285">
        <v>6</v>
      </c>
      <c r="B63" s="392">
        <v>44622</v>
      </c>
      <c r="C63" s="360"/>
      <c r="D63" s="360" t="s">
        <v>891</v>
      </c>
      <c r="E63" s="285" t="s">
        <v>591</v>
      </c>
      <c r="F63" s="285">
        <v>280.5</v>
      </c>
      <c r="G63" s="285">
        <v>274</v>
      </c>
      <c r="H63" s="343">
        <v>285.5</v>
      </c>
      <c r="I63" s="343" t="s">
        <v>892</v>
      </c>
      <c r="J63" s="355" t="s">
        <v>919</v>
      </c>
      <c r="K63" s="343">
        <f t="shared" si="40"/>
        <v>5</v>
      </c>
      <c r="L63" s="356">
        <f t="shared" si="41"/>
        <v>339.74500000000006</v>
      </c>
      <c r="M63" s="357">
        <f t="shared" si="42"/>
        <v>8160.2550000000001</v>
      </c>
      <c r="N63" s="343">
        <v>1700</v>
      </c>
      <c r="O63" s="358" t="s">
        <v>589</v>
      </c>
      <c r="P63" s="359">
        <v>44258</v>
      </c>
      <c r="Q63" s="249"/>
      <c r="R63" s="253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21"/>
      <c r="AG63" s="318"/>
      <c r="AH63" s="249"/>
      <c r="AI63" s="249"/>
      <c r="AJ63" s="321"/>
      <c r="AK63" s="321"/>
      <c r="AL63" s="321"/>
    </row>
    <row r="64" spans="1:38" s="247" customFormat="1" ht="13.5" customHeight="1">
      <c r="A64" s="315">
        <v>7</v>
      </c>
      <c r="B64" s="404">
        <v>44623</v>
      </c>
      <c r="C64" s="342"/>
      <c r="D64" s="342" t="s">
        <v>910</v>
      </c>
      <c r="E64" s="315" t="s">
        <v>591</v>
      </c>
      <c r="F64" s="315">
        <v>2337.5</v>
      </c>
      <c r="G64" s="315">
        <v>2300</v>
      </c>
      <c r="H64" s="316">
        <v>2300</v>
      </c>
      <c r="I64" s="316" t="s">
        <v>893</v>
      </c>
      <c r="J64" s="327" t="s">
        <v>941</v>
      </c>
      <c r="K64" s="316">
        <f t="shared" si="40"/>
        <v>-37.5</v>
      </c>
      <c r="L64" s="338">
        <f t="shared" si="41"/>
        <v>603.75000000000011</v>
      </c>
      <c r="M64" s="339">
        <f t="shared" si="42"/>
        <v>-14666.25</v>
      </c>
      <c r="N64" s="316">
        <v>375</v>
      </c>
      <c r="O64" s="340" t="s">
        <v>601</v>
      </c>
      <c r="P64" s="341">
        <v>44624</v>
      </c>
      <c r="Q64" s="249"/>
      <c r="R64" s="253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21"/>
      <c r="AG64" s="318"/>
      <c r="AH64" s="249"/>
      <c r="AI64" s="249"/>
      <c r="AJ64" s="321"/>
      <c r="AK64" s="321"/>
      <c r="AL64" s="321"/>
    </row>
    <row r="65" spans="1:38" s="247" customFormat="1" ht="13.5" customHeight="1">
      <c r="A65" s="285">
        <v>8</v>
      </c>
      <c r="B65" s="392">
        <v>44623</v>
      </c>
      <c r="C65" s="360"/>
      <c r="D65" s="360" t="s">
        <v>891</v>
      </c>
      <c r="E65" s="285" t="s">
        <v>591</v>
      </c>
      <c r="F65" s="285">
        <v>276.5</v>
      </c>
      <c r="G65" s="285">
        <v>269</v>
      </c>
      <c r="H65" s="343">
        <v>281.5</v>
      </c>
      <c r="I65" s="343" t="s">
        <v>914</v>
      </c>
      <c r="J65" s="355" t="s">
        <v>919</v>
      </c>
      <c r="K65" s="343">
        <f t="shared" ref="K65" si="43">H65-F65</f>
        <v>5</v>
      </c>
      <c r="L65" s="356">
        <f t="shared" ref="L65" si="44">(H65*N65)*0.07%</f>
        <v>334.98500000000007</v>
      </c>
      <c r="M65" s="357">
        <f t="shared" ref="M65" si="45">(K65*N65)-L65</f>
        <v>8165.0150000000003</v>
      </c>
      <c r="N65" s="343">
        <v>1700</v>
      </c>
      <c r="O65" s="358" t="s">
        <v>589</v>
      </c>
      <c r="P65" s="359">
        <v>44259</v>
      </c>
      <c r="Q65" s="249"/>
      <c r="R65" s="253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21"/>
      <c r="AG65" s="318"/>
      <c r="AH65" s="249"/>
      <c r="AI65" s="249"/>
      <c r="AJ65" s="321"/>
      <c r="AK65" s="321"/>
      <c r="AL65" s="321"/>
    </row>
    <row r="66" spans="1:38" s="247" customFormat="1" ht="13.5" customHeight="1">
      <c r="A66" s="285">
        <v>9</v>
      </c>
      <c r="B66" s="392">
        <v>44259</v>
      </c>
      <c r="C66" s="360"/>
      <c r="D66" s="360" t="s">
        <v>925</v>
      </c>
      <c r="E66" s="285" t="s">
        <v>591</v>
      </c>
      <c r="F66" s="285">
        <v>459.5</v>
      </c>
      <c r="G66" s="285">
        <v>451</v>
      </c>
      <c r="H66" s="343">
        <v>465.5</v>
      </c>
      <c r="I66" s="343" t="s">
        <v>926</v>
      </c>
      <c r="J66" s="355" t="s">
        <v>915</v>
      </c>
      <c r="K66" s="343">
        <f t="shared" ref="K66" si="46">H66-F66</f>
        <v>6</v>
      </c>
      <c r="L66" s="356">
        <f t="shared" ref="L66" si="47">(H66*N66)*0.07%</f>
        <v>488.77500000000009</v>
      </c>
      <c r="M66" s="357">
        <f t="shared" ref="M66" si="48">(K66*N66)-L66</f>
        <v>8511.2250000000004</v>
      </c>
      <c r="N66" s="343">
        <v>1500</v>
      </c>
      <c r="O66" s="358" t="s">
        <v>589</v>
      </c>
      <c r="P66" s="359">
        <v>44259</v>
      </c>
      <c r="Q66" s="249"/>
      <c r="R66" s="253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21"/>
      <c r="AG66" s="318"/>
      <c r="AH66" s="249"/>
      <c r="AI66" s="249"/>
      <c r="AJ66" s="321"/>
      <c r="AK66" s="321"/>
      <c r="AL66" s="321"/>
    </row>
    <row r="67" spans="1:38" s="247" customFormat="1" ht="13.5" customHeight="1">
      <c r="A67" s="285">
        <v>10</v>
      </c>
      <c r="B67" s="392">
        <v>44259</v>
      </c>
      <c r="C67" s="360"/>
      <c r="D67" s="360" t="s">
        <v>927</v>
      </c>
      <c r="E67" s="285" t="s">
        <v>591</v>
      </c>
      <c r="F67" s="285">
        <v>3105</v>
      </c>
      <c r="G67" s="285">
        <v>3030</v>
      </c>
      <c r="H67" s="343">
        <v>3165</v>
      </c>
      <c r="I67" s="343" t="s">
        <v>928</v>
      </c>
      <c r="J67" s="355" t="s">
        <v>798</v>
      </c>
      <c r="K67" s="343">
        <f t="shared" ref="K67:K70" si="49">H67-F67</f>
        <v>60</v>
      </c>
      <c r="L67" s="356">
        <f t="shared" ref="L67:L70" si="50">(H67*N67)*0.07%</f>
        <v>387.71250000000003</v>
      </c>
      <c r="M67" s="357">
        <f t="shared" ref="M67:M70" si="51">(K67*N67)-L67</f>
        <v>10112.2875</v>
      </c>
      <c r="N67" s="343">
        <v>175</v>
      </c>
      <c r="O67" s="358" t="s">
        <v>589</v>
      </c>
      <c r="P67" s="359">
        <v>44259</v>
      </c>
      <c r="Q67" s="249"/>
      <c r="R67" s="253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21"/>
      <c r="AG67" s="318"/>
      <c r="AH67" s="249"/>
      <c r="AI67" s="249"/>
      <c r="AJ67" s="321"/>
      <c r="AK67" s="321"/>
      <c r="AL67" s="321"/>
    </row>
    <row r="68" spans="1:38" s="247" customFormat="1" ht="13.5" customHeight="1">
      <c r="A68" s="285">
        <v>11</v>
      </c>
      <c r="B68" s="392">
        <v>44259</v>
      </c>
      <c r="C68" s="360"/>
      <c r="D68" s="360" t="s">
        <v>885</v>
      </c>
      <c r="E68" s="285" t="s">
        <v>591</v>
      </c>
      <c r="F68" s="285">
        <v>1698</v>
      </c>
      <c r="G68" s="285">
        <v>1658</v>
      </c>
      <c r="H68" s="343">
        <v>1731</v>
      </c>
      <c r="I68" s="343" t="s">
        <v>886</v>
      </c>
      <c r="J68" s="355" t="s">
        <v>942</v>
      </c>
      <c r="K68" s="343">
        <f t="shared" si="49"/>
        <v>33</v>
      </c>
      <c r="L68" s="356">
        <f t="shared" si="50"/>
        <v>363.51000000000005</v>
      </c>
      <c r="M68" s="357">
        <f t="shared" si="51"/>
        <v>9536.49</v>
      </c>
      <c r="N68" s="343">
        <v>300</v>
      </c>
      <c r="O68" s="358" t="s">
        <v>589</v>
      </c>
      <c r="P68" s="359">
        <v>44259</v>
      </c>
      <c r="Q68" s="249"/>
      <c r="R68" s="253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21"/>
      <c r="AG68" s="318"/>
      <c r="AH68" s="249"/>
      <c r="AI68" s="249"/>
      <c r="AJ68" s="321"/>
      <c r="AK68" s="321"/>
      <c r="AL68" s="321"/>
    </row>
    <row r="69" spans="1:38" s="247" customFormat="1" ht="13.5" customHeight="1">
      <c r="A69" s="285">
        <v>12</v>
      </c>
      <c r="B69" s="392">
        <v>44259</v>
      </c>
      <c r="C69" s="360"/>
      <c r="D69" s="360" t="s">
        <v>929</v>
      </c>
      <c r="E69" s="285" t="s">
        <v>591</v>
      </c>
      <c r="F69" s="285">
        <v>1422.5</v>
      </c>
      <c r="G69" s="285">
        <v>1400</v>
      </c>
      <c r="H69" s="343">
        <v>1437</v>
      </c>
      <c r="I69" s="343" t="s">
        <v>930</v>
      </c>
      <c r="J69" s="355" t="s">
        <v>943</v>
      </c>
      <c r="K69" s="343">
        <f t="shared" si="49"/>
        <v>14.5</v>
      </c>
      <c r="L69" s="356">
        <f t="shared" si="50"/>
        <v>653.83500000000015</v>
      </c>
      <c r="M69" s="357">
        <f t="shared" si="51"/>
        <v>8771.1649999999991</v>
      </c>
      <c r="N69" s="343">
        <v>650</v>
      </c>
      <c r="O69" s="358" t="s">
        <v>589</v>
      </c>
      <c r="P69" s="359">
        <v>44259</v>
      </c>
      <c r="Q69" s="249"/>
      <c r="R69" s="253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21"/>
      <c r="AG69" s="318"/>
      <c r="AH69" s="249"/>
      <c r="AI69" s="249"/>
      <c r="AJ69" s="321"/>
      <c r="AK69" s="321"/>
      <c r="AL69" s="321"/>
    </row>
    <row r="70" spans="1:38" s="247" customFormat="1" ht="13.5" customHeight="1">
      <c r="A70" s="315">
        <v>13</v>
      </c>
      <c r="B70" s="404">
        <v>44259</v>
      </c>
      <c r="C70" s="342"/>
      <c r="D70" s="342" t="s">
        <v>876</v>
      </c>
      <c r="E70" s="315" t="s">
        <v>591</v>
      </c>
      <c r="F70" s="315">
        <v>2322</v>
      </c>
      <c r="G70" s="315">
        <v>2275</v>
      </c>
      <c r="H70" s="316">
        <v>2275</v>
      </c>
      <c r="I70" s="316" t="s">
        <v>940</v>
      </c>
      <c r="J70" s="327" t="s">
        <v>955</v>
      </c>
      <c r="K70" s="316">
        <f t="shared" si="49"/>
        <v>-47</v>
      </c>
      <c r="L70" s="338">
        <f t="shared" si="50"/>
        <v>437.93750000000006</v>
      </c>
      <c r="M70" s="339">
        <f t="shared" si="51"/>
        <v>-13362.9375</v>
      </c>
      <c r="N70" s="316">
        <v>275</v>
      </c>
      <c r="O70" s="340" t="s">
        <v>601</v>
      </c>
      <c r="P70" s="341">
        <v>44627</v>
      </c>
      <c r="Q70" s="249"/>
      <c r="R70" s="253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21"/>
      <c r="AG70" s="318"/>
      <c r="AH70" s="249"/>
      <c r="AI70" s="249"/>
      <c r="AJ70" s="321"/>
      <c r="AK70" s="321"/>
      <c r="AL70" s="321"/>
    </row>
    <row r="71" spans="1:38" s="247" customFormat="1" ht="13.5" customHeight="1">
      <c r="A71" s="403">
        <v>14</v>
      </c>
      <c r="B71" s="392">
        <v>44627</v>
      </c>
      <c r="C71" s="360"/>
      <c r="D71" s="360" t="s">
        <v>951</v>
      </c>
      <c r="E71" s="285" t="s">
        <v>591</v>
      </c>
      <c r="F71" s="285">
        <v>1137</v>
      </c>
      <c r="G71" s="285">
        <v>1120</v>
      </c>
      <c r="H71" s="343">
        <v>1151</v>
      </c>
      <c r="I71" s="343" t="s">
        <v>952</v>
      </c>
      <c r="J71" s="355" t="s">
        <v>953</v>
      </c>
      <c r="K71" s="343">
        <f t="shared" ref="K71:K74" si="52">H71-F71</f>
        <v>14</v>
      </c>
      <c r="L71" s="356">
        <f t="shared" ref="L71:L74" si="53">(H71*N71)*0.07%</f>
        <v>563.99000000000012</v>
      </c>
      <c r="M71" s="357">
        <f t="shared" ref="M71:M74" si="54">(K71*N71)-L71</f>
        <v>9236.01</v>
      </c>
      <c r="N71" s="343">
        <v>700</v>
      </c>
      <c r="O71" s="358" t="s">
        <v>589</v>
      </c>
      <c r="P71" s="359">
        <v>44262</v>
      </c>
      <c r="Q71" s="249"/>
      <c r="R71" s="253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21"/>
      <c r="AG71" s="318"/>
      <c r="AH71" s="249"/>
      <c r="AI71" s="249"/>
      <c r="AJ71" s="321"/>
      <c r="AK71" s="321"/>
      <c r="AL71" s="321"/>
    </row>
    <row r="72" spans="1:38" s="247" customFormat="1" ht="13.5" customHeight="1">
      <c r="A72" s="315">
        <v>15</v>
      </c>
      <c r="B72" s="404">
        <v>44627</v>
      </c>
      <c r="C72" s="342"/>
      <c r="D72" s="342" t="s">
        <v>975</v>
      </c>
      <c r="E72" s="315" t="s">
        <v>591</v>
      </c>
      <c r="F72" s="315">
        <v>173</v>
      </c>
      <c r="G72" s="315">
        <v>167.5</v>
      </c>
      <c r="H72" s="316">
        <v>167.5</v>
      </c>
      <c r="I72" s="316" t="s">
        <v>954</v>
      </c>
      <c r="J72" s="327" t="s">
        <v>979</v>
      </c>
      <c r="K72" s="316">
        <f t="shared" si="52"/>
        <v>-5.5</v>
      </c>
      <c r="L72" s="338">
        <f t="shared" si="53"/>
        <v>293.12500000000006</v>
      </c>
      <c r="M72" s="339">
        <f t="shared" si="54"/>
        <v>-14043.125</v>
      </c>
      <c r="N72" s="316">
        <v>2500</v>
      </c>
      <c r="O72" s="340" t="s">
        <v>601</v>
      </c>
      <c r="P72" s="341">
        <v>44627</v>
      </c>
      <c r="Q72" s="249"/>
      <c r="R72" s="253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21"/>
      <c r="AG72" s="318"/>
      <c r="AH72" s="249"/>
      <c r="AI72" s="249"/>
      <c r="AJ72" s="321"/>
      <c r="AK72" s="321"/>
      <c r="AL72" s="321"/>
    </row>
    <row r="73" spans="1:38" s="247" customFormat="1" ht="13.5" customHeight="1">
      <c r="A73" s="285">
        <v>16</v>
      </c>
      <c r="B73" s="392">
        <v>44627</v>
      </c>
      <c r="C73" s="360"/>
      <c r="D73" s="360" t="s">
        <v>891</v>
      </c>
      <c r="E73" s="285" t="s">
        <v>591</v>
      </c>
      <c r="F73" s="285">
        <v>270.5</v>
      </c>
      <c r="G73" s="285">
        <v>263</v>
      </c>
      <c r="H73" s="343">
        <v>275.5</v>
      </c>
      <c r="I73" s="343" t="s">
        <v>657</v>
      </c>
      <c r="J73" s="355" t="s">
        <v>919</v>
      </c>
      <c r="K73" s="343">
        <f t="shared" si="52"/>
        <v>5</v>
      </c>
      <c r="L73" s="356">
        <f t="shared" si="53"/>
        <v>327.84500000000003</v>
      </c>
      <c r="M73" s="357">
        <f t="shared" si="54"/>
        <v>8172.1549999999997</v>
      </c>
      <c r="N73" s="343">
        <v>1700</v>
      </c>
      <c r="O73" s="358" t="s">
        <v>589</v>
      </c>
      <c r="P73" s="359">
        <v>44262</v>
      </c>
      <c r="Q73" s="249"/>
      <c r="R73" s="253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21"/>
      <c r="AG73" s="318"/>
      <c r="AH73" s="249"/>
      <c r="AI73" s="249"/>
      <c r="AJ73" s="321"/>
      <c r="AK73" s="321"/>
      <c r="AL73" s="321"/>
    </row>
    <row r="74" spans="1:38" s="247" customFormat="1" ht="13.5" customHeight="1">
      <c r="A74" s="285">
        <v>17</v>
      </c>
      <c r="B74" s="392">
        <v>44628</v>
      </c>
      <c r="C74" s="360"/>
      <c r="D74" s="360" t="s">
        <v>974</v>
      </c>
      <c r="E74" s="285" t="s">
        <v>591</v>
      </c>
      <c r="F74" s="285">
        <v>1399</v>
      </c>
      <c r="G74" s="285">
        <v>1362</v>
      </c>
      <c r="H74" s="343">
        <v>1424</v>
      </c>
      <c r="I74" s="343" t="s">
        <v>976</v>
      </c>
      <c r="J74" s="355" t="s">
        <v>610</v>
      </c>
      <c r="K74" s="343">
        <f t="shared" si="52"/>
        <v>25</v>
      </c>
      <c r="L74" s="356">
        <f t="shared" si="53"/>
        <v>1495.2000000000003</v>
      </c>
      <c r="M74" s="357">
        <f t="shared" si="54"/>
        <v>36004.800000000003</v>
      </c>
      <c r="N74" s="343">
        <v>1500</v>
      </c>
      <c r="O74" s="358" t="s">
        <v>589</v>
      </c>
      <c r="P74" s="359">
        <v>44264</v>
      </c>
      <c r="Q74" s="249"/>
      <c r="R74" s="253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21"/>
      <c r="AG74" s="318"/>
      <c r="AH74" s="249"/>
      <c r="AI74" s="249"/>
      <c r="AJ74" s="321"/>
      <c r="AK74" s="321"/>
      <c r="AL74" s="321"/>
    </row>
    <row r="75" spans="1:38" s="247" customFormat="1" ht="13.5" customHeight="1">
      <c r="A75" s="315">
        <v>18</v>
      </c>
      <c r="B75" s="404">
        <v>44628</v>
      </c>
      <c r="C75" s="342"/>
      <c r="D75" s="342" t="s">
        <v>977</v>
      </c>
      <c r="E75" s="315" t="s">
        <v>591</v>
      </c>
      <c r="F75" s="315">
        <v>2110</v>
      </c>
      <c r="G75" s="315">
        <v>2065</v>
      </c>
      <c r="H75" s="316">
        <v>2065</v>
      </c>
      <c r="I75" s="316" t="s">
        <v>978</v>
      </c>
      <c r="J75" s="327" t="s">
        <v>937</v>
      </c>
      <c r="K75" s="316">
        <f t="shared" ref="K75:K76" si="55">H75-F75</f>
        <v>-45</v>
      </c>
      <c r="L75" s="338">
        <f t="shared" ref="L75:L76" si="56">(H75*N75)*0.07%</f>
        <v>433.65000000000009</v>
      </c>
      <c r="M75" s="339">
        <f t="shared" ref="M75:M76" si="57">(K75*N75)-L75</f>
        <v>-13933.65</v>
      </c>
      <c r="N75" s="316">
        <v>300</v>
      </c>
      <c r="O75" s="340" t="s">
        <v>601</v>
      </c>
      <c r="P75" s="341">
        <v>44628</v>
      </c>
      <c r="Q75" s="249"/>
      <c r="R75" s="253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21"/>
      <c r="AG75" s="318"/>
      <c r="AH75" s="249"/>
      <c r="AI75" s="249"/>
      <c r="AJ75" s="321"/>
      <c r="AK75" s="321"/>
      <c r="AL75" s="321"/>
    </row>
    <row r="76" spans="1:38" s="247" customFormat="1" ht="13.5" customHeight="1">
      <c r="A76" s="285">
        <v>19</v>
      </c>
      <c r="B76" s="392">
        <v>44628</v>
      </c>
      <c r="C76" s="360"/>
      <c r="D76" s="360" t="s">
        <v>985</v>
      </c>
      <c r="E76" s="285" t="s">
        <v>591</v>
      </c>
      <c r="F76" s="285">
        <v>273.5</v>
      </c>
      <c r="G76" s="285">
        <v>265</v>
      </c>
      <c r="H76" s="343">
        <v>279.5</v>
      </c>
      <c r="I76" s="343" t="s">
        <v>986</v>
      </c>
      <c r="J76" s="355" t="s">
        <v>915</v>
      </c>
      <c r="K76" s="343">
        <f t="shared" si="55"/>
        <v>6</v>
      </c>
      <c r="L76" s="356">
        <f t="shared" si="56"/>
        <v>293.47500000000002</v>
      </c>
      <c r="M76" s="357">
        <f t="shared" si="57"/>
        <v>8706.5249999999996</v>
      </c>
      <c r="N76" s="343">
        <v>1500</v>
      </c>
      <c r="O76" s="358" t="s">
        <v>589</v>
      </c>
      <c r="P76" s="359">
        <v>44264</v>
      </c>
      <c r="Q76" s="249"/>
      <c r="R76" s="253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21"/>
      <c r="AG76" s="318"/>
      <c r="AH76" s="249"/>
      <c r="AI76" s="249"/>
      <c r="AJ76" s="321"/>
      <c r="AK76" s="321"/>
      <c r="AL76" s="321"/>
    </row>
    <row r="77" spans="1:38" s="247" customFormat="1" ht="13.5" customHeight="1">
      <c r="A77" s="285">
        <v>20</v>
      </c>
      <c r="B77" s="392">
        <v>44628</v>
      </c>
      <c r="C77" s="360"/>
      <c r="D77" s="360" t="s">
        <v>891</v>
      </c>
      <c r="E77" s="285" t="s">
        <v>591</v>
      </c>
      <c r="F77" s="285">
        <v>263</v>
      </c>
      <c r="G77" s="285">
        <v>255</v>
      </c>
      <c r="H77" s="343">
        <v>268.5</v>
      </c>
      <c r="I77" s="343" t="s">
        <v>989</v>
      </c>
      <c r="J77" s="355" t="s">
        <v>994</v>
      </c>
      <c r="K77" s="343">
        <f t="shared" ref="K77:K79" si="58">H77-F77</f>
        <v>5.5</v>
      </c>
      <c r="L77" s="356">
        <f t="shared" ref="L77:L79" si="59">(H77*N77)*0.07%</f>
        <v>319.51500000000004</v>
      </c>
      <c r="M77" s="357">
        <f t="shared" ref="M77:M79" si="60">(K77*N77)-L77</f>
        <v>9030.4850000000006</v>
      </c>
      <c r="N77" s="343">
        <v>1700</v>
      </c>
      <c r="O77" s="358" t="s">
        <v>589</v>
      </c>
      <c r="P77" s="359">
        <v>44263</v>
      </c>
      <c r="Q77" s="249"/>
      <c r="R77" s="253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21"/>
      <c r="AG77" s="318"/>
      <c r="AH77" s="249"/>
      <c r="AI77" s="249"/>
      <c r="AJ77" s="321"/>
      <c r="AK77" s="321"/>
      <c r="AL77" s="321"/>
    </row>
    <row r="78" spans="1:38" s="247" customFormat="1" ht="13.5" customHeight="1">
      <c r="A78" s="285">
        <v>21</v>
      </c>
      <c r="B78" s="392">
        <v>44628</v>
      </c>
      <c r="C78" s="360"/>
      <c r="D78" s="360" t="s">
        <v>990</v>
      </c>
      <c r="E78" s="285" t="s">
        <v>591</v>
      </c>
      <c r="F78" s="285">
        <v>695</v>
      </c>
      <c r="G78" s="285">
        <v>675</v>
      </c>
      <c r="H78" s="343">
        <v>709</v>
      </c>
      <c r="I78" s="343" t="s">
        <v>991</v>
      </c>
      <c r="J78" s="355" t="s">
        <v>953</v>
      </c>
      <c r="K78" s="343">
        <f t="shared" si="58"/>
        <v>14</v>
      </c>
      <c r="L78" s="356">
        <f t="shared" si="59"/>
        <v>372.22500000000008</v>
      </c>
      <c r="M78" s="357">
        <f t="shared" si="60"/>
        <v>10127.775</v>
      </c>
      <c r="N78" s="343">
        <v>750</v>
      </c>
      <c r="O78" s="358" t="s">
        <v>589</v>
      </c>
      <c r="P78" s="359">
        <v>44264</v>
      </c>
      <c r="Q78" s="249"/>
      <c r="R78" s="253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21"/>
      <c r="AG78" s="318"/>
      <c r="AH78" s="249"/>
      <c r="AI78" s="249"/>
      <c r="AJ78" s="321"/>
      <c r="AK78" s="321"/>
      <c r="AL78" s="321"/>
    </row>
    <row r="79" spans="1:38" s="247" customFormat="1" ht="13.5" customHeight="1">
      <c r="A79" s="285">
        <v>22</v>
      </c>
      <c r="B79" s="392">
        <v>44628</v>
      </c>
      <c r="C79" s="360"/>
      <c r="D79" s="360" t="s">
        <v>927</v>
      </c>
      <c r="E79" s="285" t="s">
        <v>591</v>
      </c>
      <c r="F79" s="285">
        <v>3195</v>
      </c>
      <c r="G79" s="285">
        <v>3120</v>
      </c>
      <c r="H79" s="343">
        <v>3250</v>
      </c>
      <c r="I79" s="343" t="s">
        <v>992</v>
      </c>
      <c r="J79" s="355" t="s">
        <v>728</v>
      </c>
      <c r="K79" s="343">
        <f t="shared" si="58"/>
        <v>55</v>
      </c>
      <c r="L79" s="356">
        <f t="shared" si="59"/>
        <v>398.12500000000006</v>
      </c>
      <c r="M79" s="357">
        <f t="shared" si="60"/>
        <v>9226.875</v>
      </c>
      <c r="N79" s="343">
        <v>175</v>
      </c>
      <c r="O79" s="358" t="s">
        <v>589</v>
      </c>
      <c r="P79" s="359">
        <v>44264</v>
      </c>
      <c r="Q79" s="249"/>
      <c r="R79" s="253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21"/>
      <c r="AG79" s="318"/>
      <c r="AH79" s="249"/>
      <c r="AI79" s="249"/>
      <c r="AJ79" s="321"/>
      <c r="AK79" s="321"/>
      <c r="AL79" s="321"/>
    </row>
    <row r="80" spans="1:38" s="247" customFormat="1" ht="13.5" customHeight="1">
      <c r="A80" s="285">
        <v>23</v>
      </c>
      <c r="B80" s="392">
        <v>44628</v>
      </c>
      <c r="C80" s="360"/>
      <c r="D80" s="360" t="s">
        <v>993</v>
      </c>
      <c r="E80" s="285" t="s">
        <v>591</v>
      </c>
      <c r="F80" s="285">
        <v>1068</v>
      </c>
      <c r="G80" s="285">
        <v>1050</v>
      </c>
      <c r="H80" s="343">
        <v>1092</v>
      </c>
      <c r="I80" s="343" t="s">
        <v>998</v>
      </c>
      <c r="J80" s="355" t="s">
        <v>997</v>
      </c>
      <c r="K80" s="343">
        <f t="shared" ref="K80" si="61">H80-F80</f>
        <v>24</v>
      </c>
      <c r="L80" s="356">
        <f t="shared" ref="L80" si="62">(H80*N80)*0.07%</f>
        <v>554.19000000000005</v>
      </c>
      <c r="M80" s="357">
        <f t="shared" ref="M80" si="63">(K80*N80)-L80</f>
        <v>16845.810000000001</v>
      </c>
      <c r="N80" s="343">
        <v>725</v>
      </c>
      <c r="O80" s="358" t="s">
        <v>589</v>
      </c>
      <c r="P80" s="359">
        <v>44264</v>
      </c>
      <c r="Q80" s="249"/>
      <c r="R80" s="253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21"/>
      <c r="AG80" s="318"/>
      <c r="AH80" s="249"/>
      <c r="AI80" s="249"/>
      <c r="AJ80" s="321"/>
      <c r="AK80" s="321"/>
      <c r="AL80" s="321"/>
    </row>
    <row r="81" spans="1:38" s="247" customFormat="1" ht="13.5" customHeight="1">
      <c r="A81" s="285">
        <v>24</v>
      </c>
      <c r="B81" s="392">
        <v>44629</v>
      </c>
      <c r="C81" s="360"/>
      <c r="D81" s="360" t="s">
        <v>891</v>
      </c>
      <c r="E81" s="285" t="s">
        <v>591</v>
      </c>
      <c r="F81" s="285">
        <v>264.5</v>
      </c>
      <c r="G81" s="285">
        <v>257</v>
      </c>
      <c r="H81" s="343">
        <v>270</v>
      </c>
      <c r="I81" s="343" t="s">
        <v>1023</v>
      </c>
      <c r="J81" s="355" t="s">
        <v>994</v>
      </c>
      <c r="K81" s="343">
        <f t="shared" ref="K81:K82" si="64">H81-F81</f>
        <v>5.5</v>
      </c>
      <c r="L81" s="356">
        <f t="shared" ref="L81:L82" si="65">(H81*N81)*0.07%</f>
        <v>321.30000000000007</v>
      </c>
      <c r="M81" s="357">
        <f t="shared" ref="M81:M82" si="66">(K81*N81)-L81</f>
        <v>9028.7000000000007</v>
      </c>
      <c r="N81" s="343">
        <v>1700</v>
      </c>
      <c r="O81" s="358" t="s">
        <v>589</v>
      </c>
      <c r="P81" s="359">
        <v>44264</v>
      </c>
      <c r="Q81" s="249"/>
      <c r="R81" s="253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21"/>
      <c r="AG81" s="318"/>
      <c r="AH81" s="249"/>
      <c r="AI81" s="249"/>
      <c r="AJ81" s="321"/>
      <c r="AK81" s="321"/>
      <c r="AL81" s="321"/>
    </row>
    <row r="82" spans="1:38" s="247" customFormat="1" ht="13.5" customHeight="1">
      <c r="A82" s="315">
        <v>25</v>
      </c>
      <c r="B82" s="404">
        <v>44629</v>
      </c>
      <c r="C82" s="342"/>
      <c r="D82" s="342" t="s">
        <v>1024</v>
      </c>
      <c r="E82" s="315" t="s">
        <v>591</v>
      </c>
      <c r="F82" s="315">
        <v>4700</v>
      </c>
      <c r="G82" s="315">
        <v>4570</v>
      </c>
      <c r="H82" s="316">
        <v>4615</v>
      </c>
      <c r="I82" s="316" t="s">
        <v>1025</v>
      </c>
      <c r="J82" s="327" t="s">
        <v>1138</v>
      </c>
      <c r="K82" s="316">
        <f t="shared" si="64"/>
        <v>-85</v>
      </c>
      <c r="L82" s="338">
        <f t="shared" si="65"/>
        <v>323.05000000000007</v>
      </c>
      <c r="M82" s="339">
        <f t="shared" si="66"/>
        <v>-8823.0499999999993</v>
      </c>
      <c r="N82" s="316">
        <v>100</v>
      </c>
      <c r="O82" s="340" t="s">
        <v>601</v>
      </c>
      <c r="P82" s="359">
        <v>44264</v>
      </c>
      <c r="Q82" s="249"/>
      <c r="R82" s="253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21"/>
      <c r="AG82" s="318"/>
      <c r="AH82" s="249"/>
      <c r="AI82" s="249"/>
      <c r="AJ82" s="321"/>
      <c r="AK82" s="321"/>
      <c r="AL82" s="321"/>
    </row>
    <row r="83" spans="1:38" s="247" customFormat="1" ht="13.5" customHeight="1">
      <c r="A83" s="374"/>
      <c r="B83" s="248"/>
      <c r="C83" s="345"/>
      <c r="D83" s="345"/>
      <c r="E83" s="251"/>
      <c r="F83" s="251"/>
      <c r="G83" s="251"/>
      <c r="H83" s="252"/>
      <c r="I83" s="252"/>
      <c r="J83" s="307"/>
      <c r="K83" s="345"/>
      <c r="L83" s="345"/>
      <c r="M83" s="251"/>
      <c r="N83" s="251"/>
      <c r="O83" s="251"/>
      <c r="P83" s="252"/>
      <c r="Q83" s="249"/>
      <c r="R83" s="253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21"/>
      <c r="AG83" s="318"/>
      <c r="AH83" s="249"/>
      <c r="AI83" s="249"/>
      <c r="AJ83" s="321"/>
      <c r="AK83" s="321"/>
      <c r="AL83" s="321"/>
    </row>
    <row r="84" spans="1:38" s="247" customFormat="1" ht="13.5" customHeight="1">
      <c r="A84" s="251"/>
      <c r="B84" s="248"/>
      <c r="C84" s="345"/>
      <c r="D84" s="345"/>
      <c r="E84" s="251"/>
      <c r="F84" s="251"/>
      <c r="G84" s="251"/>
      <c r="H84" s="252"/>
      <c r="I84" s="252"/>
      <c r="J84" s="307"/>
      <c r="K84" s="252"/>
      <c r="L84" s="283"/>
      <c r="M84" s="284"/>
      <c r="N84" s="252"/>
      <c r="O84" s="292"/>
      <c r="P84" s="293"/>
      <c r="Q84" s="249"/>
      <c r="R84" s="253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21"/>
      <c r="AG84" s="318"/>
      <c r="AH84" s="249"/>
      <c r="AI84" s="249"/>
      <c r="AJ84" s="321"/>
      <c r="AK84" s="321"/>
      <c r="AL84" s="321"/>
    </row>
    <row r="85" spans="1:38" ht="13.5" customHeight="1">
      <c r="A85" s="107"/>
      <c r="B85" s="108"/>
      <c r="C85" s="142"/>
      <c r="D85" s="150"/>
      <c r="E85" s="151"/>
      <c r="F85" s="107"/>
      <c r="G85" s="107"/>
      <c r="H85" s="107"/>
      <c r="I85" s="143"/>
      <c r="J85" s="143"/>
      <c r="K85" s="143"/>
      <c r="L85" s="143"/>
      <c r="M85" s="143"/>
      <c r="N85" s="143"/>
      <c r="O85" s="143"/>
      <c r="P85" s="143"/>
      <c r="Q85" s="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152"/>
      <c r="B86" s="108"/>
      <c r="C86" s="109"/>
      <c r="D86" s="153"/>
      <c r="E86" s="112"/>
      <c r="F86" s="112"/>
      <c r="G86" s="112"/>
      <c r="H86" s="112"/>
      <c r="I86" s="112"/>
      <c r="J86" s="6"/>
      <c r="K86" s="112"/>
      <c r="L86" s="112"/>
      <c r="M86" s="6"/>
      <c r="N86" s="1"/>
      <c r="O86" s="109"/>
      <c r="P86" s="41"/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ht="12.75" customHeight="1">
      <c r="A87" s="154" t="s">
        <v>611</v>
      </c>
      <c r="B87" s="154"/>
      <c r="C87" s="154"/>
      <c r="D87" s="154"/>
      <c r="E87" s="155"/>
      <c r="F87" s="112"/>
      <c r="G87" s="112"/>
      <c r="H87" s="112"/>
      <c r="I87" s="112"/>
      <c r="J87" s="1"/>
      <c r="K87" s="6"/>
      <c r="L87" s="6"/>
      <c r="M87" s="6"/>
      <c r="N87" s="1"/>
      <c r="O87" s="1"/>
      <c r="P87" s="41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38.25" customHeight="1">
      <c r="A88" s="96" t="s">
        <v>16</v>
      </c>
      <c r="B88" s="96" t="s">
        <v>566</v>
      </c>
      <c r="C88" s="96"/>
      <c r="D88" s="97" t="s">
        <v>577</v>
      </c>
      <c r="E88" s="96" t="s">
        <v>578</v>
      </c>
      <c r="F88" s="96" t="s">
        <v>579</v>
      </c>
      <c r="G88" s="96" t="s">
        <v>599</v>
      </c>
      <c r="H88" s="96" t="s">
        <v>581</v>
      </c>
      <c r="I88" s="96" t="s">
        <v>582</v>
      </c>
      <c r="J88" s="95" t="s">
        <v>583</v>
      </c>
      <c r="K88" s="95" t="s">
        <v>612</v>
      </c>
      <c r="L88" s="98" t="s">
        <v>585</v>
      </c>
      <c r="M88" s="149" t="s">
        <v>608</v>
      </c>
      <c r="N88" s="96" t="s">
        <v>609</v>
      </c>
      <c r="O88" s="96" t="s">
        <v>587</v>
      </c>
      <c r="P88" s="97" t="s">
        <v>588</v>
      </c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s="247" customFormat="1" ht="12.75" customHeight="1">
      <c r="A89" s="285">
        <v>1</v>
      </c>
      <c r="B89" s="392">
        <v>44622</v>
      </c>
      <c r="C89" s="361"/>
      <c r="D89" s="373" t="s">
        <v>887</v>
      </c>
      <c r="E89" s="285" t="s">
        <v>591</v>
      </c>
      <c r="F89" s="285">
        <v>49.5</v>
      </c>
      <c r="G89" s="285">
        <v>30</v>
      </c>
      <c r="H89" s="343">
        <v>61</v>
      </c>
      <c r="I89" s="355" t="s">
        <v>868</v>
      </c>
      <c r="J89" s="355" t="s">
        <v>866</v>
      </c>
      <c r="K89" s="343">
        <f t="shared" ref="K89:K90" si="67">H89-F89</f>
        <v>11.5</v>
      </c>
      <c r="L89" s="356">
        <v>100</v>
      </c>
      <c r="M89" s="357">
        <f t="shared" ref="M89:M90" si="68">(K89*N89)-L89</f>
        <v>2775</v>
      </c>
      <c r="N89" s="343">
        <v>250</v>
      </c>
      <c r="O89" s="358" t="s">
        <v>589</v>
      </c>
      <c r="P89" s="359">
        <v>44257</v>
      </c>
      <c r="Q89" s="249"/>
      <c r="R89" s="250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393">
        <v>2</v>
      </c>
      <c r="B90" s="402">
        <v>44622</v>
      </c>
      <c r="C90" s="394"/>
      <c r="D90" s="395" t="s">
        <v>888</v>
      </c>
      <c r="E90" s="393" t="s">
        <v>591</v>
      </c>
      <c r="F90" s="393">
        <v>82.5</v>
      </c>
      <c r="G90" s="393">
        <v>35</v>
      </c>
      <c r="H90" s="396">
        <v>88.5</v>
      </c>
      <c r="I90" s="397" t="s">
        <v>889</v>
      </c>
      <c r="J90" s="397" t="s">
        <v>915</v>
      </c>
      <c r="K90" s="396">
        <f t="shared" si="67"/>
        <v>6</v>
      </c>
      <c r="L90" s="398">
        <v>100</v>
      </c>
      <c r="M90" s="399">
        <f t="shared" si="68"/>
        <v>200</v>
      </c>
      <c r="N90" s="396">
        <v>50</v>
      </c>
      <c r="O90" s="400" t="s">
        <v>711</v>
      </c>
      <c r="P90" s="401">
        <v>44258</v>
      </c>
      <c r="Q90" s="249"/>
      <c r="R90" s="250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315">
        <v>3</v>
      </c>
      <c r="B91" s="404">
        <v>44622</v>
      </c>
      <c r="C91" s="425"/>
      <c r="D91" s="426" t="s">
        <v>897</v>
      </c>
      <c r="E91" s="315" t="s">
        <v>591</v>
      </c>
      <c r="F91" s="315">
        <v>85</v>
      </c>
      <c r="G91" s="315">
        <v>45</v>
      </c>
      <c r="H91" s="315">
        <v>49</v>
      </c>
      <c r="I91" s="316" t="s">
        <v>861</v>
      </c>
      <c r="J91" s="327" t="s">
        <v>924</v>
      </c>
      <c r="K91" s="316">
        <f t="shared" ref="K91:K92" si="69">H91-F91</f>
        <v>-36</v>
      </c>
      <c r="L91" s="338">
        <v>100</v>
      </c>
      <c r="M91" s="339">
        <f t="shared" ref="M91:M92" si="70">(K91*N91)-L91</f>
        <v>-5500</v>
      </c>
      <c r="N91" s="316">
        <v>150</v>
      </c>
      <c r="O91" s="340" t="s">
        <v>601</v>
      </c>
      <c r="P91" s="341">
        <v>44623</v>
      </c>
      <c r="Q91" s="249"/>
      <c r="R91" s="250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285">
        <v>4</v>
      </c>
      <c r="B92" s="392">
        <v>44623</v>
      </c>
      <c r="C92" s="419"/>
      <c r="D92" s="361" t="s">
        <v>907</v>
      </c>
      <c r="E92" s="285" t="s">
        <v>591</v>
      </c>
      <c r="F92" s="285">
        <v>42</v>
      </c>
      <c r="G92" s="285">
        <v>26</v>
      </c>
      <c r="H92" s="285">
        <v>49.5</v>
      </c>
      <c r="I92" s="343" t="s">
        <v>908</v>
      </c>
      <c r="J92" s="355" t="s">
        <v>944</v>
      </c>
      <c r="K92" s="343">
        <f t="shared" si="69"/>
        <v>7.5</v>
      </c>
      <c r="L92" s="356">
        <v>100</v>
      </c>
      <c r="M92" s="357">
        <f t="shared" si="70"/>
        <v>2150</v>
      </c>
      <c r="N92" s="343">
        <v>300</v>
      </c>
      <c r="O92" s="358" t="s">
        <v>589</v>
      </c>
      <c r="P92" s="359">
        <v>44259</v>
      </c>
      <c r="Q92" s="249"/>
      <c r="R92" s="250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315">
        <v>5</v>
      </c>
      <c r="B93" s="404">
        <v>44623</v>
      </c>
      <c r="C93" s="425"/>
      <c r="D93" s="426" t="s">
        <v>887</v>
      </c>
      <c r="E93" s="315" t="s">
        <v>591</v>
      </c>
      <c r="F93" s="315">
        <v>55</v>
      </c>
      <c r="G93" s="315">
        <v>35</v>
      </c>
      <c r="H93" s="315">
        <v>35</v>
      </c>
      <c r="I93" s="316" t="s">
        <v>909</v>
      </c>
      <c r="J93" s="327" t="s">
        <v>956</v>
      </c>
      <c r="K93" s="316">
        <f t="shared" ref="K93" si="71">H93-F93</f>
        <v>-20</v>
      </c>
      <c r="L93" s="338">
        <v>100</v>
      </c>
      <c r="M93" s="339">
        <f t="shared" ref="M93" si="72">(K93*N93)-L93</f>
        <v>-5100</v>
      </c>
      <c r="N93" s="316">
        <v>250</v>
      </c>
      <c r="O93" s="340" t="s">
        <v>601</v>
      </c>
      <c r="P93" s="341">
        <v>44627</v>
      </c>
      <c r="Q93" s="249"/>
      <c r="R93" s="250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285">
        <v>6</v>
      </c>
      <c r="B94" s="392">
        <v>44623</v>
      </c>
      <c r="C94" s="361"/>
      <c r="D94" s="373" t="s">
        <v>911</v>
      </c>
      <c r="E94" s="285" t="s">
        <v>591</v>
      </c>
      <c r="F94" s="285">
        <v>51.5</v>
      </c>
      <c r="G94" s="285">
        <v>17</v>
      </c>
      <c r="H94" s="343">
        <v>71</v>
      </c>
      <c r="I94" s="355" t="s">
        <v>912</v>
      </c>
      <c r="J94" s="355" t="s">
        <v>913</v>
      </c>
      <c r="K94" s="343">
        <f t="shared" ref="K94:K96" si="73">H94-F94</f>
        <v>19.5</v>
      </c>
      <c r="L94" s="356">
        <v>100</v>
      </c>
      <c r="M94" s="357">
        <f t="shared" ref="M94:M96" si="74">(K94*N94)-L94</f>
        <v>875</v>
      </c>
      <c r="N94" s="343">
        <v>50</v>
      </c>
      <c r="O94" s="358" t="s">
        <v>589</v>
      </c>
      <c r="P94" s="359">
        <v>44258</v>
      </c>
      <c r="Q94" s="249"/>
      <c r="R94" s="250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315">
        <v>7</v>
      </c>
      <c r="B95" s="404">
        <v>44624</v>
      </c>
      <c r="C95" s="425"/>
      <c r="D95" s="426" t="s">
        <v>939</v>
      </c>
      <c r="E95" s="315" t="s">
        <v>591</v>
      </c>
      <c r="F95" s="315">
        <v>55</v>
      </c>
      <c r="G95" s="315">
        <v>38</v>
      </c>
      <c r="H95" s="315">
        <v>38</v>
      </c>
      <c r="I95" s="316" t="s">
        <v>909</v>
      </c>
      <c r="J95" s="327" t="s">
        <v>917</v>
      </c>
      <c r="K95" s="316">
        <f t="shared" si="73"/>
        <v>-17</v>
      </c>
      <c r="L95" s="338">
        <v>100</v>
      </c>
      <c r="M95" s="339">
        <f t="shared" si="74"/>
        <v>-5200</v>
      </c>
      <c r="N95" s="316">
        <v>300</v>
      </c>
      <c r="O95" s="340" t="s">
        <v>601</v>
      </c>
      <c r="P95" s="341">
        <v>44627</v>
      </c>
      <c r="Q95" s="249"/>
      <c r="R95" s="250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443">
        <v>8</v>
      </c>
      <c r="B96" s="392">
        <v>44628</v>
      </c>
      <c r="C96" s="444"/>
      <c r="D96" s="445" t="s">
        <v>982</v>
      </c>
      <c r="E96" s="443" t="s">
        <v>591</v>
      </c>
      <c r="F96" s="443">
        <v>47</v>
      </c>
      <c r="G96" s="443">
        <v>32</v>
      </c>
      <c r="H96" s="443">
        <v>55</v>
      </c>
      <c r="I96" s="446" t="s">
        <v>983</v>
      </c>
      <c r="J96" s="355" t="s">
        <v>923</v>
      </c>
      <c r="K96" s="343">
        <f t="shared" si="73"/>
        <v>8</v>
      </c>
      <c r="L96" s="356">
        <v>100</v>
      </c>
      <c r="M96" s="357">
        <f t="shared" si="74"/>
        <v>2300</v>
      </c>
      <c r="N96" s="343">
        <v>300</v>
      </c>
      <c r="O96" s="358" t="s">
        <v>589</v>
      </c>
      <c r="P96" s="359">
        <v>44263</v>
      </c>
      <c r="Q96" s="249"/>
      <c r="R96" s="250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285">
        <v>9</v>
      </c>
      <c r="B97" s="392">
        <v>44628</v>
      </c>
      <c r="C97" s="361"/>
      <c r="D97" s="373" t="s">
        <v>984</v>
      </c>
      <c r="E97" s="285" t="s">
        <v>591</v>
      </c>
      <c r="F97" s="285">
        <v>53.5</v>
      </c>
      <c r="G97" s="285">
        <v>34</v>
      </c>
      <c r="H97" s="343">
        <v>64</v>
      </c>
      <c r="I97" s="355" t="s">
        <v>909</v>
      </c>
      <c r="J97" s="355" t="s">
        <v>1026</v>
      </c>
      <c r="K97" s="343">
        <f t="shared" ref="K97" si="75">H97-F97</f>
        <v>10.5</v>
      </c>
      <c r="L97" s="356">
        <v>100</v>
      </c>
      <c r="M97" s="357">
        <f t="shared" ref="M97" si="76">(K97*N97)-L97</f>
        <v>2525</v>
      </c>
      <c r="N97" s="343">
        <v>250</v>
      </c>
      <c r="O97" s="358" t="s">
        <v>589</v>
      </c>
      <c r="P97" s="359">
        <v>44264</v>
      </c>
      <c r="Q97" s="249"/>
      <c r="R97" s="250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251"/>
      <c r="B98" s="248"/>
      <c r="C98" s="389"/>
      <c r="D98" s="390"/>
      <c r="E98" s="251"/>
      <c r="F98" s="251"/>
      <c r="G98" s="251"/>
      <c r="H98" s="252"/>
      <c r="I98" s="307"/>
      <c r="J98" s="307"/>
      <c r="K98" s="252"/>
      <c r="L98" s="283"/>
      <c r="M98" s="284"/>
      <c r="N98" s="252"/>
      <c r="O98" s="372"/>
      <c r="P98" s="293"/>
      <c r="Q98" s="249"/>
      <c r="R98" s="250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251"/>
      <c r="B99" s="248"/>
      <c r="C99" s="389"/>
      <c r="D99" s="390"/>
      <c r="E99" s="251"/>
      <c r="F99" s="251"/>
      <c r="G99" s="251"/>
      <c r="H99" s="252"/>
      <c r="I99" s="307"/>
      <c r="J99" s="307"/>
      <c r="K99" s="252"/>
      <c r="L99" s="283"/>
      <c r="M99" s="284"/>
      <c r="N99" s="252"/>
      <c r="O99" s="372"/>
      <c r="P99" s="293"/>
      <c r="Q99" s="249"/>
      <c r="R99" s="250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251"/>
      <c r="B100" s="248"/>
      <c r="C100" s="389"/>
      <c r="D100" s="390"/>
      <c r="E100" s="251"/>
      <c r="F100" s="251"/>
      <c r="G100" s="251"/>
      <c r="H100" s="252"/>
      <c r="I100" s="307"/>
      <c r="J100" s="307"/>
      <c r="K100" s="252"/>
      <c r="L100" s="283"/>
      <c r="M100" s="284"/>
      <c r="N100" s="252"/>
      <c r="O100" s="372"/>
      <c r="P100" s="293"/>
      <c r="Q100" s="249"/>
      <c r="R100" s="250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251"/>
      <c r="B101" s="344"/>
      <c r="C101" s="389"/>
      <c r="D101" s="390"/>
      <c r="E101" s="251"/>
      <c r="F101" s="251"/>
      <c r="G101" s="251"/>
      <c r="H101" s="252"/>
      <c r="I101" s="307"/>
      <c r="J101" s="307"/>
      <c r="K101" s="252"/>
      <c r="L101" s="283"/>
      <c r="M101" s="284"/>
      <c r="N101" s="252"/>
      <c r="O101" s="372"/>
      <c r="P101" s="293"/>
      <c r="Q101" s="249"/>
      <c r="R101" s="250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251"/>
      <c r="B102" s="344"/>
      <c r="C102" s="389"/>
      <c r="D102" s="390"/>
      <c r="E102" s="251"/>
      <c r="F102" s="251"/>
      <c r="G102" s="251"/>
      <c r="H102" s="252"/>
      <c r="I102" s="307"/>
      <c r="J102" s="307"/>
      <c r="K102" s="252"/>
      <c r="L102" s="283"/>
      <c r="M102" s="284"/>
      <c r="N102" s="252"/>
      <c r="O102" s="372"/>
      <c r="P102" s="293"/>
      <c r="Q102" s="249"/>
      <c r="R102" s="250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306" customFormat="1" ht="12.75" customHeight="1">
      <c r="A103" s="391"/>
      <c r="B103" s="391"/>
      <c r="C103" s="391"/>
      <c r="D103" s="391"/>
      <c r="E103" s="391"/>
      <c r="F103" s="391"/>
      <c r="G103" s="391"/>
      <c r="H103" s="391"/>
      <c r="I103" s="391"/>
      <c r="J103" s="391"/>
      <c r="K103" s="252"/>
      <c r="L103" s="283"/>
      <c r="M103" s="284"/>
      <c r="N103" s="252"/>
      <c r="O103" s="372"/>
      <c r="P103" s="293"/>
      <c r="Q103" s="303"/>
      <c r="R103" s="304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5"/>
      <c r="AG103" s="305"/>
      <c r="AH103" s="305"/>
      <c r="AI103" s="305"/>
      <c r="AJ103" s="305"/>
      <c r="AK103" s="305"/>
      <c r="AL103" s="305"/>
    </row>
    <row r="104" spans="1:38" ht="14.25" customHeight="1">
      <c r="A104" s="151"/>
      <c r="B104" s="156"/>
      <c r="C104" s="156"/>
      <c r="D104" s="157"/>
      <c r="E104" s="151"/>
      <c r="F104" s="158"/>
      <c r="G104" s="151"/>
      <c r="H104" s="151"/>
      <c r="I104" s="151"/>
      <c r="J104" s="156"/>
      <c r="K104" s="159"/>
      <c r="L104" s="151"/>
      <c r="M104" s="151"/>
      <c r="N104" s="151"/>
      <c r="O104" s="160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94" t="s">
        <v>613</v>
      </c>
      <c r="B105" s="161"/>
      <c r="C105" s="161"/>
      <c r="D105" s="162"/>
      <c r="E105" s="135"/>
      <c r="F105" s="6"/>
      <c r="G105" s="6"/>
      <c r="H105" s="136"/>
      <c r="I105" s="163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38.25" customHeight="1">
      <c r="A106" s="95" t="s">
        <v>16</v>
      </c>
      <c r="B106" s="96" t="s">
        <v>566</v>
      </c>
      <c r="C106" s="96"/>
      <c r="D106" s="97" t="s">
        <v>577</v>
      </c>
      <c r="E106" s="96" t="s">
        <v>578</v>
      </c>
      <c r="F106" s="96" t="s">
        <v>579</v>
      </c>
      <c r="G106" s="96" t="s">
        <v>580</v>
      </c>
      <c r="H106" s="96" t="s">
        <v>581</v>
      </c>
      <c r="I106" s="96" t="s">
        <v>582</v>
      </c>
      <c r="J106" s="95" t="s">
        <v>583</v>
      </c>
      <c r="K106" s="139" t="s">
        <v>600</v>
      </c>
      <c r="L106" s="140" t="s">
        <v>585</v>
      </c>
      <c r="M106" s="98" t="s">
        <v>586</v>
      </c>
      <c r="N106" s="96" t="s">
        <v>587</v>
      </c>
      <c r="O106" s="97" t="s">
        <v>588</v>
      </c>
      <c r="P106" s="96" t="s">
        <v>820</v>
      </c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s="247" customFormat="1" ht="14.25" customHeight="1">
      <c r="A107" s="271">
        <v>1</v>
      </c>
      <c r="B107" s="272">
        <v>44488</v>
      </c>
      <c r="C107" s="273"/>
      <c r="D107" s="274" t="s">
        <v>137</v>
      </c>
      <c r="E107" s="275" t="s">
        <v>591</v>
      </c>
      <c r="F107" s="276" t="s">
        <v>828</v>
      </c>
      <c r="G107" s="276">
        <v>198</v>
      </c>
      <c r="H107" s="275"/>
      <c r="I107" s="277" t="s">
        <v>825</v>
      </c>
      <c r="J107" s="278" t="s">
        <v>592</v>
      </c>
      <c r="K107" s="278"/>
      <c r="L107" s="279"/>
      <c r="M107" s="280"/>
      <c r="N107" s="278"/>
      <c r="O107" s="281"/>
      <c r="P107" s="278"/>
      <c r="Q107" s="246"/>
      <c r="R107" s="1" t="s">
        <v>590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405">
        <v>2</v>
      </c>
      <c r="B108" s="392">
        <v>44599</v>
      </c>
      <c r="C108" s="406"/>
      <c r="D108" s="407" t="s">
        <v>71</v>
      </c>
      <c r="E108" s="408" t="s">
        <v>591</v>
      </c>
      <c r="F108" s="405">
        <v>200</v>
      </c>
      <c r="G108" s="405">
        <v>183</v>
      </c>
      <c r="H108" s="408">
        <v>224</v>
      </c>
      <c r="I108" s="409" t="s">
        <v>862</v>
      </c>
      <c r="J108" s="410" t="s">
        <v>997</v>
      </c>
      <c r="K108" s="410">
        <f t="shared" ref="K108" si="77">H108-F108</f>
        <v>24</v>
      </c>
      <c r="L108" s="411">
        <f>(F108*-0.7)/100</f>
        <v>-1.4</v>
      </c>
      <c r="M108" s="412">
        <f t="shared" ref="M108" si="78">(K108+L108)/F108</f>
        <v>0.113</v>
      </c>
      <c r="N108" s="410" t="s">
        <v>589</v>
      </c>
      <c r="O108" s="413">
        <v>44624</v>
      </c>
      <c r="P108" s="427"/>
      <c r="Q108" s="246"/>
      <c r="R108" s="246" t="s">
        <v>590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ht="14.25" customHeight="1">
      <c r="A109" s="164"/>
      <c r="B109" s="141"/>
      <c r="C109" s="165"/>
      <c r="D109" s="100"/>
      <c r="E109" s="166"/>
      <c r="F109" s="166"/>
      <c r="G109" s="166"/>
      <c r="H109" s="166"/>
      <c r="I109" s="166"/>
      <c r="J109" s="166"/>
      <c r="K109" s="167"/>
      <c r="L109" s="168"/>
      <c r="M109" s="166"/>
      <c r="N109" s="169"/>
      <c r="O109" s="170"/>
      <c r="P109" s="170"/>
      <c r="R109" s="6"/>
      <c r="S109" s="41"/>
      <c r="T109" s="1"/>
      <c r="U109" s="1"/>
      <c r="V109" s="1"/>
      <c r="W109" s="1"/>
      <c r="X109" s="1"/>
      <c r="Y109" s="1"/>
      <c r="Z109" s="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</row>
    <row r="110" spans="1:38" ht="12.75" customHeight="1">
      <c r="A110" s="119" t="s">
        <v>593</v>
      </c>
      <c r="B110" s="119"/>
      <c r="C110" s="119"/>
      <c r="D110" s="119"/>
      <c r="E110" s="41"/>
      <c r="F110" s="127" t="s">
        <v>595</v>
      </c>
      <c r="G110" s="56"/>
      <c r="H110" s="56"/>
      <c r="I110" s="56"/>
      <c r="J110" s="6"/>
      <c r="K110" s="145"/>
      <c r="L110" s="146"/>
      <c r="M110" s="6"/>
      <c r="N110" s="109"/>
      <c r="O110" s="171"/>
      <c r="P110" s="1"/>
      <c r="Q110" s="1"/>
      <c r="R110" s="6"/>
      <c r="S110" s="1"/>
      <c r="T110" s="1"/>
      <c r="U110" s="1"/>
      <c r="V110" s="1"/>
      <c r="W110" s="1"/>
      <c r="X110" s="1"/>
      <c r="Y110" s="1"/>
    </row>
    <row r="111" spans="1:38" ht="12.75" customHeight="1">
      <c r="A111" s="126" t="s">
        <v>594</v>
      </c>
      <c r="B111" s="119"/>
      <c r="C111" s="119"/>
      <c r="D111" s="119"/>
      <c r="E111" s="6"/>
      <c r="F111" s="127" t="s">
        <v>597</v>
      </c>
      <c r="G111" s="6"/>
      <c r="H111" s="6" t="s">
        <v>816</v>
      </c>
      <c r="I111" s="6"/>
      <c r="J111" s="1"/>
      <c r="K111" s="6"/>
      <c r="L111" s="6"/>
      <c r="M111" s="6"/>
      <c r="N111" s="1"/>
      <c r="O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26"/>
      <c r="B112" s="119"/>
      <c r="C112" s="119"/>
      <c r="D112" s="119"/>
      <c r="E112" s="6"/>
      <c r="F112" s="127"/>
      <c r="G112" s="6"/>
      <c r="H112" s="6"/>
      <c r="I112" s="6"/>
      <c r="J112" s="1"/>
      <c r="K112" s="6"/>
      <c r="L112" s="6"/>
      <c r="M112" s="6"/>
      <c r="N112" s="1"/>
      <c r="O112" s="1"/>
      <c r="Q112" s="1"/>
      <c r="R112" s="56"/>
      <c r="S112" s="1"/>
      <c r="T112" s="1"/>
      <c r="U112" s="1"/>
      <c r="V112" s="1"/>
      <c r="W112" s="1"/>
      <c r="X112" s="1"/>
      <c r="Y112" s="1"/>
      <c r="Z112" s="1"/>
    </row>
    <row r="113" spans="1:38" ht="12.75" customHeight="1">
      <c r="A113" s="1"/>
      <c r="B113" s="134" t="s">
        <v>614</v>
      </c>
      <c r="C113" s="134"/>
      <c r="D113" s="134"/>
      <c r="E113" s="134"/>
      <c r="F113" s="135"/>
      <c r="G113" s="6"/>
      <c r="H113" s="6"/>
      <c r="I113" s="136"/>
      <c r="J113" s="137"/>
      <c r="K113" s="138"/>
      <c r="L113" s="137"/>
      <c r="M113" s="6"/>
      <c r="N113" s="1"/>
      <c r="O113" s="1"/>
      <c r="Q113" s="1"/>
      <c r="R113" s="56"/>
      <c r="S113" s="1"/>
      <c r="T113" s="1"/>
      <c r="U113" s="1"/>
      <c r="V113" s="1"/>
      <c r="W113" s="1"/>
      <c r="X113" s="1"/>
      <c r="Y113" s="1"/>
      <c r="Z113" s="1"/>
    </row>
    <row r="114" spans="1:38" ht="38.25" customHeight="1">
      <c r="A114" s="95" t="s">
        <v>16</v>
      </c>
      <c r="B114" s="96" t="s">
        <v>566</v>
      </c>
      <c r="C114" s="96"/>
      <c r="D114" s="97" t="s">
        <v>577</v>
      </c>
      <c r="E114" s="96" t="s">
        <v>578</v>
      </c>
      <c r="F114" s="96" t="s">
        <v>579</v>
      </c>
      <c r="G114" s="96" t="s">
        <v>599</v>
      </c>
      <c r="H114" s="96" t="s">
        <v>581</v>
      </c>
      <c r="I114" s="96" t="s">
        <v>582</v>
      </c>
      <c r="J114" s="172" t="s">
        <v>583</v>
      </c>
      <c r="K114" s="139" t="s">
        <v>600</v>
      </c>
      <c r="L114" s="149" t="s">
        <v>608</v>
      </c>
      <c r="M114" s="96" t="s">
        <v>609</v>
      </c>
      <c r="N114" s="140" t="s">
        <v>585</v>
      </c>
      <c r="O114" s="98" t="s">
        <v>586</v>
      </c>
      <c r="P114" s="96" t="s">
        <v>587</v>
      </c>
      <c r="Q114" s="97" t="s">
        <v>588</v>
      </c>
      <c r="R114" s="56"/>
      <c r="S114" s="1"/>
      <c r="T114" s="1"/>
      <c r="U114" s="1"/>
      <c r="V114" s="1"/>
      <c r="W114" s="1"/>
      <c r="X114" s="1"/>
      <c r="Y114" s="1"/>
      <c r="Z114" s="1"/>
    </row>
    <row r="115" spans="1:38" ht="14.25" customHeight="1">
      <c r="A115" s="101"/>
      <c r="B115" s="102"/>
      <c r="C115" s="173"/>
      <c r="D115" s="103"/>
      <c r="E115" s="104"/>
      <c r="F115" s="174"/>
      <c r="G115" s="101"/>
      <c r="H115" s="104"/>
      <c r="I115" s="105"/>
      <c r="J115" s="175"/>
      <c r="K115" s="175"/>
      <c r="L115" s="176"/>
      <c r="M115" s="99"/>
      <c r="N115" s="176"/>
      <c r="O115" s="177"/>
      <c r="P115" s="178"/>
      <c r="Q115" s="179"/>
      <c r="R115" s="144"/>
      <c r="S115" s="113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38" ht="14.25" customHeight="1">
      <c r="A116" s="101"/>
      <c r="B116" s="102"/>
      <c r="C116" s="173"/>
      <c r="D116" s="103"/>
      <c r="E116" s="104"/>
      <c r="F116" s="174"/>
      <c r="G116" s="101"/>
      <c r="H116" s="104"/>
      <c r="I116" s="105"/>
      <c r="J116" s="175"/>
      <c r="K116" s="175"/>
      <c r="L116" s="176"/>
      <c r="M116" s="99"/>
      <c r="N116" s="176"/>
      <c r="O116" s="177"/>
      <c r="P116" s="178"/>
      <c r="Q116" s="179"/>
      <c r="R116" s="144"/>
      <c r="S116" s="113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38" ht="14.25" customHeight="1">
      <c r="A117" s="101"/>
      <c r="B117" s="102"/>
      <c r="C117" s="173"/>
      <c r="D117" s="103"/>
      <c r="E117" s="104"/>
      <c r="F117" s="174"/>
      <c r="G117" s="101"/>
      <c r="H117" s="104"/>
      <c r="I117" s="105"/>
      <c r="J117" s="175"/>
      <c r="K117" s="175"/>
      <c r="L117" s="176"/>
      <c r="M117" s="99"/>
      <c r="N117" s="176"/>
      <c r="O117" s="177"/>
      <c r="P117" s="178"/>
      <c r="Q117" s="179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01"/>
      <c r="B118" s="102"/>
      <c r="C118" s="173"/>
      <c r="D118" s="103"/>
      <c r="E118" s="104"/>
      <c r="F118" s="175"/>
      <c r="G118" s="101"/>
      <c r="H118" s="104"/>
      <c r="I118" s="105"/>
      <c r="J118" s="175"/>
      <c r="K118" s="175"/>
      <c r="L118" s="176"/>
      <c r="M118" s="99"/>
      <c r="N118" s="176"/>
      <c r="O118" s="177"/>
      <c r="P118" s="178"/>
      <c r="Q118" s="179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01"/>
      <c r="B119" s="102"/>
      <c r="C119" s="173"/>
      <c r="D119" s="103"/>
      <c r="E119" s="104"/>
      <c r="F119" s="175"/>
      <c r="G119" s="101"/>
      <c r="H119" s="104"/>
      <c r="I119" s="105"/>
      <c r="J119" s="175"/>
      <c r="K119" s="175"/>
      <c r="L119" s="176"/>
      <c r="M119" s="99"/>
      <c r="N119" s="176"/>
      <c r="O119" s="177"/>
      <c r="P119" s="178"/>
      <c r="Q119" s="179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01"/>
      <c r="B120" s="102"/>
      <c r="C120" s="173"/>
      <c r="D120" s="103"/>
      <c r="E120" s="104"/>
      <c r="F120" s="174"/>
      <c r="G120" s="101"/>
      <c r="H120" s="104"/>
      <c r="I120" s="105"/>
      <c r="J120" s="175"/>
      <c r="K120" s="175"/>
      <c r="L120" s="176"/>
      <c r="M120" s="99"/>
      <c r="N120" s="176"/>
      <c r="O120" s="177"/>
      <c r="P120" s="178"/>
      <c r="Q120" s="179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01"/>
      <c r="B121" s="102"/>
      <c r="C121" s="173"/>
      <c r="D121" s="103"/>
      <c r="E121" s="104"/>
      <c r="F121" s="174"/>
      <c r="G121" s="101"/>
      <c r="H121" s="104"/>
      <c r="I121" s="105"/>
      <c r="J121" s="175"/>
      <c r="K121" s="175"/>
      <c r="L121" s="175"/>
      <c r="M121" s="175"/>
      <c r="N121" s="176"/>
      <c r="O121" s="180"/>
      <c r="P121" s="178"/>
      <c r="Q121" s="179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01"/>
      <c r="B122" s="102"/>
      <c r="C122" s="173"/>
      <c r="D122" s="103"/>
      <c r="E122" s="104"/>
      <c r="F122" s="175"/>
      <c r="G122" s="101"/>
      <c r="H122" s="104"/>
      <c r="I122" s="105"/>
      <c r="J122" s="175"/>
      <c r="K122" s="175"/>
      <c r="L122" s="176"/>
      <c r="M122" s="99"/>
      <c r="N122" s="176"/>
      <c r="O122" s="177"/>
      <c r="P122" s="178"/>
      <c r="Q122" s="179"/>
      <c r="R122" s="144"/>
      <c r="S122" s="113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01"/>
      <c r="B123" s="102"/>
      <c r="C123" s="173"/>
      <c r="D123" s="103"/>
      <c r="E123" s="104"/>
      <c r="F123" s="174"/>
      <c r="G123" s="101"/>
      <c r="H123" s="104"/>
      <c r="I123" s="105"/>
      <c r="J123" s="181"/>
      <c r="K123" s="181"/>
      <c r="L123" s="181"/>
      <c r="M123" s="181"/>
      <c r="N123" s="182"/>
      <c r="O123" s="177"/>
      <c r="P123" s="106"/>
      <c r="Q123" s="179"/>
      <c r="R123" s="144"/>
      <c r="S123" s="113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126"/>
      <c r="B124" s="119"/>
      <c r="C124" s="119"/>
      <c r="D124" s="119"/>
      <c r="E124" s="6"/>
      <c r="F124" s="127"/>
      <c r="G124" s="6"/>
      <c r="H124" s="6"/>
      <c r="I124" s="6"/>
      <c r="J124" s="1"/>
      <c r="K124" s="6"/>
      <c r="L124" s="6"/>
      <c r="M124" s="6"/>
      <c r="N124" s="1"/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26"/>
      <c r="B125" s="119"/>
      <c r="C125" s="119"/>
      <c r="D125" s="119"/>
      <c r="E125" s="6"/>
      <c r="F125" s="127"/>
      <c r="G125" s="56"/>
      <c r="H125" s="41"/>
      <c r="I125" s="56"/>
      <c r="J125" s="6"/>
      <c r="K125" s="145"/>
      <c r="L125" s="146"/>
      <c r="M125" s="6"/>
      <c r="N125" s="109"/>
      <c r="O125" s="147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56"/>
      <c r="B126" s="108"/>
      <c r="C126" s="108"/>
      <c r="D126" s="41"/>
      <c r="E126" s="56"/>
      <c r="F126" s="56"/>
      <c r="G126" s="56"/>
      <c r="H126" s="41"/>
      <c r="I126" s="56"/>
      <c r="J126" s="6"/>
      <c r="K126" s="145"/>
      <c r="L126" s="146"/>
      <c r="M126" s="6"/>
      <c r="N126" s="109"/>
      <c r="O126" s="147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41"/>
      <c r="B127" s="183" t="s">
        <v>615</v>
      </c>
      <c r="C127" s="183"/>
      <c r="D127" s="183"/>
      <c r="E127" s="183"/>
      <c r="F127" s="6"/>
      <c r="G127" s="6"/>
      <c r="H127" s="137"/>
      <c r="I127" s="6"/>
      <c r="J127" s="137"/>
      <c r="K127" s="138"/>
      <c r="L127" s="6"/>
      <c r="M127" s="6"/>
      <c r="N127" s="1"/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38.25" customHeight="1">
      <c r="A128" s="95" t="s">
        <v>16</v>
      </c>
      <c r="B128" s="96" t="s">
        <v>566</v>
      </c>
      <c r="C128" s="96"/>
      <c r="D128" s="97" t="s">
        <v>577</v>
      </c>
      <c r="E128" s="96" t="s">
        <v>578</v>
      </c>
      <c r="F128" s="96" t="s">
        <v>579</v>
      </c>
      <c r="G128" s="96" t="s">
        <v>616</v>
      </c>
      <c r="H128" s="96" t="s">
        <v>617</v>
      </c>
      <c r="I128" s="96" t="s">
        <v>582</v>
      </c>
      <c r="J128" s="184" t="s">
        <v>583</v>
      </c>
      <c r="K128" s="96" t="s">
        <v>584</v>
      </c>
      <c r="L128" s="96" t="s">
        <v>618</v>
      </c>
      <c r="M128" s="96" t="s">
        <v>587</v>
      </c>
      <c r="N128" s="97" t="s">
        <v>588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1</v>
      </c>
      <c r="B129" s="186">
        <v>41579</v>
      </c>
      <c r="C129" s="186"/>
      <c r="D129" s="187" t="s">
        <v>619</v>
      </c>
      <c r="E129" s="188" t="s">
        <v>620</v>
      </c>
      <c r="F129" s="189">
        <v>82</v>
      </c>
      <c r="G129" s="188" t="s">
        <v>621</v>
      </c>
      <c r="H129" s="188">
        <v>100</v>
      </c>
      <c r="I129" s="190">
        <v>100</v>
      </c>
      <c r="J129" s="191" t="s">
        <v>622</v>
      </c>
      <c r="K129" s="192">
        <f t="shared" ref="K129:K181" si="79">H129-F129</f>
        <v>18</v>
      </c>
      <c r="L129" s="193">
        <f t="shared" ref="L129:L181" si="80">K129/F129</f>
        <v>0.21951219512195122</v>
      </c>
      <c r="M129" s="188" t="s">
        <v>589</v>
      </c>
      <c r="N129" s="194">
        <v>42657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2</v>
      </c>
      <c r="B130" s="186">
        <v>41794</v>
      </c>
      <c r="C130" s="186"/>
      <c r="D130" s="187" t="s">
        <v>623</v>
      </c>
      <c r="E130" s="188" t="s">
        <v>591</v>
      </c>
      <c r="F130" s="189">
        <v>257</v>
      </c>
      <c r="G130" s="188" t="s">
        <v>621</v>
      </c>
      <c r="H130" s="188">
        <v>300</v>
      </c>
      <c r="I130" s="190">
        <v>300</v>
      </c>
      <c r="J130" s="191" t="s">
        <v>622</v>
      </c>
      <c r="K130" s="192">
        <f t="shared" si="79"/>
        <v>43</v>
      </c>
      <c r="L130" s="193">
        <f t="shared" si="80"/>
        <v>0.16731517509727625</v>
      </c>
      <c r="M130" s="188" t="s">
        <v>589</v>
      </c>
      <c r="N130" s="194">
        <v>41822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3</v>
      </c>
      <c r="B131" s="186">
        <v>41828</v>
      </c>
      <c r="C131" s="186"/>
      <c r="D131" s="187" t="s">
        <v>624</v>
      </c>
      <c r="E131" s="188" t="s">
        <v>591</v>
      </c>
      <c r="F131" s="189">
        <v>393</v>
      </c>
      <c r="G131" s="188" t="s">
        <v>621</v>
      </c>
      <c r="H131" s="188">
        <v>468</v>
      </c>
      <c r="I131" s="190">
        <v>468</v>
      </c>
      <c r="J131" s="191" t="s">
        <v>622</v>
      </c>
      <c r="K131" s="192">
        <f t="shared" si="79"/>
        <v>75</v>
      </c>
      <c r="L131" s="193">
        <f t="shared" si="80"/>
        <v>0.19083969465648856</v>
      </c>
      <c r="M131" s="188" t="s">
        <v>589</v>
      </c>
      <c r="N131" s="194">
        <v>41863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</v>
      </c>
      <c r="B132" s="186">
        <v>41857</v>
      </c>
      <c r="C132" s="186"/>
      <c r="D132" s="187" t="s">
        <v>625</v>
      </c>
      <c r="E132" s="188" t="s">
        <v>591</v>
      </c>
      <c r="F132" s="189">
        <v>205</v>
      </c>
      <c r="G132" s="188" t="s">
        <v>621</v>
      </c>
      <c r="H132" s="188">
        <v>275</v>
      </c>
      <c r="I132" s="190">
        <v>250</v>
      </c>
      <c r="J132" s="191" t="s">
        <v>622</v>
      </c>
      <c r="K132" s="192">
        <f t="shared" si="79"/>
        <v>70</v>
      </c>
      <c r="L132" s="193">
        <f t="shared" si="80"/>
        <v>0.34146341463414637</v>
      </c>
      <c r="M132" s="188" t="s">
        <v>589</v>
      </c>
      <c r="N132" s="194">
        <v>41962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</v>
      </c>
      <c r="B133" s="186">
        <v>41886</v>
      </c>
      <c r="C133" s="186"/>
      <c r="D133" s="187" t="s">
        <v>626</v>
      </c>
      <c r="E133" s="188" t="s">
        <v>591</v>
      </c>
      <c r="F133" s="189">
        <v>162</v>
      </c>
      <c r="G133" s="188" t="s">
        <v>621</v>
      </c>
      <c r="H133" s="188">
        <v>190</v>
      </c>
      <c r="I133" s="190">
        <v>190</v>
      </c>
      <c r="J133" s="191" t="s">
        <v>622</v>
      </c>
      <c r="K133" s="192">
        <f t="shared" si="79"/>
        <v>28</v>
      </c>
      <c r="L133" s="193">
        <f t="shared" si="80"/>
        <v>0.1728395061728395</v>
      </c>
      <c r="M133" s="188" t="s">
        <v>589</v>
      </c>
      <c r="N133" s="194">
        <v>42006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6</v>
      </c>
      <c r="B134" s="186">
        <v>41886</v>
      </c>
      <c r="C134" s="186"/>
      <c r="D134" s="187" t="s">
        <v>627</v>
      </c>
      <c r="E134" s="188" t="s">
        <v>591</v>
      </c>
      <c r="F134" s="189">
        <v>75</v>
      </c>
      <c r="G134" s="188" t="s">
        <v>621</v>
      </c>
      <c r="H134" s="188">
        <v>91.5</v>
      </c>
      <c r="I134" s="190" t="s">
        <v>628</v>
      </c>
      <c r="J134" s="191" t="s">
        <v>629</v>
      </c>
      <c r="K134" s="192">
        <f t="shared" si="79"/>
        <v>16.5</v>
      </c>
      <c r="L134" s="193">
        <f t="shared" si="80"/>
        <v>0.22</v>
      </c>
      <c r="M134" s="188" t="s">
        <v>589</v>
      </c>
      <c r="N134" s="194">
        <v>41954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7</v>
      </c>
      <c r="B135" s="186">
        <v>41913</v>
      </c>
      <c r="C135" s="186"/>
      <c r="D135" s="187" t="s">
        <v>630</v>
      </c>
      <c r="E135" s="188" t="s">
        <v>591</v>
      </c>
      <c r="F135" s="189">
        <v>850</v>
      </c>
      <c r="G135" s="188" t="s">
        <v>621</v>
      </c>
      <c r="H135" s="188">
        <v>982.5</v>
      </c>
      <c r="I135" s="190">
        <v>1050</v>
      </c>
      <c r="J135" s="191" t="s">
        <v>631</v>
      </c>
      <c r="K135" s="192">
        <f t="shared" si="79"/>
        <v>132.5</v>
      </c>
      <c r="L135" s="193">
        <f t="shared" si="80"/>
        <v>0.15588235294117647</v>
      </c>
      <c r="M135" s="188" t="s">
        <v>589</v>
      </c>
      <c r="N135" s="194">
        <v>42039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8</v>
      </c>
      <c r="B136" s="186">
        <v>41913</v>
      </c>
      <c r="C136" s="186"/>
      <c r="D136" s="187" t="s">
        <v>632</v>
      </c>
      <c r="E136" s="188" t="s">
        <v>591</v>
      </c>
      <c r="F136" s="189">
        <v>475</v>
      </c>
      <c r="G136" s="188" t="s">
        <v>621</v>
      </c>
      <c r="H136" s="188">
        <v>515</v>
      </c>
      <c r="I136" s="190">
        <v>600</v>
      </c>
      <c r="J136" s="191" t="s">
        <v>633</v>
      </c>
      <c r="K136" s="192">
        <f t="shared" si="79"/>
        <v>40</v>
      </c>
      <c r="L136" s="193">
        <f t="shared" si="80"/>
        <v>8.4210526315789472E-2</v>
      </c>
      <c r="M136" s="188" t="s">
        <v>589</v>
      </c>
      <c r="N136" s="194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9</v>
      </c>
      <c r="B137" s="186">
        <v>41913</v>
      </c>
      <c r="C137" s="186"/>
      <c r="D137" s="187" t="s">
        <v>634</v>
      </c>
      <c r="E137" s="188" t="s">
        <v>591</v>
      </c>
      <c r="F137" s="189">
        <v>86</v>
      </c>
      <c r="G137" s="188" t="s">
        <v>621</v>
      </c>
      <c r="H137" s="188">
        <v>99</v>
      </c>
      <c r="I137" s="190">
        <v>140</v>
      </c>
      <c r="J137" s="191" t="s">
        <v>635</v>
      </c>
      <c r="K137" s="192">
        <f t="shared" si="79"/>
        <v>13</v>
      </c>
      <c r="L137" s="193">
        <f t="shared" si="80"/>
        <v>0.15116279069767441</v>
      </c>
      <c r="M137" s="188" t="s">
        <v>589</v>
      </c>
      <c r="N137" s="194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10</v>
      </c>
      <c r="B138" s="186">
        <v>41926</v>
      </c>
      <c r="C138" s="186"/>
      <c r="D138" s="187" t="s">
        <v>636</v>
      </c>
      <c r="E138" s="188" t="s">
        <v>591</v>
      </c>
      <c r="F138" s="189">
        <v>496.6</v>
      </c>
      <c r="G138" s="188" t="s">
        <v>621</v>
      </c>
      <c r="H138" s="188">
        <v>621</v>
      </c>
      <c r="I138" s="190">
        <v>580</v>
      </c>
      <c r="J138" s="191" t="s">
        <v>622</v>
      </c>
      <c r="K138" s="192">
        <f t="shared" si="79"/>
        <v>124.39999999999998</v>
      </c>
      <c r="L138" s="193">
        <f t="shared" si="80"/>
        <v>0.25050342327829234</v>
      </c>
      <c r="M138" s="188" t="s">
        <v>589</v>
      </c>
      <c r="N138" s="194">
        <v>42605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11</v>
      </c>
      <c r="B139" s="186">
        <v>41926</v>
      </c>
      <c r="C139" s="186"/>
      <c r="D139" s="187" t="s">
        <v>637</v>
      </c>
      <c r="E139" s="188" t="s">
        <v>591</v>
      </c>
      <c r="F139" s="189">
        <v>2481.9</v>
      </c>
      <c r="G139" s="188" t="s">
        <v>621</v>
      </c>
      <c r="H139" s="188">
        <v>2840</v>
      </c>
      <c r="I139" s="190">
        <v>2870</v>
      </c>
      <c r="J139" s="191" t="s">
        <v>638</v>
      </c>
      <c r="K139" s="192">
        <f t="shared" si="79"/>
        <v>358.09999999999991</v>
      </c>
      <c r="L139" s="193">
        <f t="shared" si="80"/>
        <v>0.14428462065353154</v>
      </c>
      <c r="M139" s="188" t="s">
        <v>589</v>
      </c>
      <c r="N139" s="194">
        <v>42017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12</v>
      </c>
      <c r="B140" s="186">
        <v>41928</v>
      </c>
      <c r="C140" s="186"/>
      <c r="D140" s="187" t="s">
        <v>639</v>
      </c>
      <c r="E140" s="188" t="s">
        <v>591</v>
      </c>
      <c r="F140" s="189">
        <v>84.5</v>
      </c>
      <c r="G140" s="188" t="s">
        <v>621</v>
      </c>
      <c r="H140" s="188">
        <v>93</v>
      </c>
      <c r="I140" s="190">
        <v>110</v>
      </c>
      <c r="J140" s="191" t="s">
        <v>640</v>
      </c>
      <c r="K140" s="192">
        <f t="shared" si="79"/>
        <v>8.5</v>
      </c>
      <c r="L140" s="193">
        <f t="shared" si="80"/>
        <v>0.10059171597633136</v>
      </c>
      <c r="M140" s="188" t="s">
        <v>589</v>
      </c>
      <c r="N140" s="194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13</v>
      </c>
      <c r="B141" s="186">
        <v>41928</v>
      </c>
      <c r="C141" s="186"/>
      <c r="D141" s="187" t="s">
        <v>641</v>
      </c>
      <c r="E141" s="188" t="s">
        <v>591</v>
      </c>
      <c r="F141" s="189">
        <v>401</v>
      </c>
      <c r="G141" s="188" t="s">
        <v>621</v>
      </c>
      <c r="H141" s="188">
        <v>428</v>
      </c>
      <c r="I141" s="190">
        <v>450</v>
      </c>
      <c r="J141" s="191" t="s">
        <v>642</v>
      </c>
      <c r="K141" s="192">
        <f t="shared" si="79"/>
        <v>27</v>
      </c>
      <c r="L141" s="193">
        <f t="shared" si="80"/>
        <v>6.7331670822942641E-2</v>
      </c>
      <c r="M141" s="188" t="s">
        <v>589</v>
      </c>
      <c r="N141" s="194">
        <v>42020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14</v>
      </c>
      <c r="B142" s="186">
        <v>41928</v>
      </c>
      <c r="C142" s="186"/>
      <c r="D142" s="187" t="s">
        <v>643</v>
      </c>
      <c r="E142" s="188" t="s">
        <v>591</v>
      </c>
      <c r="F142" s="189">
        <v>101</v>
      </c>
      <c r="G142" s="188" t="s">
        <v>621</v>
      </c>
      <c r="H142" s="188">
        <v>112</v>
      </c>
      <c r="I142" s="190">
        <v>120</v>
      </c>
      <c r="J142" s="191" t="s">
        <v>644</v>
      </c>
      <c r="K142" s="192">
        <f t="shared" si="79"/>
        <v>11</v>
      </c>
      <c r="L142" s="193">
        <f t="shared" si="80"/>
        <v>0.10891089108910891</v>
      </c>
      <c r="M142" s="188" t="s">
        <v>589</v>
      </c>
      <c r="N142" s="194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15</v>
      </c>
      <c r="B143" s="186">
        <v>41954</v>
      </c>
      <c r="C143" s="186"/>
      <c r="D143" s="187" t="s">
        <v>645</v>
      </c>
      <c r="E143" s="188" t="s">
        <v>591</v>
      </c>
      <c r="F143" s="189">
        <v>59</v>
      </c>
      <c r="G143" s="188" t="s">
        <v>621</v>
      </c>
      <c r="H143" s="188">
        <v>76</v>
      </c>
      <c r="I143" s="190">
        <v>76</v>
      </c>
      <c r="J143" s="191" t="s">
        <v>622</v>
      </c>
      <c r="K143" s="192">
        <f t="shared" si="79"/>
        <v>17</v>
      </c>
      <c r="L143" s="193">
        <f t="shared" si="80"/>
        <v>0.28813559322033899</v>
      </c>
      <c r="M143" s="188" t="s">
        <v>589</v>
      </c>
      <c r="N143" s="194">
        <v>43032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16</v>
      </c>
      <c r="B144" s="186">
        <v>41954</v>
      </c>
      <c r="C144" s="186"/>
      <c r="D144" s="187" t="s">
        <v>634</v>
      </c>
      <c r="E144" s="188" t="s">
        <v>591</v>
      </c>
      <c r="F144" s="189">
        <v>99</v>
      </c>
      <c r="G144" s="188" t="s">
        <v>621</v>
      </c>
      <c r="H144" s="188">
        <v>120</v>
      </c>
      <c r="I144" s="190">
        <v>120</v>
      </c>
      <c r="J144" s="191" t="s">
        <v>602</v>
      </c>
      <c r="K144" s="192">
        <f t="shared" si="79"/>
        <v>21</v>
      </c>
      <c r="L144" s="193">
        <f t="shared" si="80"/>
        <v>0.21212121212121213</v>
      </c>
      <c r="M144" s="188" t="s">
        <v>589</v>
      </c>
      <c r="N144" s="194">
        <v>41960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17</v>
      </c>
      <c r="B145" s="186">
        <v>41956</v>
      </c>
      <c r="C145" s="186"/>
      <c r="D145" s="187" t="s">
        <v>646</v>
      </c>
      <c r="E145" s="188" t="s">
        <v>591</v>
      </c>
      <c r="F145" s="189">
        <v>22</v>
      </c>
      <c r="G145" s="188" t="s">
        <v>621</v>
      </c>
      <c r="H145" s="188">
        <v>33.549999999999997</v>
      </c>
      <c r="I145" s="190">
        <v>32</v>
      </c>
      <c r="J145" s="191" t="s">
        <v>647</v>
      </c>
      <c r="K145" s="192">
        <f t="shared" si="79"/>
        <v>11.549999999999997</v>
      </c>
      <c r="L145" s="193">
        <f t="shared" si="80"/>
        <v>0.52499999999999991</v>
      </c>
      <c r="M145" s="188" t="s">
        <v>589</v>
      </c>
      <c r="N145" s="194">
        <v>42188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18</v>
      </c>
      <c r="B146" s="186">
        <v>41976</v>
      </c>
      <c r="C146" s="186"/>
      <c r="D146" s="187" t="s">
        <v>648</v>
      </c>
      <c r="E146" s="188" t="s">
        <v>591</v>
      </c>
      <c r="F146" s="189">
        <v>440</v>
      </c>
      <c r="G146" s="188" t="s">
        <v>621</v>
      </c>
      <c r="H146" s="188">
        <v>520</v>
      </c>
      <c r="I146" s="190">
        <v>520</v>
      </c>
      <c r="J146" s="191" t="s">
        <v>649</v>
      </c>
      <c r="K146" s="192">
        <f t="shared" si="79"/>
        <v>80</v>
      </c>
      <c r="L146" s="193">
        <f t="shared" si="80"/>
        <v>0.18181818181818182</v>
      </c>
      <c r="M146" s="188" t="s">
        <v>589</v>
      </c>
      <c r="N146" s="194">
        <v>42208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19</v>
      </c>
      <c r="B147" s="186">
        <v>41976</v>
      </c>
      <c r="C147" s="186"/>
      <c r="D147" s="187" t="s">
        <v>650</v>
      </c>
      <c r="E147" s="188" t="s">
        <v>591</v>
      </c>
      <c r="F147" s="189">
        <v>360</v>
      </c>
      <c r="G147" s="188" t="s">
        <v>621</v>
      </c>
      <c r="H147" s="188">
        <v>427</v>
      </c>
      <c r="I147" s="190">
        <v>425</v>
      </c>
      <c r="J147" s="191" t="s">
        <v>651</v>
      </c>
      <c r="K147" s="192">
        <f t="shared" si="79"/>
        <v>67</v>
      </c>
      <c r="L147" s="193">
        <f t="shared" si="80"/>
        <v>0.18611111111111112</v>
      </c>
      <c r="M147" s="188" t="s">
        <v>589</v>
      </c>
      <c r="N147" s="194">
        <v>42058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20</v>
      </c>
      <c r="B148" s="186">
        <v>42012</v>
      </c>
      <c r="C148" s="186"/>
      <c r="D148" s="187" t="s">
        <v>652</v>
      </c>
      <c r="E148" s="188" t="s">
        <v>591</v>
      </c>
      <c r="F148" s="189">
        <v>360</v>
      </c>
      <c r="G148" s="188" t="s">
        <v>621</v>
      </c>
      <c r="H148" s="188">
        <v>455</v>
      </c>
      <c r="I148" s="190">
        <v>420</v>
      </c>
      <c r="J148" s="191" t="s">
        <v>653</v>
      </c>
      <c r="K148" s="192">
        <f t="shared" si="79"/>
        <v>95</v>
      </c>
      <c r="L148" s="193">
        <f t="shared" si="80"/>
        <v>0.2638888888888889</v>
      </c>
      <c r="M148" s="188" t="s">
        <v>589</v>
      </c>
      <c r="N148" s="194">
        <v>42024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21</v>
      </c>
      <c r="B149" s="186">
        <v>42012</v>
      </c>
      <c r="C149" s="186"/>
      <c r="D149" s="187" t="s">
        <v>654</v>
      </c>
      <c r="E149" s="188" t="s">
        <v>591</v>
      </c>
      <c r="F149" s="189">
        <v>130</v>
      </c>
      <c r="G149" s="188"/>
      <c r="H149" s="188">
        <v>175.5</v>
      </c>
      <c r="I149" s="190">
        <v>165</v>
      </c>
      <c r="J149" s="191" t="s">
        <v>655</v>
      </c>
      <c r="K149" s="192">
        <f t="shared" si="79"/>
        <v>45.5</v>
      </c>
      <c r="L149" s="193">
        <f t="shared" si="80"/>
        <v>0.35</v>
      </c>
      <c r="M149" s="188" t="s">
        <v>589</v>
      </c>
      <c r="N149" s="194">
        <v>43088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22</v>
      </c>
      <c r="B150" s="186">
        <v>42040</v>
      </c>
      <c r="C150" s="186"/>
      <c r="D150" s="187" t="s">
        <v>381</v>
      </c>
      <c r="E150" s="188" t="s">
        <v>620</v>
      </c>
      <c r="F150" s="189">
        <v>98</v>
      </c>
      <c r="G150" s="188"/>
      <c r="H150" s="188">
        <v>120</v>
      </c>
      <c r="I150" s="190">
        <v>120</v>
      </c>
      <c r="J150" s="191" t="s">
        <v>622</v>
      </c>
      <c r="K150" s="192">
        <f t="shared" si="79"/>
        <v>22</v>
      </c>
      <c r="L150" s="193">
        <f t="shared" si="80"/>
        <v>0.22448979591836735</v>
      </c>
      <c r="M150" s="188" t="s">
        <v>589</v>
      </c>
      <c r="N150" s="194">
        <v>42753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23</v>
      </c>
      <c r="B151" s="186">
        <v>42040</v>
      </c>
      <c r="C151" s="186"/>
      <c r="D151" s="187" t="s">
        <v>656</v>
      </c>
      <c r="E151" s="188" t="s">
        <v>620</v>
      </c>
      <c r="F151" s="189">
        <v>196</v>
      </c>
      <c r="G151" s="188"/>
      <c r="H151" s="188">
        <v>262</v>
      </c>
      <c r="I151" s="190">
        <v>255</v>
      </c>
      <c r="J151" s="191" t="s">
        <v>622</v>
      </c>
      <c r="K151" s="192">
        <f t="shared" si="79"/>
        <v>66</v>
      </c>
      <c r="L151" s="193">
        <f t="shared" si="80"/>
        <v>0.33673469387755101</v>
      </c>
      <c r="M151" s="188" t="s">
        <v>589</v>
      </c>
      <c r="N151" s="194">
        <v>42599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24</v>
      </c>
      <c r="B152" s="196">
        <v>42067</v>
      </c>
      <c r="C152" s="196"/>
      <c r="D152" s="197" t="s">
        <v>380</v>
      </c>
      <c r="E152" s="198" t="s">
        <v>620</v>
      </c>
      <c r="F152" s="199">
        <v>235</v>
      </c>
      <c r="G152" s="199"/>
      <c r="H152" s="200">
        <v>77</v>
      </c>
      <c r="I152" s="200" t="s">
        <v>657</v>
      </c>
      <c r="J152" s="201" t="s">
        <v>658</v>
      </c>
      <c r="K152" s="202">
        <f t="shared" si="79"/>
        <v>-158</v>
      </c>
      <c r="L152" s="203">
        <f t="shared" si="80"/>
        <v>-0.67234042553191486</v>
      </c>
      <c r="M152" s="199" t="s">
        <v>601</v>
      </c>
      <c r="N152" s="196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25</v>
      </c>
      <c r="B153" s="186">
        <v>42067</v>
      </c>
      <c r="C153" s="186"/>
      <c r="D153" s="187" t="s">
        <v>659</v>
      </c>
      <c r="E153" s="188" t="s">
        <v>620</v>
      </c>
      <c r="F153" s="189">
        <v>185</v>
      </c>
      <c r="G153" s="188"/>
      <c r="H153" s="188">
        <v>224</v>
      </c>
      <c r="I153" s="190" t="s">
        <v>660</v>
      </c>
      <c r="J153" s="191" t="s">
        <v>622</v>
      </c>
      <c r="K153" s="192">
        <f t="shared" si="79"/>
        <v>39</v>
      </c>
      <c r="L153" s="193">
        <f t="shared" si="80"/>
        <v>0.21081081081081082</v>
      </c>
      <c r="M153" s="188" t="s">
        <v>589</v>
      </c>
      <c r="N153" s="194">
        <v>42647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26</v>
      </c>
      <c r="B154" s="196">
        <v>42090</v>
      </c>
      <c r="C154" s="196"/>
      <c r="D154" s="204" t="s">
        <v>661</v>
      </c>
      <c r="E154" s="199" t="s">
        <v>620</v>
      </c>
      <c r="F154" s="199">
        <v>49.5</v>
      </c>
      <c r="G154" s="200"/>
      <c r="H154" s="200">
        <v>15.85</v>
      </c>
      <c r="I154" s="200">
        <v>67</v>
      </c>
      <c r="J154" s="201" t="s">
        <v>662</v>
      </c>
      <c r="K154" s="200">
        <f t="shared" si="79"/>
        <v>-33.65</v>
      </c>
      <c r="L154" s="205">
        <f t="shared" si="80"/>
        <v>-0.67979797979797973</v>
      </c>
      <c r="M154" s="199" t="s">
        <v>601</v>
      </c>
      <c r="N154" s="206">
        <v>43627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27</v>
      </c>
      <c r="B155" s="186">
        <v>42093</v>
      </c>
      <c r="C155" s="186"/>
      <c r="D155" s="187" t="s">
        <v>663</v>
      </c>
      <c r="E155" s="188" t="s">
        <v>620</v>
      </c>
      <c r="F155" s="189">
        <v>183.5</v>
      </c>
      <c r="G155" s="188"/>
      <c r="H155" s="188">
        <v>219</v>
      </c>
      <c r="I155" s="190">
        <v>218</v>
      </c>
      <c r="J155" s="191" t="s">
        <v>664</v>
      </c>
      <c r="K155" s="192">
        <f t="shared" si="79"/>
        <v>35.5</v>
      </c>
      <c r="L155" s="193">
        <f t="shared" si="80"/>
        <v>0.19346049046321526</v>
      </c>
      <c r="M155" s="188" t="s">
        <v>589</v>
      </c>
      <c r="N155" s="194">
        <v>42103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28</v>
      </c>
      <c r="B156" s="186">
        <v>42114</v>
      </c>
      <c r="C156" s="186"/>
      <c r="D156" s="187" t="s">
        <v>665</v>
      </c>
      <c r="E156" s="188" t="s">
        <v>620</v>
      </c>
      <c r="F156" s="189">
        <f>(227+237)/2</f>
        <v>232</v>
      </c>
      <c r="G156" s="188"/>
      <c r="H156" s="188">
        <v>298</v>
      </c>
      <c r="I156" s="190">
        <v>298</v>
      </c>
      <c r="J156" s="191" t="s">
        <v>622</v>
      </c>
      <c r="K156" s="192">
        <f t="shared" si="79"/>
        <v>66</v>
      </c>
      <c r="L156" s="193">
        <f t="shared" si="80"/>
        <v>0.28448275862068967</v>
      </c>
      <c r="M156" s="188" t="s">
        <v>589</v>
      </c>
      <c r="N156" s="194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29</v>
      </c>
      <c r="B157" s="186">
        <v>42128</v>
      </c>
      <c r="C157" s="186"/>
      <c r="D157" s="187" t="s">
        <v>666</v>
      </c>
      <c r="E157" s="188" t="s">
        <v>591</v>
      </c>
      <c r="F157" s="189">
        <v>385</v>
      </c>
      <c r="G157" s="188"/>
      <c r="H157" s="188">
        <f>212.5+331</f>
        <v>543.5</v>
      </c>
      <c r="I157" s="190">
        <v>510</v>
      </c>
      <c r="J157" s="191" t="s">
        <v>667</v>
      </c>
      <c r="K157" s="192">
        <f t="shared" si="79"/>
        <v>158.5</v>
      </c>
      <c r="L157" s="193">
        <f t="shared" si="80"/>
        <v>0.41168831168831171</v>
      </c>
      <c r="M157" s="188" t="s">
        <v>589</v>
      </c>
      <c r="N157" s="194">
        <v>42235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30</v>
      </c>
      <c r="B158" s="186">
        <v>42128</v>
      </c>
      <c r="C158" s="186"/>
      <c r="D158" s="187" t="s">
        <v>668</v>
      </c>
      <c r="E158" s="188" t="s">
        <v>591</v>
      </c>
      <c r="F158" s="189">
        <v>115.5</v>
      </c>
      <c r="G158" s="188"/>
      <c r="H158" s="188">
        <v>146</v>
      </c>
      <c r="I158" s="190">
        <v>142</v>
      </c>
      <c r="J158" s="191" t="s">
        <v>669</v>
      </c>
      <c r="K158" s="192">
        <f t="shared" si="79"/>
        <v>30.5</v>
      </c>
      <c r="L158" s="193">
        <f t="shared" si="80"/>
        <v>0.26406926406926406</v>
      </c>
      <c r="M158" s="188" t="s">
        <v>589</v>
      </c>
      <c r="N158" s="194">
        <v>42202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31</v>
      </c>
      <c r="B159" s="186">
        <v>42151</v>
      </c>
      <c r="C159" s="186"/>
      <c r="D159" s="187" t="s">
        <v>670</v>
      </c>
      <c r="E159" s="188" t="s">
        <v>591</v>
      </c>
      <c r="F159" s="189">
        <v>237.5</v>
      </c>
      <c r="G159" s="188"/>
      <c r="H159" s="188">
        <v>279.5</v>
      </c>
      <c r="I159" s="190">
        <v>278</v>
      </c>
      <c r="J159" s="191" t="s">
        <v>622</v>
      </c>
      <c r="K159" s="192">
        <f t="shared" si="79"/>
        <v>42</v>
      </c>
      <c r="L159" s="193">
        <f t="shared" si="80"/>
        <v>0.17684210526315788</v>
      </c>
      <c r="M159" s="188" t="s">
        <v>589</v>
      </c>
      <c r="N159" s="194">
        <v>42222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32</v>
      </c>
      <c r="B160" s="186">
        <v>42174</v>
      </c>
      <c r="C160" s="186"/>
      <c r="D160" s="187" t="s">
        <v>641</v>
      </c>
      <c r="E160" s="188" t="s">
        <v>620</v>
      </c>
      <c r="F160" s="189">
        <v>340</v>
      </c>
      <c r="G160" s="188"/>
      <c r="H160" s="188">
        <v>448</v>
      </c>
      <c r="I160" s="190">
        <v>448</v>
      </c>
      <c r="J160" s="191" t="s">
        <v>622</v>
      </c>
      <c r="K160" s="192">
        <f t="shared" si="79"/>
        <v>108</v>
      </c>
      <c r="L160" s="193">
        <f t="shared" si="80"/>
        <v>0.31764705882352939</v>
      </c>
      <c r="M160" s="188" t="s">
        <v>589</v>
      </c>
      <c r="N160" s="194">
        <v>43018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33</v>
      </c>
      <c r="B161" s="186">
        <v>42191</v>
      </c>
      <c r="C161" s="186"/>
      <c r="D161" s="187" t="s">
        <v>671</v>
      </c>
      <c r="E161" s="188" t="s">
        <v>620</v>
      </c>
      <c r="F161" s="189">
        <v>390</v>
      </c>
      <c r="G161" s="188"/>
      <c r="H161" s="188">
        <v>460</v>
      </c>
      <c r="I161" s="190">
        <v>460</v>
      </c>
      <c r="J161" s="191" t="s">
        <v>622</v>
      </c>
      <c r="K161" s="192">
        <f t="shared" si="79"/>
        <v>70</v>
      </c>
      <c r="L161" s="193">
        <f t="shared" si="80"/>
        <v>0.17948717948717949</v>
      </c>
      <c r="M161" s="188" t="s">
        <v>589</v>
      </c>
      <c r="N161" s="194">
        <v>42478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5">
        <v>34</v>
      </c>
      <c r="B162" s="196">
        <v>42195</v>
      </c>
      <c r="C162" s="196"/>
      <c r="D162" s="197" t="s">
        <v>672</v>
      </c>
      <c r="E162" s="198" t="s">
        <v>620</v>
      </c>
      <c r="F162" s="199">
        <v>122.5</v>
      </c>
      <c r="G162" s="199"/>
      <c r="H162" s="200">
        <v>61</v>
      </c>
      <c r="I162" s="200">
        <v>172</v>
      </c>
      <c r="J162" s="201" t="s">
        <v>673</v>
      </c>
      <c r="K162" s="202">
        <f t="shared" si="79"/>
        <v>-61.5</v>
      </c>
      <c r="L162" s="203">
        <f t="shared" si="80"/>
        <v>-0.50204081632653064</v>
      </c>
      <c r="M162" s="199" t="s">
        <v>601</v>
      </c>
      <c r="N162" s="196">
        <v>43333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35</v>
      </c>
      <c r="B163" s="186">
        <v>42219</v>
      </c>
      <c r="C163" s="186"/>
      <c r="D163" s="187" t="s">
        <v>674</v>
      </c>
      <c r="E163" s="188" t="s">
        <v>620</v>
      </c>
      <c r="F163" s="189">
        <v>297.5</v>
      </c>
      <c r="G163" s="188"/>
      <c r="H163" s="188">
        <v>350</v>
      </c>
      <c r="I163" s="190">
        <v>360</v>
      </c>
      <c r="J163" s="191" t="s">
        <v>675</v>
      </c>
      <c r="K163" s="192">
        <f t="shared" si="79"/>
        <v>52.5</v>
      </c>
      <c r="L163" s="193">
        <f t="shared" si="80"/>
        <v>0.17647058823529413</v>
      </c>
      <c r="M163" s="188" t="s">
        <v>589</v>
      </c>
      <c r="N163" s="194">
        <v>42232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36</v>
      </c>
      <c r="B164" s="186">
        <v>42219</v>
      </c>
      <c r="C164" s="186"/>
      <c r="D164" s="187" t="s">
        <v>676</v>
      </c>
      <c r="E164" s="188" t="s">
        <v>620</v>
      </c>
      <c r="F164" s="189">
        <v>115.5</v>
      </c>
      <c r="G164" s="188"/>
      <c r="H164" s="188">
        <v>149</v>
      </c>
      <c r="I164" s="190">
        <v>140</v>
      </c>
      <c r="J164" s="191" t="s">
        <v>677</v>
      </c>
      <c r="K164" s="192">
        <f t="shared" si="79"/>
        <v>33.5</v>
      </c>
      <c r="L164" s="193">
        <f t="shared" si="80"/>
        <v>0.29004329004329005</v>
      </c>
      <c r="M164" s="188" t="s">
        <v>589</v>
      </c>
      <c r="N164" s="194">
        <v>42740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37</v>
      </c>
      <c r="B165" s="186">
        <v>42251</v>
      </c>
      <c r="C165" s="186"/>
      <c r="D165" s="187" t="s">
        <v>670</v>
      </c>
      <c r="E165" s="188" t="s">
        <v>620</v>
      </c>
      <c r="F165" s="189">
        <v>226</v>
      </c>
      <c r="G165" s="188"/>
      <c r="H165" s="188">
        <v>292</v>
      </c>
      <c r="I165" s="190">
        <v>292</v>
      </c>
      <c r="J165" s="191" t="s">
        <v>678</v>
      </c>
      <c r="K165" s="192">
        <f t="shared" si="79"/>
        <v>66</v>
      </c>
      <c r="L165" s="193">
        <f t="shared" si="80"/>
        <v>0.29203539823008851</v>
      </c>
      <c r="M165" s="188" t="s">
        <v>589</v>
      </c>
      <c r="N165" s="194">
        <v>42286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38</v>
      </c>
      <c r="B166" s="186">
        <v>42254</v>
      </c>
      <c r="C166" s="186"/>
      <c r="D166" s="187" t="s">
        <v>665</v>
      </c>
      <c r="E166" s="188" t="s">
        <v>620</v>
      </c>
      <c r="F166" s="189">
        <v>232.5</v>
      </c>
      <c r="G166" s="188"/>
      <c r="H166" s="188">
        <v>312.5</v>
      </c>
      <c r="I166" s="190">
        <v>310</v>
      </c>
      <c r="J166" s="191" t="s">
        <v>622</v>
      </c>
      <c r="K166" s="192">
        <f t="shared" si="79"/>
        <v>80</v>
      </c>
      <c r="L166" s="193">
        <f t="shared" si="80"/>
        <v>0.34408602150537637</v>
      </c>
      <c r="M166" s="188" t="s">
        <v>589</v>
      </c>
      <c r="N166" s="194">
        <v>42823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39</v>
      </c>
      <c r="B167" s="186">
        <v>42268</v>
      </c>
      <c r="C167" s="186"/>
      <c r="D167" s="187" t="s">
        <v>679</v>
      </c>
      <c r="E167" s="188" t="s">
        <v>620</v>
      </c>
      <c r="F167" s="189">
        <v>196.5</v>
      </c>
      <c r="G167" s="188"/>
      <c r="H167" s="188">
        <v>238</v>
      </c>
      <c r="I167" s="190">
        <v>238</v>
      </c>
      <c r="J167" s="191" t="s">
        <v>678</v>
      </c>
      <c r="K167" s="192">
        <f t="shared" si="79"/>
        <v>41.5</v>
      </c>
      <c r="L167" s="193">
        <f t="shared" si="80"/>
        <v>0.21119592875318066</v>
      </c>
      <c r="M167" s="188" t="s">
        <v>589</v>
      </c>
      <c r="N167" s="194">
        <v>42291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40</v>
      </c>
      <c r="B168" s="186">
        <v>42271</v>
      </c>
      <c r="C168" s="186"/>
      <c r="D168" s="187" t="s">
        <v>619</v>
      </c>
      <c r="E168" s="188" t="s">
        <v>620</v>
      </c>
      <c r="F168" s="189">
        <v>65</v>
      </c>
      <c r="G168" s="188"/>
      <c r="H168" s="188">
        <v>82</v>
      </c>
      <c r="I168" s="190">
        <v>82</v>
      </c>
      <c r="J168" s="191" t="s">
        <v>678</v>
      </c>
      <c r="K168" s="192">
        <f t="shared" si="79"/>
        <v>17</v>
      </c>
      <c r="L168" s="193">
        <f t="shared" si="80"/>
        <v>0.26153846153846155</v>
      </c>
      <c r="M168" s="188" t="s">
        <v>589</v>
      </c>
      <c r="N168" s="194">
        <v>42578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41</v>
      </c>
      <c r="B169" s="186">
        <v>42291</v>
      </c>
      <c r="C169" s="186"/>
      <c r="D169" s="187" t="s">
        <v>680</v>
      </c>
      <c r="E169" s="188" t="s">
        <v>620</v>
      </c>
      <c r="F169" s="189">
        <v>144</v>
      </c>
      <c r="G169" s="188"/>
      <c r="H169" s="188">
        <v>182.5</v>
      </c>
      <c r="I169" s="190">
        <v>181</v>
      </c>
      <c r="J169" s="191" t="s">
        <v>678</v>
      </c>
      <c r="K169" s="192">
        <f t="shared" si="79"/>
        <v>38.5</v>
      </c>
      <c r="L169" s="193">
        <f t="shared" si="80"/>
        <v>0.2673611111111111</v>
      </c>
      <c r="M169" s="188" t="s">
        <v>589</v>
      </c>
      <c r="N169" s="194">
        <v>42817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42</v>
      </c>
      <c r="B170" s="186">
        <v>42291</v>
      </c>
      <c r="C170" s="186"/>
      <c r="D170" s="187" t="s">
        <v>681</v>
      </c>
      <c r="E170" s="188" t="s">
        <v>620</v>
      </c>
      <c r="F170" s="189">
        <v>264</v>
      </c>
      <c r="G170" s="188"/>
      <c r="H170" s="188">
        <v>311</v>
      </c>
      <c r="I170" s="190">
        <v>311</v>
      </c>
      <c r="J170" s="191" t="s">
        <v>678</v>
      </c>
      <c r="K170" s="192">
        <f t="shared" si="79"/>
        <v>47</v>
      </c>
      <c r="L170" s="193">
        <f t="shared" si="80"/>
        <v>0.17803030303030304</v>
      </c>
      <c r="M170" s="188" t="s">
        <v>589</v>
      </c>
      <c r="N170" s="194">
        <v>42604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43</v>
      </c>
      <c r="B171" s="186">
        <v>42318</v>
      </c>
      <c r="C171" s="186"/>
      <c r="D171" s="187" t="s">
        <v>682</v>
      </c>
      <c r="E171" s="188" t="s">
        <v>591</v>
      </c>
      <c r="F171" s="189">
        <v>549.5</v>
      </c>
      <c r="G171" s="188"/>
      <c r="H171" s="188">
        <v>630</v>
      </c>
      <c r="I171" s="190">
        <v>630</v>
      </c>
      <c r="J171" s="191" t="s">
        <v>678</v>
      </c>
      <c r="K171" s="192">
        <f t="shared" si="79"/>
        <v>80.5</v>
      </c>
      <c r="L171" s="193">
        <f t="shared" si="80"/>
        <v>0.1464968152866242</v>
      </c>
      <c r="M171" s="188" t="s">
        <v>589</v>
      </c>
      <c r="N171" s="194">
        <v>42419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44</v>
      </c>
      <c r="B172" s="186">
        <v>42342</v>
      </c>
      <c r="C172" s="186"/>
      <c r="D172" s="187" t="s">
        <v>683</v>
      </c>
      <c r="E172" s="188" t="s">
        <v>620</v>
      </c>
      <c r="F172" s="189">
        <v>1027.5</v>
      </c>
      <c r="G172" s="188"/>
      <c r="H172" s="188">
        <v>1315</v>
      </c>
      <c r="I172" s="190">
        <v>1250</v>
      </c>
      <c r="J172" s="191" t="s">
        <v>678</v>
      </c>
      <c r="K172" s="192">
        <f t="shared" si="79"/>
        <v>287.5</v>
      </c>
      <c r="L172" s="193">
        <f t="shared" si="80"/>
        <v>0.27980535279805352</v>
      </c>
      <c r="M172" s="188" t="s">
        <v>589</v>
      </c>
      <c r="N172" s="194">
        <v>43244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45</v>
      </c>
      <c r="B173" s="186">
        <v>42367</v>
      </c>
      <c r="C173" s="186"/>
      <c r="D173" s="187" t="s">
        <v>684</v>
      </c>
      <c r="E173" s="188" t="s">
        <v>620</v>
      </c>
      <c r="F173" s="189">
        <v>465</v>
      </c>
      <c r="G173" s="188"/>
      <c r="H173" s="188">
        <v>540</v>
      </c>
      <c r="I173" s="190">
        <v>540</v>
      </c>
      <c r="J173" s="191" t="s">
        <v>678</v>
      </c>
      <c r="K173" s="192">
        <f t="shared" si="79"/>
        <v>75</v>
      </c>
      <c r="L173" s="193">
        <f t="shared" si="80"/>
        <v>0.16129032258064516</v>
      </c>
      <c r="M173" s="188" t="s">
        <v>589</v>
      </c>
      <c r="N173" s="194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46</v>
      </c>
      <c r="B174" s="186">
        <v>42380</v>
      </c>
      <c r="C174" s="186"/>
      <c r="D174" s="187" t="s">
        <v>381</v>
      </c>
      <c r="E174" s="188" t="s">
        <v>591</v>
      </c>
      <c r="F174" s="189">
        <v>81</v>
      </c>
      <c r="G174" s="188"/>
      <c r="H174" s="188">
        <v>110</v>
      </c>
      <c r="I174" s="190">
        <v>110</v>
      </c>
      <c r="J174" s="191" t="s">
        <v>678</v>
      </c>
      <c r="K174" s="192">
        <f t="shared" si="79"/>
        <v>29</v>
      </c>
      <c r="L174" s="193">
        <f t="shared" si="80"/>
        <v>0.35802469135802467</v>
      </c>
      <c r="M174" s="188" t="s">
        <v>589</v>
      </c>
      <c r="N174" s="194">
        <v>42745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47</v>
      </c>
      <c r="B175" s="186">
        <v>42382</v>
      </c>
      <c r="C175" s="186"/>
      <c r="D175" s="187" t="s">
        <v>685</v>
      </c>
      <c r="E175" s="188" t="s">
        <v>591</v>
      </c>
      <c r="F175" s="189">
        <v>417.5</v>
      </c>
      <c r="G175" s="188"/>
      <c r="H175" s="188">
        <v>547</v>
      </c>
      <c r="I175" s="190">
        <v>535</v>
      </c>
      <c r="J175" s="191" t="s">
        <v>678</v>
      </c>
      <c r="K175" s="192">
        <f t="shared" si="79"/>
        <v>129.5</v>
      </c>
      <c r="L175" s="193">
        <f t="shared" si="80"/>
        <v>0.31017964071856285</v>
      </c>
      <c r="M175" s="188" t="s">
        <v>589</v>
      </c>
      <c r="N175" s="194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48</v>
      </c>
      <c r="B176" s="186">
        <v>42408</v>
      </c>
      <c r="C176" s="186"/>
      <c r="D176" s="187" t="s">
        <v>686</v>
      </c>
      <c r="E176" s="188" t="s">
        <v>620</v>
      </c>
      <c r="F176" s="189">
        <v>650</v>
      </c>
      <c r="G176" s="188"/>
      <c r="H176" s="188">
        <v>800</v>
      </c>
      <c r="I176" s="190">
        <v>800</v>
      </c>
      <c r="J176" s="191" t="s">
        <v>678</v>
      </c>
      <c r="K176" s="192">
        <f t="shared" si="79"/>
        <v>150</v>
      </c>
      <c r="L176" s="193">
        <f t="shared" si="80"/>
        <v>0.23076923076923078</v>
      </c>
      <c r="M176" s="188" t="s">
        <v>589</v>
      </c>
      <c r="N176" s="194">
        <v>43154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49</v>
      </c>
      <c r="B177" s="186">
        <v>42433</v>
      </c>
      <c r="C177" s="186"/>
      <c r="D177" s="187" t="s">
        <v>210</v>
      </c>
      <c r="E177" s="188" t="s">
        <v>620</v>
      </c>
      <c r="F177" s="189">
        <v>437.5</v>
      </c>
      <c r="G177" s="188"/>
      <c r="H177" s="188">
        <v>504.5</v>
      </c>
      <c r="I177" s="190">
        <v>522</v>
      </c>
      <c r="J177" s="191" t="s">
        <v>687</v>
      </c>
      <c r="K177" s="192">
        <f t="shared" si="79"/>
        <v>67</v>
      </c>
      <c r="L177" s="193">
        <f t="shared" si="80"/>
        <v>0.15314285714285714</v>
      </c>
      <c r="M177" s="188" t="s">
        <v>589</v>
      </c>
      <c r="N177" s="194">
        <v>42480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50</v>
      </c>
      <c r="B178" s="186">
        <v>42438</v>
      </c>
      <c r="C178" s="186"/>
      <c r="D178" s="187" t="s">
        <v>688</v>
      </c>
      <c r="E178" s="188" t="s">
        <v>620</v>
      </c>
      <c r="F178" s="189">
        <v>189.5</v>
      </c>
      <c r="G178" s="188"/>
      <c r="H178" s="188">
        <v>218</v>
      </c>
      <c r="I178" s="190">
        <v>218</v>
      </c>
      <c r="J178" s="191" t="s">
        <v>678</v>
      </c>
      <c r="K178" s="192">
        <f t="shared" si="79"/>
        <v>28.5</v>
      </c>
      <c r="L178" s="193">
        <f t="shared" si="80"/>
        <v>0.15039577836411611</v>
      </c>
      <c r="M178" s="188" t="s">
        <v>589</v>
      </c>
      <c r="N178" s="194">
        <v>43034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51</v>
      </c>
      <c r="B179" s="196">
        <v>42471</v>
      </c>
      <c r="C179" s="196"/>
      <c r="D179" s="204" t="s">
        <v>689</v>
      </c>
      <c r="E179" s="199" t="s">
        <v>620</v>
      </c>
      <c r="F179" s="199">
        <v>36.5</v>
      </c>
      <c r="G179" s="200"/>
      <c r="H179" s="200">
        <v>15.85</v>
      </c>
      <c r="I179" s="200">
        <v>60</v>
      </c>
      <c r="J179" s="201" t="s">
        <v>690</v>
      </c>
      <c r="K179" s="202">
        <f t="shared" si="79"/>
        <v>-20.65</v>
      </c>
      <c r="L179" s="203">
        <f t="shared" si="80"/>
        <v>-0.5657534246575342</v>
      </c>
      <c r="M179" s="199" t="s">
        <v>601</v>
      </c>
      <c r="N179" s="207">
        <v>43627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52</v>
      </c>
      <c r="B180" s="186">
        <v>42472</v>
      </c>
      <c r="C180" s="186"/>
      <c r="D180" s="187" t="s">
        <v>691</v>
      </c>
      <c r="E180" s="188" t="s">
        <v>620</v>
      </c>
      <c r="F180" s="189">
        <v>93</v>
      </c>
      <c r="G180" s="188"/>
      <c r="H180" s="188">
        <v>149</v>
      </c>
      <c r="I180" s="190">
        <v>140</v>
      </c>
      <c r="J180" s="191" t="s">
        <v>692</v>
      </c>
      <c r="K180" s="192">
        <f t="shared" si="79"/>
        <v>56</v>
      </c>
      <c r="L180" s="193">
        <f t="shared" si="80"/>
        <v>0.60215053763440862</v>
      </c>
      <c r="M180" s="188" t="s">
        <v>589</v>
      </c>
      <c r="N180" s="194">
        <v>42740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53</v>
      </c>
      <c r="B181" s="186">
        <v>42472</v>
      </c>
      <c r="C181" s="186"/>
      <c r="D181" s="187" t="s">
        <v>693</v>
      </c>
      <c r="E181" s="188" t="s">
        <v>620</v>
      </c>
      <c r="F181" s="189">
        <v>130</v>
      </c>
      <c r="G181" s="188"/>
      <c r="H181" s="188">
        <v>150</v>
      </c>
      <c r="I181" s="190" t="s">
        <v>694</v>
      </c>
      <c r="J181" s="191" t="s">
        <v>678</v>
      </c>
      <c r="K181" s="192">
        <f t="shared" si="79"/>
        <v>20</v>
      </c>
      <c r="L181" s="193">
        <f t="shared" si="80"/>
        <v>0.15384615384615385</v>
      </c>
      <c r="M181" s="188" t="s">
        <v>589</v>
      </c>
      <c r="N181" s="194">
        <v>42564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54</v>
      </c>
      <c r="B182" s="186">
        <v>42473</v>
      </c>
      <c r="C182" s="186"/>
      <c r="D182" s="187" t="s">
        <v>695</v>
      </c>
      <c r="E182" s="188" t="s">
        <v>620</v>
      </c>
      <c r="F182" s="189">
        <v>196</v>
      </c>
      <c r="G182" s="188"/>
      <c r="H182" s="188">
        <v>299</v>
      </c>
      <c r="I182" s="190">
        <v>299</v>
      </c>
      <c r="J182" s="191" t="s">
        <v>678</v>
      </c>
      <c r="K182" s="192">
        <v>103</v>
      </c>
      <c r="L182" s="193">
        <v>0.52551020408163296</v>
      </c>
      <c r="M182" s="188" t="s">
        <v>589</v>
      </c>
      <c r="N182" s="194">
        <v>42620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55</v>
      </c>
      <c r="B183" s="186">
        <v>42473</v>
      </c>
      <c r="C183" s="186"/>
      <c r="D183" s="187" t="s">
        <v>696</v>
      </c>
      <c r="E183" s="188" t="s">
        <v>620</v>
      </c>
      <c r="F183" s="189">
        <v>88</v>
      </c>
      <c r="G183" s="188"/>
      <c r="H183" s="188">
        <v>103</v>
      </c>
      <c r="I183" s="190">
        <v>103</v>
      </c>
      <c r="J183" s="191" t="s">
        <v>678</v>
      </c>
      <c r="K183" s="192">
        <v>15</v>
      </c>
      <c r="L183" s="193">
        <v>0.170454545454545</v>
      </c>
      <c r="M183" s="188" t="s">
        <v>589</v>
      </c>
      <c r="N183" s="194">
        <v>42530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56</v>
      </c>
      <c r="B184" s="186">
        <v>42492</v>
      </c>
      <c r="C184" s="186"/>
      <c r="D184" s="187" t="s">
        <v>697</v>
      </c>
      <c r="E184" s="188" t="s">
        <v>620</v>
      </c>
      <c r="F184" s="189">
        <v>127.5</v>
      </c>
      <c r="G184" s="188"/>
      <c r="H184" s="188">
        <v>148</v>
      </c>
      <c r="I184" s="190" t="s">
        <v>698</v>
      </c>
      <c r="J184" s="191" t="s">
        <v>678</v>
      </c>
      <c r="K184" s="192">
        <f t="shared" ref="K184:K188" si="81">H184-F184</f>
        <v>20.5</v>
      </c>
      <c r="L184" s="193">
        <f t="shared" ref="L184:L188" si="82">K184/F184</f>
        <v>0.16078431372549021</v>
      </c>
      <c r="M184" s="188" t="s">
        <v>589</v>
      </c>
      <c r="N184" s="194">
        <v>42564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57</v>
      </c>
      <c r="B185" s="186">
        <v>42493</v>
      </c>
      <c r="C185" s="186"/>
      <c r="D185" s="187" t="s">
        <v>699</v>
      </c>
      <c r="E185" s="188" t="s">
        <v>620</v>
      </c>
      <c r="F185" s="189">
        <v>675</v>
      </c>
      <c r="G185" s="188"/>
      <c r="H185" s="188">
        <v>815</v>
      </c>
      <c r="I185" s="190" t="s">
        <v>700</v>
      </c>
      <c r="J185" s="191" t="s">
        <v>678</v>
      </c>
      <c r="K185" s="192">
        <f t="shared" si="81"/>
        <v>140</v>
      </c>
      <c r="L185" s="193">
        <f t="shared" si="82"/>
        <v>0.2074074074074074</v>
      </c>
      <c r="M185" s="188" t="s">
        <v>589</v>
      </c>
      <c r="N185" s="194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58</v>
      </c>
      <c r="B186" s="196">
        <v>42522</v>
      </c>
      <c r="C186" s="196"/>
      <c r="D186" s="197" t="s">
        <v>701</v>
      </c>
      <c r="E186" s="198" t="s">
        <v>620</v>
      </c>
      <c r="F186" s="199">
        <v>500</v>
      </c>
      <c r="G186" s="199"/>
      <c r="H186" s="200">
        <v>232.5</v>
      </c>
      <c r="I186" s="200" t="s">
        <v>702</v>
      </c>
      <c r="J186" s="201" t="s">
        <v>703</v>
      </c>
      <c r="K186" s="202">
        <f t="shared" si="81"/>
        <v>-267.5</v>
      </c>
      <c r="L186" s="203">
        <f t="shared" si="82"/>
        <v>-0.53500000000000003</v>
      </c>
      <c r="M186" s="199" t="s">
        <v>601</v>
      </c>
      <c r="N186" s="196">
        <v>43735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59</v>
      </c>
      <c r="B187" s="186">
        <v>42527</v>
      </c>
      <c r="C187" s="186"/>
      <c r="D187" s="187" t="s">
        <v>540</v>
      </c>
      <c r="E187" s="188" t="s">
        <v>620</v>
      </c>
      <c r="F187" s="189">
        <v>110</v>
      </c>
      <c r="G187" s="188"/>
      <c r="H187" s="188">
        <v>126.5</v>
      </c>
      <c r="I187" s="190">
        <v>125</v>
      </c>
      <c r="J187" s="191" t="s">
        <v>629</v>
      </c>
      <c r="K187" s="192">
        <f t="shared" si="81"/>
        <v>16.5</v>
      </c>
      <c r="L187" s="193">
        <f t="shared" si="82"/>
        <v>0.15</v>
      </c>
      <c r="M187" s="188" t="s">
        <v>589</v>
      </c>
      <c r="N187" s="194">
        <v>42552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60</v>
      </c>
      <c r="B188" s="186">
        <v>42538</v>
      </c>
      <c r="C188" s="186"/>
      <c r="D188" s="187" t="s">
        <v>704</v>
      </c>
      <c r="E188" s="188" t="s">
        <v>620</v>
      </c>
      <c r="F188" s="189">
        <v>44</v>
      </c>
      <c r="G188" s="188"/>
      <c r="H188" s="188">
        <v>69.5</v>
      </c>
      <c r="I188" s="190">
        <v>69.5</v>
      </c>
      <c r="J188" s="191" t="s">
        <v>705</v>
      </c>
      <c r="K188" s="192">
        <f t="shared" si="81"/>
        <v>25.5</v>
      </c>
      <c r="L188" s="193">
        <f t="shared" si="82"/>
        <v>0.57954545454545459</v>
      </c>
      <c r="M188" s="188" t="s">
        <v>589</v>
      </c>
      <c r="N188" s="194">
        <v>42977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61</v>
      </c>
      <c r="B189" s="186">
        <v>42549</v>
      </c>
      <c r="C189" s="186"/>
      <c r="D189" s="187" t="s">
        <v>706</v>
      </c>
      <c r="E189" s="188" t="s">
        <v>620</v>
      </c>
      <c r="F189" s="189">
        <v>262.5</v>
      </c>
      <c r="G189" s="188"/>
      <c r="H189" s="188">
        <v>340</v>
      </c>
      <c r="I189" s="190">
        <v>333</v>
      </c>
      <c r="J189" s="191" t="s">
        <v>707</v>
      </c>
      <c r="K189" s="192">
        <v>77.5</v>
      </c>
      <c r="L189" s="193">
        <v>0.29523809523809502</v>
      </c>
      <c r="M189" s="188" t="s">
        <v>589</v>
      </c>
      <c r="N189" s="194">
        <v>43017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62</v>
      </c>
      <c r="B190" s="186">
        <v>42549</v>
      </c>
      <c r="C190" s="186"/>
      <c r="D190" s="187" t="s">
        <v>708</v>
      </c>
      <c r="E190" s="188" t="s">
        <v>620</v>
      </c>
      <c r="F190" s="189">
        <v>840</v>
      </c>
      <c r="G190" s="188"/>
      <c r="H190" s="188">
        <v>1230</v>
      </c>
      <c r="I190" s="190">
        <v>1230</v>
      </c>
      <c r="J190" s="191" t="s">
        <v>678</v>
      </c>
      <c r="K190" s="192">
        <v>390</v>
      </c>
      <c r="L190" s="193">
        <v>0.46428571428571402</v>
      </c>
      <c r="M190" s="188" t="s">
        <v>589</v>
      </c>
      <c r="N190" s="194">
        <v>42649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8">
        <v>63</v>
      </c>
      <c r="B191" s="209">
        <v>42556</v>
      </c>
      <c r="C191" s="209"/>
      <c r="D191" s="210" t="s">
        <v>709</v>
      </c>
      <c r="E191" s="211" t="s">
        <v>620</v>
      </c>
      <c r="F191" s="211">
        <v>395</v>
      </c>
      <c r="G191" s="212"/>
      <c r="H191" s="212">
        <f>(468.5+342.5)/2</f>
        <v>405.5</v>
      </c>
      <c r="I191" s="212">
        <v>510</v>
      </c>
      <c r="J191" s="213" t="s">
        <v>710</v>
      </c>
      <c r="K191" s="214">
        <f t="shared" ref="K191:K197" si="83">H191-F191</f>
        <v>10.5</v>
      </c>
      <c r="L191" s="215">
        <f t="shared" ref="L191:L197" si="84">K191/F191</f>
        <v>2.6582278481012658E-2</v>
      </c>
      <c r="M191" s="211" t="s">
        <v>711</v>
      </c>
      <c r="N191" s="209">
        <v>43606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64</v>
      </c>
      <c r="B192" s="196">
        <v>42584</v>
      </c>
      <c r="C192" s="196"/>
      <c r="D192" s="197" t="s">
        <v>712</v>
      </c>
      <c r="E192" s="198" t="s">
        <v>591</v>
      </c>
      <c r="F192" s="199">
        <f>169.5-12.8</f>
        <v>156.69999999999999</v>
      </c>
      <c r="G192" s="199"/>
      <c r="H192" s="200">
        <v>77</v>
      </c>
      <c r="I192" s="200" t="s">
        <v>713</v>
      </c>
      <c r="J192" s="201" t="s">
        <v>714</v>
      </c>
      <c r="K192" s="202">
        <f t="shared" si="83"/>
        <v>-79.699999999999989</v>
      </c>
      <c r="L192" s="203">
        <f t="shared" si="84"/>
        <v>-0.50861518825781749</v>
      </c>
      <c r="M192" s="199" t="s">
        <v>601</v>
      </c>
      <c r="N192" s="196">
        <v>43522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65</v>
      </c>
      <c r="B193" s="196">
        <v>42586</v>
      </c>
      <c r="C193" s="196"/>
      <c r="D193" s="197" t="s">
        <v>715</v>
      </c>
      <c r="E193" s="198" t="s">
        <v>620</v>
      </c>
      <c r="F193" s="199">
        <v>400</v>
      </c>
      <c r="G193" s="199"/>
      <c r="H193" s="200">
        <v>305</v>
      </c>
      <c r="I193" s="200">
        <v>475</v>
      </c>
      <c r="J193" s="201" t="s">
        <v>716</v>
      </c>
      <c r="K193" s="202">
        <f t="shared" si="83"/>
        <v>-95</v>
      </c>
      <c r="L193" s="203">
        <f t="shared" si="84"/>
        <v>-0.23749999999999999</v>
      </c>
      <c r="M193" s="199" t="s">
        <v>601</v>
      </c>
      <c r="N193" s="196">
        <v>43606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66</v>
      </c>
      <c r="B194" s="186">
        <v>42593</v>
      </c>
      <c r="C194" s="186"/>
      <c r="D194" s="187" t="s">
        <v>717</v>
      </c>
      <c r="E194" s="188" t="s">
        <v>620</v>
      </c>
      <c r="F194" s="189">
        <v>86.5</v>
      </c>
      <c r="G194" s="188"/>
      <c r="H194" s="188">
        <v>130</v>
      </c>
      <c r="I194" s="190">
        <v>130</v>
      </c>
      <c r="J194" s="191" t="s">
        <v>718</v>
      </c>
      <c r="K194" s="192">
        <f t="shared" si="83"/>
        <v>43.5</v>
      </c>
      <c r="L194" s="193">
        <f t="shared" si="84"/>
        <v>0.50289017341040465</v>
      </c>
      <c r="M194" s="188" t="s">
        <v>589</v>
      </c>
      <c r="N194" s="194">
        <v>43091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67</v>
      </c>
      <c r="B195" s="196">
        <v>42600</v>
      </c>
      <c r="C195" s="196"/>
      <c r="D195" s="197" t="s">
        <v>109</v>
      </c>
      <c r="E195" s="198" t="s">
        <v>620</v>
      </c>
      <c r="F195" s="199">
        <v>133.5</v>
      </c>
      <c r="G195" s="199"/>
      <c r="H195" s="200">
        <v>126.5</v>
      </c>
      <c r="I195" s="200">
        <v>178</v>
      </c>
      <c r="J195" s="201" t="s">
        <v>719</v>
      </c>
      <c r="K195" s="202">
        <f t="shared" si="83"/>
        <v>-7</v>
      </c>
      <c r="L195" s="203">
        <f t="shared" si="84"/>
        <v>-5.2434456928838954E-2</v>
      </c>
      <c r="M195" s="199" t="s">
        <v>601</v>
      </c>
      <c r="N195" s="196">
        <v>42615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68</v>
      </c>
      <c r="B196" s="186">
        <v>42613</v>
      </c>
      <c r="C196" s="186"/>
      <c r="D196" s="187" t="s">
        <v>720</v>
      </c>
      <c r="E196" s="188" t="s">
        <v>620</v>
      </c>
      <c r="F196" s="189">
        <v>560</v>
      </c>
      <c r="G196" s="188"/>
      <c r="H196" s="188">
        <v>725</v>
      </c>
      <c r="I196" s="190">
        <v>725</v>
      </c>
      <c r="J196" s="191" t="s">
        <v>622</v>
      </c>
      <c r="K196" s="192">
        <f t="shared" si="83"/>
        <v>165</v>
      </c>
      <c r="L196" s="193">
        <f t="shared" si="84"/>
        <v>0.29464285714285715</v>
      </c>
      <c r="M196" s="188" t="s">
        <v>589</v>
      </c>
      <c r="N196" s="194">
        <v>42456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69</v>
      </c>
      <c r="B197" s="186">
        <v>42614</v>
      </c>
      <c r="C197" s="186"/>
      <c r="D197" s="187" t="s">
        <v>721</v>
      </c>
      <c r="E197" s="188" t="s">
        <v>620</v>
      </c>
      <c r="F197" s="189">
        <v>160.5</v>
      </c>
      <c r="G197" s="188"/>
      <c r="H197" s="188">
        <v>210</v>
      </c>
      <c r="I197" s="190">
        <v>210</v>
      </c>
      <c r="J197" s="191" t="s">
        <v>622</v>
      </c>
      <c r="K197" s="192">
        <f t="shared" si="83"/>
        <v>49.5</v>
      </c>
      <c r="L197" s="193">
        <f t="shared" si="84"/>
        <v>0.30841121495327101</v>
      </c>
      <c r="M197" s="188" t="s">
        <v>589</v>
      </c>
      <c r="N197" s="194">
        <v>42871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70</v>
      </c>
      <c r="B198" s="186">
        <v>42646</v>
      </c>
      <c r="C198" s="186"/>
      <c r="D198" s="187" t="s">
        <v>395</v>
      </c>
      <c r="E198" s="188" t="s">
        <v>620</v>
      </c>
      <c r="F198" s="189">
        <v>430</v>
      </c>
      <c r="G198" s="188"/>
      <c r="H198" s="188">
        <v>596</v>
      </c>
      <c r="I198" s="190">
        <v>575</v>
      </c>
      <c r="J198" s="191" t="s">
        <v>722</v>
      </c>
      <c r="K198" s="192">
        <v>166</v>
      </c>
      <c r="L198" s="193">
        <v>0.38604651162790699</v>
      </c>
      <c r="M198" s="188" t="s">
        <v>589</v>
      </c>
      <c r="N198" s="194">
        <v>42769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71</v>
      </c>
      <c r="B199" s="186">
        <v>42657</v>
      </c>
      <c r="C199" s="186"/>
      <c r="D199" s="187" t="s">
        <v>723</v>
      </c>
      <c r="E199" s="188" t="s">
        <v>620</v>
      </c>
      <c r="F199" s="189">
        <v>280</v>
      </c>
      <c r="G199" s="188"/>
      <c r="H199" s="188">
        <v>345</v>
      </c>
      <c r="I199" s="190">
        <v>345</v>
      </c>
      <c r="J199" s="191" t="s">
        <v>622</v>
      </c>
      <c r="K199" s="192">
        <f t="shared" ref="K199:K204" si="85">H199-F199</f>
        <v>65</v>
      </c>
      <c r="L199" s="193">
        <f t="shared" ref="L199:L200" si="86">K199/F199</f>
        <v>0.23214285714285715</v>
      </c>
      <c r="M199" s="188" t="s">
        <v>589</v>
      </c>
      <c r="N199" s="194">
        <v>42814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72</v>
      </c>
      <c r="B200" s="186">
        <v>42657</v>
      </c>
      <c r="C200" s="186"/>
      <c r="D200" s="187" t="s">
        <v>724</v>
      </c>
      <c r="E200" s="188" t="s">
        <v>620</v>
      </c>
      <c r="F200" s="189">
        <v>245</v>
      </c>
      <c r="G200" s="188"/>
      <c r="H200" s="188">
        <v>325.5</v>
      </c>
      <c r="I200" s="190">
        <v>330</v>
      </c>
      <c r="J200" s="191" t="s">
        <v>725</v>
      </c>
      <c r="K200" s="192">
        <f t="shared" si="85"/>
        <v>80.5</v>
      </c>
      <c r="L200" s="193">
        <f t="shared" si="86"/>
        <v>0.32857142857142857</v>
      </c>
      <c r="M200" s="188" t="s">
        <v>589</v>
      </c>
      <c r="N200" s="194">
        <v>42769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73</v>
      </c>
      <c r="B201" s="186">
        <v>42660</v>
      </c>
      <c r="C201" s="186"/>
      <c r="D201" s="187" t="s">
        <v>345</v>
      </c>
      <c r="E201" s="188" t="s">
        <v>620</v>
      </c>
      <c r="F201" s="189">
        <v>125</v>
      </c>
      <c r="G201" s="188"/>
      <c r="H201" s="188">
        <v>160</v>
      </c>
      <c r="I201" s="190">
        <v>160</v>
      </c>
      <c r="J201" s="191" t="s">
        <v>678</v>
      </c>
      <c r="K201" s="192">
        <f t="shared" si="85"/>
        <v>35</v>
      </c>
      <c r="L201" s="193">
        <v>0.28000000000000003</v>
      </c>
      <c r="M201" s="188" t="s">
        <v>589</v>
      </c>
      <c r="N201" s="194">
        <v>42803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74</v>
      </c>
      <c r="B202" s="186">
        <v>42660</v>
      </c>
      <c r="C202" s="186"/>
      <c r="D202" s="187" t="s">
        <v>468</v>
      </c>
      <c r="E202" s="188" t="s">
        <v>620</v>
      </c>
      <c r="F202" s="189">
        <v>114</v>
      </c>
      <c r="G202" s="188"/>
      <c r="H202" s="188">
        <v>145</v>
      </c>
      <c r="I202" s="190">
        <v>145</v>
      </c>
      <c r="J202" s="191" t="s">
        <v>678</v>
      </c>
      <c r="K202" s="192">
        <f t="shared" si="85"/>
        <v>31</v>
      </c>
      <c r="L202" s="193">
        <f t="shared" ref="L202:L204" si="87">K202/F202</f>
        <v>0.27192982456140352</v>
      </c>
      <c r="M202" s="188" t="s">
        <v>589</v>
      </c>
      <c r="N202" s="194">
        <v>42859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75</v>
      </c>
      <c r="B203" s="186">
        <v>42660</v>
      </c>
      <c r="C203" s="186"/>
      <c r="D203" s="187" t="s">
        <v>726</v>
      </c>
      <c r="E203" s="188" t="s">
        <v>620</v>
      </c>
      <c r="F203" s="189">
        <v>212</v>
      </c>
      <c r="G203" s="188"/>
      <c r="H203" s="188">
        <v>280</v>
      </c>
      <c r="I203" s="190">
        <v>276</v>
      </c>
      <c r="J203" s="191" t="s">
        <v>727</v>
      </c>
      <c r="K203" s="192">
        <f t="shared" si="85"/>
        <v>68</v>
      </c>
      <c r="L203" s="193">
        <f t="shared" si="87"/>
        <v>0.32075471698113206</v>
      </c>
      <c r="M203" s="188" t="s">
        <v>589</v>
      </c>
      <c r="N203" s="194">
        <v>42858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76</v>
      </c>
      <c r="B204" s="186">
        <v>42678</v>
      </c>
      <c r="C204" s="186"/>
      <c r="D204" s="187" t="s">
        <v>456</v>
      </c>
      <c r="E204" s="188" t="s">
        <v>620</v>
      </c>
      <c r="F204" s="189">
        <v>155</v>
      </c>
      <c r="G204" s="188"/>
      <c r="H204" s="188">
        <v>210</v>
      </c>
      <c r="I204" s="190">
        <v>210</v>
      </c>
      <c r="J204" s="191" t="s">
        <v>728</v>
      </c>
      <c r="K204" s="192">
        <f t="shared" si="85"/>
        <v>55</v>
      </c>
      <c r="L204" s="193">
        <f t="shared" si="87"/>
        <v>0.35483870967741937</v>
      </c>
      <c r="M204" s="188" t="s">
        <v>589</v>
      </c>
      <c r="N204" s="194">
        <v>42944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77</v>
      </c>
      <c r="B205" s="196">
        <v>42710</v>
      </c>
      <c r="C205" s="196"/>
      <c r="D205" s="197" t="s">
        <v>729</v>
      </c>
      <c r="E205" s="198" t="s">
        <v>620</v>
      </c>
      <c r="F205" s="199">
        <v>150.5</v>
      </c>
      <c r="G205" s="199"/>
      <c r="H205" s="200">
        <v>72.5</v>
      </c>
      <c r="I205" s="200">
        <v>174</v>
      </c>
      <c r="J205" s="201" t="s">
        <v>730</v>
      </c>
      <c r="K205" s="202">
        <v>-78</v>
      </c>
      <c r="L205" s="203">
        <v>-0.51827242524916906</v>
      </c>
      <c r="M205" s="199" t="s">
        <v>601</v>
      </c>
      <c r="N205" s="196">
        <v>43333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78</v>
      </c>
      <c r="B206" s="186">
        <v>42712</v>
      </c>
      <c r="C206" s="186"/>
      <c r="D206" s="187" t="s">
        <v>731</v>
      </c>
      <c r="E206" s="188" t="s">
        <v>620</v>
      </c>
      <c r="F206" s="189">
        <v>380</v>
      </c>
      <c r="G206" s="188"/>
      <c r="H206" s="188">
        <v>478</v>
      </c>
      <c r="I206" s="190">
        <v>468</v>
      </c>
      <c r="J206" s="191" t="s">
        <v>678</v>
      </c>
      <c r="K206" s="192">
        <f t="shared" ref="K206:K208" si="88">H206-F206</f>
        <v>98</v>
      </c>
      <c r="L206" s="193">
        <f t="shared" ref="L206:L208" si="89">K206/F206</f>
        <v>0.25789473684210529</v>
      </c>
      <c r="M206" s="188" t="s">
        <v>589</v>
      </c>
      <c r="N206" s="194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79</v>
      </c>
      <c r="B207" s="186">
        <v>42734</v>
      </c>
      <c r="C207" s="186"/>
      <c r="D207" s="187" t="s">
        <v>108</v>
      </c>
      <c r="E207" s="188" t="s">
        <v>620</v>
      </c>
      <c r="F207" s="189">
        <v>305</v>
      </c>
      <c r="G207" s="188"/>
      <c r="H207" s="188">
        <v>375</v>
      </c>
      <c r="I207" s="190">
        <v>375</v>
      </c>
      <c r="J207" s="191" t="s">
        <v>678</v>
      </c>
      <c r="K207" s="192">
        <f t="shared" si="88"/>
        <v>70</v>
      </c>
      <c r="L207" s="193">
        <f t="shared" si="89"/>
        <v>0.22950819672131148</v>
      </c>
      <c r="M207" s="188" t="s">
        <v>589</v>
      </c>
      <c r="N207" s="194">
        <v>42768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80</v>
      </c>
      <c r="B208" s="186">
        <v>42739</v>
      </c>
      <c r="C208" s="186"/>
      <c r="D208" s="187" t="s">
        <v>94</v>
      </c>
      <c r="E208" s="188" t="s">
        <v>620</v>
      </c>
      <c r="F208" s="189">
        <v>99.5</v>
      </c>
      <c r="G208" s="188"/>
      <c r="H208" s="188">
        <v>158</v>
      </c>
      <c r="I208" s="190">
        <v>158</v>
      </c>
      <c r="J208" s="191" t="s">
        <v>678</v>
      </c>
      <c r="K208" s="192">
        <f t="shared" si="88"/>
        <v>58.5</v>
      </c>
      <c r="L208" s="193">
        <f t="shared" si="89"/>
        <v>0.5879396984924623</v>
      </c>
      <c r="M208" s="188" t="s">
        <v>589</v>
      </c>
      <c r="N208" s="194">
        <v>42898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81</v>
      </c>
      <c r="B209" s="186">
        <v>42739</v>
      </c>
      <c r="C209" s="186"/>
      <c r="D209" s="187" t="s">
        <v>94</v>
      </c>
      <c r="E209" s="188" t="s">
        <v>620</v>
      </c>
      <c r="F209" s="189">
        <v>99.5</v>
      </c>
      <c r="G209" s="188"/>
      <c r="H209" s="188">
        <v>158</v>
      </c>
      <c r="I209" s="190">
        <v>158</v>
      </c>
      <c r="J209" s="191" t="s">
        <v>678</v>
      </c>
      <c r="K209" s="192">
        <v>58.5</v>
      </c>
      <c r="L209" s="193">
        <v>0.58793969849246197</v>
      </c>
      <c r="M209" s="188" t="s">
        <v>589</v>
      </c>
      <c r="N209" s="194">
        <v>42898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82</v>
      </c>
      <c r="B210" s="186">
        <v>42786</v>
      </c>
      <c r="C210" s="186"/>
      <c r="D210" s="187" t="s">
        <v>185</v>
      </c>
      <c r="E210" s="188" t="s">
        <v>620</v>
      </c>
      <c r="F210" s="189">
        <v>140.5</v>
      </c>
      <c r="G210" s="188"/>
      <c r="H210" s="188">
        <v>220</v>
      </c>
      <c r="I210" s="190">
        <v>220</v>
      </c>
      <c r="J210" s="191" t="s">
        <v>678</v>
      </c>
      <c r="K210" s="192">
        <f>H210-F210</f>
        <v>79.5</v>
      </c>
      <c r="L210" s="193">
        <f>K210/F210</f>
        <v>0.5658362989323843</v>
      </c>
      <c r="M210" s="188" t="s">
        <v>589</v>
      </c>
      <c r="N210" s="194">
        <v>42864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83</v>
      </c>
      <c r="B211" s="186">
        <v>42786</v>
      </c>
      <c r="C211" s="186"/>
      <c r="D211" s="187" t="s">
        <v>732</v>
      </c>
      <c r="E211" s="188" t="s">
        <v>620</v>
      </c>
      <c r="F211" s="189">
        <v>202.5</v>
      </c>
      <c r="G211" s="188"/>
      <c r="H211" s="188">
        <v>234</v>
      </c>
      <c r="I211" s="190">
        <v>234</v>
      </c>
      <c r="J211" s="191" t="s">
        <v>678</v>
      </c>
      <c r="K211" s="192">
        <v>31.5</v>
      </c>
      <c r="L211" s="193">
        <v>0.155555555555556</v>
      </c>
      <c r="M211" s="188" t="s">
        <v>589</v>
      </c>
      <c r="N211" s="194">
        <v>42836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84</v>
      </c>
      <c r="B212" s="186">
        <v>42818</v>
      </c>
      <c r="C212" s="186"/>
      <c r="D212" s="187" t="s">
        <v>733</v>
      </c>
      <c r="E212" s="188" t="s">
        <v>620</v>
      </c>
      <c r="F212" s="189">
        <v>300.5</v>
      </c>
      <c r="G212" s="188"/>
      <c r="H212" s="188">
        <v>417.5</v>
      </c>
      <c r="I212" s="190">
        <v>420</v>
      </c>
      <c r="J212" s="191" t="s">
        <v>734</v>
      </c>
      <c r="K212" s="192">
        <f>H212-F212</f>
        <v>117</v>
      </c>
      <c r="L212" s="193">
        <f>K212/F212</f>
        <v>0.38935108153078202</v>
      </c>
      <c r="M212" s="188" t="s">
        <v>589</v>
      </c>
      <c r="N212" s="194">
        <v>43070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85</v>
      </c>
      <c r="B213" s="186">
        <v>42818</v>
      </c>
      <c r="C213" s="186"/>
      <c r="D213" s="187" t="s">
        <v>708</v>
      </c>
      <c r="E213" s="188" t="s">
        <v>620</v>
      </c>
      <c r="F213" s="189">
        <v>850</v>
      </c>
      <c r="G213" s="188"/>
      <c r="H213" s="188">
        <v>1042.5</v>
      </c>
      <c r="I213" s="190">
        <v>1023</v>
      </c>
      <c r="J213" s="191" t="s">
        <v>735</v>
      </c>
      <c r="K213" s="192">
        <v>192.5</v>
      </c>
      <c r="L213" s="193">
        <v>0.22647058823529401</v>
      </c>
      <c r="M213" s="188" t="s">
        <v>589</v>
      </c>
      <c r="N213" s="194">
        <v>42830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86</v>
      </c>
      <c r="B214" s="186">
        <v>42830</v>
      </c>
      <c r="C214" s="186"/>
      <c r="D214" s="187" t="s">
        <v>487</v>
      </c>
      <c r="E214" s="188" t="s">
        <v>620</v>
      </c>
      <c r="F214" s="189">
        <v>785</v>
      </c>
      <c r="G214" s="188"/>
      <c r="H214" s="188">
        <v>930</v>
      </c>
      <c r="I214" s="190">
        <v>920</v>
      </c>
      <c r="J214" s="191" t="s">
        <v>736</v>
      </c>
      <c r="K214" s="192">
        <f>H214-F214</f>
        <v>145</v>
      </c>
      <c r="L214" s="193">
        <f>K214/F214</f>
        <v>0.18471337579617833</v>
      </c>
      <c r="M214" s="188" t="s">
        <v>589</v>
      </c>
      <c r="N214" s="194">
        <v>42976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5">
        <v>87</v>
      </c>
      <c r="B215" s="196">
        <v>42831</v>
      </c>
      <c r="C215" s="196"/>
      <c r="D215" s="197" t="s">
        <v>737</v>
      </c>
      <c r="E215" s="198" t="s">
        <v>620</v>
      </c>
      <c r="F215" s="199">
        <v>40</v>
      </c>
      <c r="G215" s="199"/>
      <c r="H215" s="200">
        <v>13.1</v>
      </c>
      <c r="I215" s="200">
        <v>60</v>
      </c>
      <c r="J215" s="201" t="s">
        <v>738</v>
      </c>
      <c r="K215" s="202">
        <v>-26.9</v>
      </c>
      <c r="L215" s="203">
        <v>-0.67249999999999999</v>
      </c>
      <c r="M215" s="199" t="s">
        <v>601</v>
      </c>
      <c r="N215" s="196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88</v>
      </c>
      <c r="B216" s="186">
        <v>42837</v>
      </c>
      <c r="C216" s="186"/>
      <c r="D216" s="187" t="s">
        <v>93</v>
      </c>
      <c r="E216" s="188" t="s">
        <v>620</v>
      </c>
      <c r="F216" s="189">
        <v>289.5</v>
      </c>
      <c r="G216" s="188"/>
      <c r="H216" s="188">
        <v>354</v>
      </c>
      <c r="I216" s="190">
        <v>360</v>
      </c>
      <c r="J216" s="191" t="s">
        <v>739</v>
      </c>
      <c r="K216" s="192">
        <f t="shared" ref="K216:K224" si="90">H216-F216</f>
        <v>64.5</v>
      </c>
      <c r="L216" s="193">
        <f t="shared" ref="L216:L224" si="91">K216/F216</f>
        <v>0.22279792746113988</v>
      </c>
      <c r="M216" s="188" t="s">
        <v>589</v>
      </c>
      <c r="N216" s="194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89</v>
      </c>
      <c r="B217" s="186">
        <v>42845</v>
      </c>
      <c r="C217" s="186"/>
      <c r="D217" s="187" t="s">
        <v>426</v>
      </c>
      <c r="E217" s="188" t="s">
        <v>620</v>
      </c>
      <c r="F217" s="189">
        <v>700</v>
      </c>
      <c r="G217" s="188"/>
      <c r="H217" s="188">
        <v>840</v>
      </c>
      <c r="I217" s="190">
        <v>840</v>
      </c>
      <c r="J217" s="191" t="s">
        <v>740</v>
      </c>
      <c r="K217" s="192">
        <f t="shared" si="90"/>
        <v>140</v>
      </c>
      <c r="L217" s="193">
        <f t="shared" si="91"/>
        <v>0.2</v>
      </c>
      <c r="M217" s="188" t="s">
        <v>589</v>
      </c>
      <c r="N217" s="194">
        <v>42893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90</v>
      </c>
      <c r="B218" s="186">
        <v>42887</v>
      </c>
      <c r="C218" s="186"/>
      <c r="D218" s="187" t="s">
        <v>741</v>
      </c>
      <c r="E218" s="188" t="s">
        <v>620</v>
      </c>
      <c r="F218" s="189">
        <v>130</v>
      </c>
      <c r="G218" s="188"/>
      <c r="H218" s="188">
        <v>144.25</v>
      </c>
      <c r="I218" s="190">
        <v>170</v>
      </c>
      <c r="J218" s="191" t="s">
        <v>742</v>
      </c>
      <c r="K218" s="192">
        <f t="shared" si="90"/>
        <v>14.25</v>
      </c>
      <c r="L218" s="193">
        <f t="shared" si="91"/>
        <v>0.10961538461538461</v>
      </c>
      <c r="M218" s="188" t="s">
        <v>589</v>
      </c>
      <c r="N218" s="194">
        <v>43675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91</v>
      </c>
      <c r="B219" s="186">
        <v>42901</v>
      </c>
      <c r="C219" s="186"/>
      <c r="D219" s="187" t="s">
        <v>743</v>
      </c>
      <c r="E219" s="188" t="s">
        <v>620</v>
      </c>
      <c r="F219" s="189">
        <v>214.5</v>
      </c>
      <c r="G219" s="188"/>
      <c r="H219" s="188">
        <v>262</v>
      </c>
      <c r="I219" s="190">
        <v>262</v>
      </c>
      <c r="J219" s="191" t="s">
        <v>744</v>
      </c>
      <c r="K219" s="192">
        <f t="shared" si="90"/>
        <v>47.5</v>
      </c>
      <c r="L219" s="193">
        <f t="shared" si="91"/>
        <v>0.22144522144522144</v>
      </c>
      <c r="M219" s="188" t="s">
        <v>589</v>
      </c>
      <c r="N219" s="194">
        <v>42977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92</v>
      </c>
      <c r="B220" s="217">
        <v>42933</v>
      </c>
      <c r="C220" s="217"/>
      <c r="D220" s="218" t="s">
        <v>745</v>
      </c>
      <c r="E220" s="219" t="s">
        <v>620</v>
      </c>
      <c r="F220" s="220">
        <v>370</v>
      </c>
      <c r="G220" s="219"/>
      <c r="H220" s="219">
        <v>447.5</v>
      </c>
      <c r="I220" s="221">
        <v>450</v>
      </c>
      <c r="J220" s="222" t="s">
        <v>678</v>
      </c>
      <c r="K220" s="192">
        <f t="shared" si="90"/>
        <v>77.5</v>
      </c>
      <c r="L220" s="223">
        <f t="shared" si="91"/>
        <v>0.20945945945945946</v>
      </c>
      <c r="M220" s="219" t="s">
        <v>589</v>
      </c>
      <c r="N220" s="224">
        <v>43035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93</v>
      </c>
      <c r="B221" s="217">
        <v>42943</v>
      </c>
      <c r="C221" s="217"/>
      <c r="D221" s="218" t="s">
        <v>183</v>
      </c>
      <c r="E221" s="219" t="s">
        <v>620</v>
      </c>
      <c r="F221" s="220">
        <v>657.5</v>
      </c>
      <c r="G221" s="219"/>
      <c r="H221" s="219">
        <v>825</v>
      </c>
      <c r="I221" s="221">
        <v>820</v>
      </c>
      <c r="J221" s="222" t="s">
        <v>678</v>
      </c>
      <c r="K221" s="192">
        <f t="shared" si="90"/>
        <v>167.5</v>
      </c>
      <c r="L221" s="223">
        <f t="shared" si="91"/>
        <v>0.25475285171102663</v>
      </c>
      <c r="M221" s="219" t="s">
        <v>589</v>
      </c>
      <c r="N221" s="224">
        <v>43090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94</v>
      </c>
      <c r="B222" s="186">
        <v>42964</v>
      </c>
      <c r="C222" s="186"/>
      <c r="D222" s="187" t="s">
        <v>361</v>
      </c>
      <c r="E222" s="188" t="s">
        <v>620</v>
      </c>
      <c r="F222" s="189">
        <v>605</v>
      </c>
      <c r="G222" s="188"/>
      <c r="H222" s="188">
        <v>750</v>
      </c>
      <c r="I222" s="190">
        <v>750</v>
      </c>
      <c r="J222" s="191" t="s">
        <v>736</v>
      </c>
      <c r="K222" s="192">
        <f t="shared" si="90"/>
        <v>145</v>
      </c>
      <c r="L222" s="193">
        <f t="shared" si="91"/>
        <v>0.23966942148760331</v>
      </c>
      <c r="M222" s="188" t="s">
        <v>589</v>
      </c>
      <c r="N222" s="194">
        <v>43027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5">
        <v>95</v>
      </c>
      <c r="B223" s="196">
        <v>42979</v>
      </c>
      <c r="C223" s="196"/>
      <c r="D223" s="204" t="s">
        <v>746</v>
      </c>
      <c r="E223" s="199" t="s">
        <v>620</v>
      </c>
      <c r="F223" s="199">
        <v>255</v>
      </c>
      <c r="G223" s="200"/>
      <c r="H223" s="200">
        <v>217.25</v>
      </c>
      <c r="I223" s="200">
        <v>320</v>
      </c>
      <c r="J223" s="201" t="s">
        <v>747</v>
      </c>
      <c r="K223" s="202">
        <f t="shared" si="90"/>
        <v>-37.75</v>
      </c>
      <c r="L223" s="205">
        <f t="shared" si="91"/>
        <v>-0.14803921568627451</v>
      </c>
      <c r="M223" s="199" t="s">
        <v>601</v>
      </c>
      <c r="N223" s="196">
        <v>43661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96</v>
      </c>
      <c r="B224" s="186">
        <v>42997</v>
      </c>
      <c r="C224" s="186"/>
      <c r="D224" s="187" t="s">
        <v>748</v>
      </c>
      <c r="E224" s="188" t="s">
        <v>620</v>
      </c>
      <c r="F224" s="189">
        <v>215</v>
      </c>
      <c r="G224" s="188"/>
      <c r="H224" s="188">
        <v>258</v>
      </c>
      <c r="I224" s="190">
        <v>258</v>
      </c>
      <c r="J224" s="191" t="s">
        <v>678</v>
      </c>
      <c r="K224" s="192">
        <f t="shared" si="90"/>
        <v>43</v>
      </c>
      <c r="L224" s="193">
        <f t="shared" si="91"/>
        <v>0.2</v>
      </c>
      <c r="M224" s="188" t="s">
        <v>589</v>
      </c>
      <c r="N224" s="194">
        <v>43040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97</v>
      </c>
      <c r="B225" s="186">
        <v>42997</v>
      </c>
      <c r="C225" s="186"/>
      <c r="D225" s="187" t="s">
        <v>748</v>
      </c>
      <c r="E225" s="188" t="s">
        <v>620</v>
      </c>
      <c r="F225" s="189">
        <v>215</v>
      </c>
      <c r="G225" s="188"/>
      <c r="H225" s="188">
        <v>258</v>
      </c>
      <c r="I225" s="190">
        <v>258</v>
      </c>
      <c r="J225" s="222" t="s">
        <v>678</v>
      </c>
      <c r="K225" s="192">
        <v>43</v>
      </c>
      <c r="L225" s="193">
        <v>0.2</v>
      </c>
      <c r="M225" s="188" t="s">
        <v>589</v>
      </c>
      <c r="N225" s="194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98</v>
      </c>
      <c r="B226" s="217">
        <v>42998</v>
      </c>
      <c r="C226" s="217"/>
      <c r="D226" s="218" t="s">
        <v>749</v>
      </c>
      <c r="E226" s="219" t="s">
        <v>620</v>
      </c>
      <c r="F226" s="189">
        <v>75</v>
      </c>
      <c r="G226" s="219"/>
      <c r="H226" s="219">
        <v>90</v>
      </c>
      <c r="I226" s="221">
        <v>90</v>
      </c>
      <c r="J226" s="191" t="s">
        <v>750</v>
      </c>
      <c r="K226" s="192">
        <f t="shared" ref="K226:K231" si="92">H226-F226</f>
        <v>15</v>
      </c>
      <c r="L226" s="193">
        <f t="shared" ref="L226:L231" si="93">K226/F226</f>
        <v>0.2</v>
      </c>
      <c r="M226" s="188" t="s">
        <v>589</v>
      </c>
      <c r="N226" s="194">
        <v>43019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99</v>
      </c>
      <c r="B227" s="217">
        <v>43011</v>
      </c>
      <c r="C227" s="217"/>
      <c r="D227" s="218" t="s">
        <v>603</v>
      </c>
      <c r="E227" s="219" t="s">
        <v>620</v>
      </c>
      <c r="F227" s="220">
        <v>315</v>
      </c>
      <c r="G227" s="219"/>
      <c r="H227" s="219">
        <v>392</v>
      </c>
      <c r="I227" s="221">
        <v>384</v>
      </c>
      <c r="J227" s="222" t="s">
        <v>751</v>
      </c>
      <c r="K227" s="192">
        <f t="shared" si="92"/>
        <v>77</v>
      </c>
      <c r="L227" s="223">
        <f t="shared" si="93"/>
        <v>0.24444444444444444</v>
      </c>
      <c r="M227" s="219" t="s">
        <v>589</v>
      </c>
      <c r="N227" s="224">
        <v>43017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100</v>
      </c>
      <c r="B228" s="217">
        <v>43013</v>
      </c>
      <c r="C228" s="217"/>
      <c r="D228" s="218" t="s">
        <v>461</v>
      </c>
      <c r="E228" s="219" t="s">
        <v>620</v>
      </c>
      <c r="F228" s="220">
        <v>145</v>
      </c>
      <c r="G228" s="219"/>
      <c r="H228" s="219">
        <v>179</v>
      </c>
      <c r="I228" s="221">
        <v>180</v>
      </c>
      <c r="J228" s="222" t="s">
        <v>752</v>
      </c>
      <c r="K228" s="192">
        <f t="shared" si="92"/>
        <v>34</v>
      </c>
      <c r="L228" s="223">
        <f t="shared" si="93"/>
        <v>0.23448275862068965</v>
      </c>
      <c r="M228" s="219" t="s">
        <v>589</v>
      </c>
      <c r="N228" s="224">
        <v>43025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101</v>
      </c>
      <c r="B229" s="217">
        <v>43014</v>
      </c>
      <c r="C229" s="217"/>
      <c r="D229" s="218" t="s">
        <v>335</v>
      </c>
      <c r="E229" s="219" t="s">
        <v>620</v>
      </c>
      <c r="F229" s="220">
        <v>256</v>
      </c>
      <c r="G229" s="219"/>
      <c r="H229" s="219">
        <v>323</v>
      </c>
      <c r="I229" s="221">
        <v>320</v>
      </c>
      <c r="J229" s="222" t="s">
        <v>678</v>
      </c>
      <c r="K229" s="192">
        <f t="shared" si="92"/>
        <v>67</v>
      </c>
      <c r="L229" s="223">
        <f t="shared" si="93"/>
        <v>0.26171875</v>
      </c>
      <c r="M229" s="219" t="s">
        <v>589</v>
      </c>
      <c r="N229" s="224">
        <v>43067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102</v>
      </c>
      <c r="B230" s="217">
        <v>43017</v>
      </c>
      <c r="C230" s="217"/>
      <c r="D230" s="218" t="s">
        <v>351</v>
      </c>
      <c r="E230" s="219" t="s">
        <v>620</v>
      </c>
      <c r="F230" s="220">
        <v>137.5</v>
      </c>
      <c r="G230" s="219"/>
      <c r="H230" s="219">
        <v>184</v>
      </c>
      <c r="I230" s="221">
        <v>183</v>
      </c>
      <c r="J230" s="222" t="s">
        <v>753</v>
      </c>
      <c r="K230" s="192">
        <f t="shared" si="92"/>
        <v>46.5</v>
      </c>
      <c r="L230" s="223">
        <f t="shared" si="93"/>
        <v>0.33818181818181819</v>
      </c>
      <c r="M230" s="219" t="s">
        <v>589</v>
      </c>
      <c r="N230" s="224">
        <v>43108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103</v>
      </c>
      <c r="B231" s="217">
        <v>43018</v>
      </c>
      <c r="C231" s="217"/>
      <c r="D231" s="218" t="s">
        <v>754</v>
      </c>
      <c r="E231" s="219" t="s">
        <v>620</v>
      </c>
      <c r="F231" s="220">
        <v>125.5</v>
      </c>
      <c r="G231" s="219"/>
      <c r="H231" s="219">
        <v>158</v>
      </c>
      <c r="I231" s="221">
        <v>155</v>
      </c>
      <c r="J231" s="222" t="s">
        <v>755</v>
      </c>
      <c r="K231" s="192">
        <f t="shared" si="92"/>
        <v>32.5</v>
      </c>
      <c r="L231" s="223">
        <f t="shared" si="93"/>
        <v>0.25896414342629481</v>
      </c>
      <c r="M231" s="219" t="s">
        <v>589</v>
      </c>
      <c r="N231" s="224">
        <v>43067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104</v>
      </c>
      <c r="B232" s="217">
        <v>43018</v>
      </c>
      <c r="C232" s="217"/>
      <c r="D232" s="218" t="s">
        <v>756</v>
      </c>
      <c r="E232" s="219" t="s">
        <v>620</v>
      </c>
      <c r="F232" s="220">
        <v>895</v>
      </c>
      <c r="G232" s="219"/>
      <c r="H232" s="219">
        <v>1122.5</v>
      </c>
      <c r="I232" s="221">
        <v>1078</v>
      </c>
      <c r="J232" s="222" t="s">
        <v>757</v>
      </c>
      <c r="K232" s="192">
        <v>227.5</v>
      </c>
      <c r="L232" s="223">
        <v>0.25418994413407803</v>
      </c>
      <c r="M232" s="219" t="s">
        <v>589</v>
      </c>
      <c r="N232" s="224">
        <v>43117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105</v>
      </c>
      <c r="B233" s="217">
        <v>43020</v>
      </c>
      <c r="C233" s="217"/>
      <c r="D233" s="218" t="s">
        <v>344</v>
      </c>
      <c r="E233" s="219" t="s">
        <v>620</v>
      </c>
      <c r="F233" s="220">
        <v>525</v>
      </c>
      <c r="G233" s="219"/>
      <c r="H233" s="219">
        <v>629</v>
      </c>
      <c r="I233" s="221">
        <v>629</v>
      </c>
      <c r="J233" s="222" t="s">
        <v>678</v>
      </c>
      <c r="K233" s="192">
        <v>104</v>
      </c>
      <c r="L233" s="223">
        <v>0.19809523809523799</v>
      </c>
      <c r="M233" s="219" t="s">
        <v>589</v>
      </c>
      <c r="N233" s="224">
        <v>43119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106</v>
      </c>
      <c r="B234" s="217">
        <v>43046</v>
      </c>
      <c r="C234" s="217"/>
      <c r="D234" s="218" t="s">
        <v>386</v>
      </c>
      <c r="E234" s="219" t="s">
        <v>620</v>
      </c>
      <c r="F234" s="220">
        <v>740</v>
      </c>
      <c r="G234" s="219"/>
      <c r="H234" s="219">
        <v>892.5</v>
      </c>
      <c r="I234" s="221">
        <v>900</v>
      </c>
      <c r="J234" s="222" t="s">
        <v>758</v>
      </c>
      <c r="K234" s="192">
        <f t="shared" ref="K234:K236" si="94">H234-F234</f>
        <v>152.5</v>
      </c>
      <c r="L234" s="223">
        <f t="shared" ref="L234:L236" si="95">K234/F234</f>
        <v>0.20608108108108109</v>
      </c>
      <c r="M234" s="219" t="s">
        <v>589</v>
      </c>
      <c r="N234" s="224">
        <v>43052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107</v>
      </c>
      <c r="B235" s="186">
        <v>43073</v>
      </c>
      <c r="C235" s="186"/>
      <c r="D235" s="187" t="s">
        <v>759</v>
      </c>
      <c r="E235" s="188" t="s">
        <v>620</v>
      </c>
      <c r="F235" s="189">
        <v>118.5</v>
      </c>
      <c r="G235" s="188"/>
      <c r="H235" s="188">
        <v>143.5</v>
      </c>
      <c r="I235" s="190">
        <v>145</v>
      </c>
      <c r="J235" s="191" t="s">
        <v>610</v>
      </c>
      <c r="K235" s="192">
        <f t="shared" si="94"/>
        <v>25</v>
      </c>
      <c r="L235" s="193">
        <f t="shared" si="95"/>
        <v>0.2109704641350211</v>
      </c>
      <c r="M235" s="188" t="s">
        <v>589</v>
      </c>
      <c r="N235" s="194">
        <v>43097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5">
        <v>108</v>
      </c>
      <c r="B236" s="196">
        <v>43090</v>
      </c>
      <c r="C236" s="196"/>
      <c r="D236" s="197" t="s">
        <v>432</v>
      </c>
      <c r="E236" s="198" t="s">
        <v>620</v>
      </c>
      <c r="F236" s="199">
        <v>715</v>
      </c>
      <c r="G236" s="199"/>
      <c r="H236" s="200">
        <v>500</v>
      </c>
      <c r="I236" s="200">
        <v>872</v>
      </c>
      <c r="J236" s="201" t="s">
        <v>760</v>
      </c>
      <c r="K236" s="202">
        <f t="shared" si="94"/>
        <v>-215</v>
      </c>
      <c r="L236" s="203">
        <f t="shared" si="95"/>
        <v>-0.30069930069930068</v>
      </c>
      <c r="M236" s="199" t="s">
        <v>601</v>
      </c>
      <c r="N236" s="196">
        <v>43670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109</v>
      </c>
      <c r="B237" s="186">
        <v>43098</v>
      </c>
      <c r="C237" s="186"/>
      <c r="D237" s="187" t="s">
        <v>603</v>
      </c>
      <c r="E237" s="188" t="s">
        <v>620</v>
      </c>
      <c r="F237" s="189">
        <v>435</v>
      </c>
      <c r="G237" s="188"/>
      <c r="H237" s="188">
        <v>542.5</v>
      </c>
      <c r="I237" s="190">
        <v>539</v>
      </c>
      <c r="J237" s="191" t="s">
        <v>678</v>
      </c>
      <c r="K237" s="192">
        <v>107.5</v>
      </c>
      <c r="L237" s="193">
        <v>0.247126436781609</v>
      </c>
      <c r="M237" s="188" t="s">
        <v>589</v>
      </c>
      <c r="N237" s="194">
        <v>43206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110</v>
      </c>
      <c r="B238" s="186">
        <v>43098</v>
      </c>
      <c r="C238" s="186"/>
      <c r="D238" s="187" t="s">
        <v>561</v>
      </c>
      <c r="E238" s="188" t="s">
        <v>620</v>
      </c>
      <c r="F238" s="189">
        <v>885</v>
      </c>
      <c r="G238" s="188"/>
      <c r="H238" s="188">
        <v>1090</v>
      </c>
      <c r="I238" s="190">
        <v>1084</v>
      </c>
      <c r="J238" s="191" t="s">
        <v>678</v>
      </c>
      <c r="K238" s="192">
        <v>205</v>
      </c>
      <c r="L238" s="193">
        <v>0.23163841807909599</v>
      </c>
      <c r="M238" s="188" t="s">
        <v>589</v>
      </c>
      <c r="N238" s="194">
        <v>43213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5">
        <v>111</v>
      </c>
      <c r="B239" s="226">
        <v>43192</v>
      </c>
      <c r="C239" s="226"/>
      <c r="D239" s="204" t="s">
        <v>761</v>
      </c>
      <c r="E239" s="199" t="s">
        <v>620</v>
      </c>
      <c r="F239" s="227">
        <v>478.5</v>
      </c>
      <c r="G239" s="199"/>
      <c r="H239" s="199">
        <v>442</v>
      </c>
      <c r="I239" s="200">
        <v>613</v>
      </c>
      <c r="J239" s="201" t="s">
        <v>762</v>
      </c>
      <c r="K239" s="202">
        <f t="shared" ref="K239:K242" si="96">H239-F239</f>
        <v>-36.5</v>
      </c>
      <c r="L239" s="203">
        <f t="shared" ref="L239:L242" si="97">K239/F239</f>
        <v>-7.6280041797283177E-2</v>
      </c>
      <c r="M239" s="199" t="s">
        <v>601</v>
      </c>
      <c r="N239" s="196">
        <v>43762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112</v>
      </c>
      <c r="B240" s="196">
        <v>43194</v>
      </c>
      <c r="C240" s="196"/>
      <c r="D240" s="197" t="s">
        <v>763</v>
      </c>
      <c r="E240" s="198" t="s">
        <v>620</v>
      </c>
      <c r="F240" s="199">
        <f>141.5-7.3</f>
        <v>134.19999999999999</v>
      </c>
      <c r="G240" s="199"/>
      <c r="H240" s="200">
        <v>77</v>
      </c>
      <c r="I240" s="200">
        <v>180</v>
      </c>
      <c r="J240" s="201" t="s">
        <v>764</v>
      </c>
      <c r="K240" s="202">
        <f t="shared" si="96"/>
        <v>-57.199999999999989</v>
      </c>
      <c r="L240" s="203">
        <f t="shared" si="97"/>
        <v>-0.42622950819672129</v>
      </c>
      <c r="M240" s="199" t="s">
        <v>601</v>
      </c>
      <c r="N240" s="196">
        <v>43522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5">
        <v>113</v>
      </c>
      <c r="B241" s="196">
        <v>43209</v>
      </c>
      <c r="C241" s="196"/>
      <c r="D241" s="197" t="s">
        <v>765</v>
      </c>
      <c r="E241" s="198" t="s">
        <v>620</v>
      </c>
      <c r="F241" s="199">
        <v>430</v>
      </c>
      <c r="G241" s="199"/>
      <c r="H241" s="200">
        <v>220</v>
      </c>
      <c r="I241" s="200">
        <v>537</v>
      </c>
      <c r="J241" s="201" t="s">
        <v>766</v>
      </c>
      <c r="K241" s="202">
        <f t="shared" si="96"/>
        <v>-210</v>
      </c>
      <c r="L241" s="203">
        <f t="shared" si="97"/>
        <v>-0.48837209302325579</v>
      </c>
      <c r="M241" s="199" t="s">
        <v>601</v>
      </c>
      <c r="N241" s="196">
        <v>43252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114</v>
      </c>
      <c r="B242" s="217">
        <v>43220</v>
      </c>
      <c r="C242" s="217"/>
      <c r="D242" s="218" t="s">
        <v>387</v>
      </c>
      <c r="E242" s="219" t="s">
        <v>620</v>
      </c>
      <c r="F242" s="219">
        <v>153.5</v>
      </c>
      <c r="G242" s="219"/>
      <c r="H242" s="219">
        <v>196</v>
      </c>
      <c r="I242" s="221">
        <v>196</v>
      </c>
      <c r="J242" s="191" t="s">
        <v>767</v>
      </c>
      <c r="K242" s="192">
        <f t="shared" si="96"/>
        <v>42.5</v>
      </c>
      <c r="L242" s="193">
        <f t="shared" si="97"/>
        <v>0.27687296416938112</v>
      </c>
      <c r="M242" s="188" t="s">
        <v>589</v>
      </c>
      <c r="N242" s="194">
        <v>43605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115</v>
      </c>
      <c r="B243" s="196">
        <v>43306</v>
      </c>
      <c r="C243" s="196"/>
      <c r="D243" s="197" t="s">
        <v>737</v>
      </c>
      <c r="E243" s="198" t="s">
        <v>620</v>
      </c>
      <c r="F243" s="199">
        <v>27.5</v>
      </c>
      <c r="G243" s="199"/>
      <c r="H243" s="200">
        <v>13.1</v>
      </c>
      <c r="I243" s="200">
        <v>60</v>
      </c>
      <c r="J243" s="201" t="s">
        <v>768</v>
      </c>
      <c r="K243" s="202">
        <v>-14.4</v>
      </c>
      <c r="L243" s="203">
        <v>-0.52363636363636401</v>
      </c>
      <c r="M243" s="199" t="s">
        <v>601</v>
      </c>
      <c r="N243" s="196">
        <v>43138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5">
        <v>116</v>
      </c>
      <c r="B244" s="226">
        <v>43318</v>
      </c>
      <c r="C244" s="226"/>
      <c r="D244" s="204" t="s">
        <v>769</v>
      </c>
      <c r="E244" s="199" t="s">
        <v>620</v>
      </c>
      <c r="F244" s="199">
        <v>148.5</v>
      </c>
      <c r="G244" s="199"/>
      <c r="H244" s="199">
        <v>102</v>
      </c>
      <c r="I244" s="200">
        <v>182</v>
      </c>
      <c r="J244" s="201" t="s">
        <v>770</v>
      </c>
      <c r="K244" s="202">
        <f>H244-F244</f>
        <v>-46.5</v>
      </c>
      <c r="L244" s="203">
        <f>K244/F244</f>
        <v>-0.31313131313131315</v>
      </c>
      <c r="M244" s="199" t="s">
        <v>601</v>
      </c>
      <c r="N244" s="196">
        <v>43661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117</v>
      </c>
      <c r="B245" s="186">
        <v>43335</v>
      </c>
      <c r="C245" s="186"/>
      <c r="D245" s="187" t="s">
        <v>771</v>
      </c>
      <c r="E245" s="188" t="s">
        <v>620</v>
      </c>
      <c r="F245" s="219">
        <v>285</v>
      </c>
      <c r="G245" s="188"/>
      <c r="H245" s="188">
        <v>355</v>
      </c>
      <c r="I245" s="190">
        <v>364</v>
      </c>
      <c r="J245" s="191" t="s">
        <v>772</v>
      </c>
      <c r="K245" s="192">
        <v>70</v>
      </c>
      <c r="L245" s="193">
        <v>0.24561403508771901</v>
      </c>
      <c r="M245" s="188" t="s">
        <v>589</v>
      </c>
      <c r="N245" s="194">
        <v>43455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118</v>
      </c>
      <c r="B246" s="186">
        <v>43341</v>
      </c>
      <c r="C246" s="186"/>
      <c r="D246" s="187" t="s">
        <v>375</v>
      </c>
      <c r="E246" s="188" t="s">
        <v>620</v>
      </c>
      <c r="F246" s="219">
        <v>525</v>
      </c>
      <c r="G246" s="188"/>
      <c r="H246" s="188">
        <v>585</v>
      </c>
      <c r="I246" s="190">
        <v>635</v>
      </c>
      <c r="J246" s="191" t="s">
        <v>773</v>
      </c>
      <c r="K246" s="192">
        <f t="shared" ref="K246:K263" si="98">H246-F246</f>
        <v>60</v>
      </c>
      <c r="L246" s="193">
        <f t="shared" ref="L246:L263" si="99">K246/F246</f>
        <v>0.11428571428571428</v>
      </c>
      <c r="M246" s="188" t="s">
        <v>589</v>
      </c>
      <c r="N246" s="194">
        <v>43662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119</v>
      </c>
      <c r="B247" s="186">
        <v>43395</v>
      </c>
      <c r="C247" s="186"/>
      <c r="D247" s="187" t="s">
        <v>361</v>
      </c>
      <c r="E247" s="188" t="s">
        <v>620</v>
      </c>
      <c r="F247" s="219">
        <v>475</v>
      </c>
      <c r="G247" s="188"/>
      <c r="H247" s="188">
        <v>574</v>
      </c>
      <c r="I247" s="190">
        <v>570</v>
      </c>
      <c r="J247" s="191" t="s">
        <v>678</v>
      </c>
      <c r="K247" s="192">
        <f t="shared" si="98"/>
        <v>99</v>
      </c>
      <c r="L247" s="193">
        <f t="shared" si="99"/>
        <v>0.20842105263157895</v>
      </c>
      <c r="M247" s="188" t="s">
        <v>589</v>
      </c>
      <c r="N247" s="194">
        <v>43403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120</v>
      </c>
      <c r="B248" s="217">
        <v>43397</v>
      </c>
      <c r="C248" s="217"/>
      <c r="D248" s="218" t="s">
        <v>382</v>
      </c>
      <c r="E248" s="219" t="s">
        <v>620</v>
      </c>
      <c r="F248" s="219">
        <v>707.5</v>
      </c>
      <c r="G248" s="219"/>
      <c r="H248" s="219">
        <v>872</v>
      </c>
      <c r="I248" s="221">
        <v>872</v>
      </c>
      <c r="J248" s="222" t="s">
        <v>678</v>
      </c>
      <c r="K248" s="192">
        <f t="shared" si="98"/>
        <v>164.5</v>
      </c>
      <c r="L248" s="223">
        <f t="shared" si="99"/>
        <v>0.23250883392226149</v>
      </c>
      <c r="M248" s="219" t="s">
        <v>589</v>
      </c>
      <c r="N248" s="224">
        <v>43482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121</v>
      </c>
      <c r="B249" s="217">
        <v>43398</v>
      </c>
      <c r="C249" s="217"/>
      <c r="D249" s="218" t="s">
        <v>774</v>
      </c>
      <c r="E249" s="219" t="s">
        <v>620</v>
      </c>
      <c r="F249" s="219">
        <v>162</v>
      </c>
      <c r="G249" s="219"/>
      <c r="H249" s="219">
        <v>204</v>
      </c>
      <c r="I249" s="221">
        <v>209</v>
      </c>
      <c r="J249" s="222" t="s">
        <v>775</v>
      </c>
      <c r="K249" s="192">
        <f t="shared" si="98"/>
        <v>42</v>
      </c>
      <c r="L249" s="223">
        <f t="shared" si="99"/>
        <v>0.25925925925925924</v>
      </c>
      <c r="M249" s="219" t="s">
        <v>589</v>
      </c>
      <c r="N249" s="224">
        <v>43539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122</v>
      </c>
      <c r="B250" s="217">
        <v>43399</v>
      </c>
      <c r="C250" s="217"/>
      <c r="D250" s="218" t="s">
        <v>480</v>
      </c>
      <c r="E250" s="219" t="s">
        <v>620</v>
      </c>
      <c r="F250" s="219">
        <v>240</v>
      </c>
      <c r="G250" s="219"/>
      <c r="H250" s="219">
        <v>297</v>
      </c>
      <c r="I250" s="221">
        <v>297</v>
      </c>
      <c r="J250" s="222" t="s">
        <v>678</v>
      </c>
      <c r="K250" s="228">
        <f t="shared" si="98"/>
        <v>57</v>
      </c>
      <c r="L250" s="223">
        <f t="shared" si="99"/>
        <v>0.23749999999999999</v>
      </c>
      <c r="M250" s="219" t="s">
        <v>589</v>
      </c>
      <c r="N250" s="224">
        <v>43417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123</v>
      </c>
      <c r="B251" s="186">
        <v>43439</v>
      </c>
      <c r="C251" s="186"/>
      <c r="D251" s="187" t="s">
        <v>776</v>
      </c>
      <c r="E251" s="188" t="s">
        <v>620</v>
      </c>
      <c r="F251" s="188">
        <v>202.5</v>
      </c>
      <c r="G251" s="188"/>
      <c r="H251" s="188">
        <v>255</v>
      </c>
      <c r="I251" s="190">
        <v>252</v>
      </c>
      <c r="J251" s="191" t="s">
        <v>678</v>
      </c>
      <c r="K251" s="192">
        <f t="shared" si="98"/>
        <v>52.5</v>
      </c>
      <c r="L251" s="193">
        <f t="shared" si="99"/>
        <v>0.25925925925925924</v>
      </c>
      <c r="M251" s="188" t="s">
        <v>589</v>
      </c>
      <c r="N251" s="194">
        <v>43542</v>
      </c>
      <c r="O251" s="1"/>
      <c r="P251" s="1"/>
      <c r="Q251" s="1"/>
      <c r="R251" s="6" t="s">
        <v>777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124</v>
      </c>
      <c r="B252" s="217">
        <v>43465</v>
      </c>
      <c r="C252" s="186"/>
      <c r="D252" s="218" t="s">
        <v>414</v>
      </c>
      <c r="E252" s="219" t="s">
        <v>620</v>
      </c>
      <c r="F252" s="219">
        <v>710</v>
      </c>
      <c r="G252" s="219"/>
      <c r="H252" s="219">
        <v>866</v>
      </c>
      <c r="I252" s="221">
        <v>866</v>
      </c>
      <c r="J252" s="222" t="s">
        <v>678</v>
      </c>
      <c r="K252" s="192">
        <f t="shared" si="98"/>
        <v>156</v>
      </c>
      <c r="L252" s="193">
        <f t="shared" si="99"/>
        <v>0.21971830985915494</v>
      </c>
      <c r="M252" s="188" t="s">
        <v>589</v>
      </c>
      <c r="N252" s="194">
        <v>43553</v>
      </c>
      <c r="O252" s="1"/>
      <c r="P252" s="1"/>
      <c r="Q252" s="1"/>
      <c r="R252" s="6" t="s">
        <v>777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125</v>
      </c>
      <c r="B253" s="217">
        <v>43522</v>
      </c>
      <c r="C253" s="217"/>
      <c r="D253" s="218" t="s">
        <v>152</v>
      </c>
      <c r="E253" s="219" t="s">
        <v>620</v>
      </c>
      <c r="F253" s="219">
        <v>337.25</v>
      </c>
      <c r="G253" s="219"/>
      <c r="H253" s="219">
        <v>398.5</v>
      </c>
      <c r="I253" s="221">
        <v>411</v>
      </c>
      <c r="J253" s="191" t="s">
        <v>778</v>
      </c>
      <c r="K253" s="192">
        <f t="shared" si="98"/>
        <v>61.25</v>
      </c>
      <c r="L253" s="193">
        <f t="shared" si="99"/>
        <v>0.1816160118606375</v>
      </c>
      <c r="M253" s="188" t="s">
        <v>589</v>
      </c>
      <c r="N253" s="194">
        <v>43760</v>
      </c>
      <c r="O253" s="1"/>
      <c r="P253" s="1"/>
      <c r="Q253" s="1"/>
      <c r="R253" s="6" t="s">
        <v>777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126</v>
      </c>
      <c r="B254" s="230">
        <v>43559</v>
      </c>
      <c r="C254" s="230"/>
      <c r="D254" s="231" t="s">
        <v>779</v>
      </c>
      <c r="E254" s="232" t="s">
        <v>620</v>
      </c>
      <c r="F254" s="232">
        <v>130</v>
      </c>
      <c r="G254" s="232"/>
      <c r="H254" s="232">
        <v>65</v>
      </c>
      <c r="I254" s="233">
        <v>158</v>
      </c>
      <c r="J254" s="201" t="s">
        <v>780</v>
      </c>
      <c r="K254" s="202">
        <f t="shared" si="98"/>
        <v>-65</v>
      </c>
      <c r="L254" s="203">
        <f t="shared" si="99"/>
        <v>-0.5</v>
      </c>
      <c r="M254" s="199" t="s">
        <v>601</v>
      </c>
      <c r="N254" s="196">
        <v>43726</v>
      </c>
      <c r="O254" s="1"/>
      <c r="P254" s="1"/>
      <c r="Q254" s="1"/>
      <c r="R254" s="6" t="s">
        <v>781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127</v>
      </c>
      <c r="B255" s="217">
        <v>43017</v>
      </c>
      <c r="C255" s="217"/>
      <c r="D255" s="218" t="s">
        <v>185</v>
      </c>
      <c r="E255" s="219" t="s">
        <v>620</v>
      </c>
      <c r="F255" s="219">
        <v>141.5</v>
      </c>
      <c r="G255" s="219"/>
      <c r="H255" s="219">
        <v>183.5</v>
      </c>
      <c r="I255" s="221">
        <v>210</v>
      </c>
      <c r="J255" s="191" t="s">
        <v>775</v>
      </c>
      <c r="K255" s="192">
        <f t="shared" si="98"/>
        <v>42</v>
      </c>
      <c r="L255" s="193">
        <f t="shared" si="99"/>
        <v>0.29681978798586572</v>
      </c>
      <c r="M255" s="188" t="s">
        <v>589</v>
      </c>
      <c r="N255" s="194">
        <v>43042</v>
      </c>
      <c r="O255" s="1"/>
      <c r="P255" s="1"/>
      <c r="Q255" s="1"/>
      <c r="R255" s="6" t="s">
        <v>781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128</v>
      </c>
      <c r="B256" s="230">
        <v>43074</v>
      </c>
      <c r="C256" s="230"/>
      <c r="D256" s="231" t="s">
        <v>782</v>
      </c>
      <c r="E256" s="232" t="s">
        <v>620</v>
      </c>
      <c r="F256" s="227">
        <v>172</v>
      </c>
      <c r="G256" s="232"/>
      <c r="H256" s="232">
        <v>155.25</v>
      </c>
      <c r="I256" s="233">
        <v>230</v>
      </c>
      <c r="J256" s="201" t="s">
        <v>783</v>
      </c>
      <c r="K256" s="202">
        <f t="shared" si="98"/>
        <v>-16.75</v>
      </c>
      <c r="L256" s="203">
        <f t="shared" si="99"/>
        <v>-9.7383720930232565E-2</v>
      </c>
      <c r="M256" s="199" t="s">
        <v>601</v>
      </c>
      <c r="N256" s="196">
        <v>43787</v>
      </c>
      <c r="O256" s="1"/>
      <c r="P256" s="1"/>
      <c r="Q256" s="1"/>
      <c r="R256" s="6" t="s">
        <v>781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129</v>
      </c>
      <c r="B257" s="217">
        <v>43398</v>
      </c>
      <c r="C257" s="217"/>
      <c r="D257" s="218" t="s">
        <v>107</v>
      </c>
      <c r="E257" s="219" t="s">
        <v>620</v>
      </c>
      <c r="F257" s="219">
        <v>698.5</v>
      </c>
      <c r="G257" s="219"/>
      <c r="H257" s="219">
        <v>890</v>
      </c>
      <c r="I257" s="221">
        <v>890</v>
      </c>
      <c r="J257" s="191" t="s">
        <v>852</v>
      </c>
      <c r="K257" s="192">
        <f t="shared" si="98"/>
        <v>191.5</v>
      </c>
      <c r="L257" s="193">
        <f t="shared" si="99"/>
        <v>0.27415891195418757</v>
      </c>
      <c r="M257" s="188" t="s">
        <v>589</v>
      </c>
      <c r="N257" s="194">
        <v>44328</v>
      </c>
      <c r="O257" s="1"/>
      <c r="P257" s="1"/>
      <c r="Q257" s="1"/>
      <c r="R257" s="6" t="s">
        <v>777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130</v>
      </c>
      <c r="B258" s="217">
        <v>42877</v>
      </c>
      <c r="C258" s="217"/>
      <c r="D258" s="218" t="s">
        <v>374</v>
      </c>
      <c r="E258" s="219" t="s">
        <v>620</v>
      </c>
      <c r="F258" s="219">
        <v>127.6</v>
      </c>
      <c r="G258" s="219"/>
      <c r="H258" s="219">
        <v>138</v>
      </c>
      <c r="I258" s="221">
        <v>190</v>
      </c>
      <c r="J258" s="191" t="s">
        <v>784</v>
      </c>
      <c r="K258" s="192">
        <f t="shared" si="98"/>
        <v>10.400000000000006</v>
      </c>
      <c r="L258" s="193">
        <f t="shared" si="99"/>
        <v>8.1504702194357417E-2</v>
      </c>
      <c r="M258" s="188" t="s">
        <v>589</v>
      </c>
      <c r="N258" s="194">
        <v>43774</v>
      </c>
      <c r="O258" s="1"/>
      <c r="P258" s="1"/>
      <c r="Q258" s="1"/>
      <c r="R258" s="6" t="s">
        <v>781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131</v>
      </c>
      <c r="B259" s="217">
        <v>43158</v>
      </c>
      <c r="C259" s="217"/>
      <c r="D259" s="218" t="s">
        <v>785</v>
      </c>
      <c r="E259" s="219" t="s">
        <v>620</v>
      </c>
      <c r="F259" s="219">
        <v>317</v>
      </c>
      <c r="G259" s="219"/>
      <c r="H259" s="219">
        <v>382.5</v>
      </c>
      <c r="I259" s="221">
        <v>398</v>
      </c>
      <c r="J259" s="191" t="s">
        <v>786</v>
      </c>
      <c r="K259" s="192">
        <f t="shared" si="98"/>
        <v>65.5</v>
      </c>
      <c r="L259" s="193">
        <f t="shared" si="99"/>
        <v>0.20662460567823343</v>
      </c>
      <c r="M259" s="188" t="s">
        <v>589</v>
      </c>
      <c r="N259" s="194">
        <v>44238</v>
      </c>
      <c r="O259" s="1"/>
      <c r="P259" s="1"/>
      <c r="Q259" s="1"/>
      <c r="R259" s="6" t="s">
        <v>781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132</v>
      </c>
      <c r="B260" s="230">
        <v>43164</v>
      </c>
      <c r="C260" s="230"/>
      <c r="D260" s="231" t="s">
        <v>144</v>
      </c>
      <c r="E260" s="232" t="s">
        <v>620</v>
      </c>
      <c r="F260" s="227">
        <f>510-14.4</f>
        <v>495.6</v>
      </c>
      <c r="G260" s="232"/>
      <c r="H260" s="232">
        <v>350</v>
      </c>
      <c r="I260" s="233">
        <v>672</v>
      </c>
      <c r="J260" s="201" t="s">
        <v>787</v>
      </c>
      <c r="K260" s="202">
        <f t="shared" si="98"/>
        <v>-145.60000000000002</v>
      </c>
      <c r="L260" s="203">
        <f t="shared" si="99"/>
        <v>-0.29378531073446329</v>
      </c>
      <c r="M260" s="199" t="s">
        <v>601</v>
      </c>
      <c r="N260" s="196">
        <v>43887</v>
      </c>
      <c r="O260" s="1"/>
      <c r="P260" s="1"/>
      <c r="Q260" s="1"/>
      <c r="R260" s="6" t="s">
        <v>777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133</v>
      </c>
      <c r="B261" s="230">
        <v>43237</v>
      </c>
      <c r="C261" s="230"/>
      <c r="D261" s="231" t="s">
        <v>472</v>
      </c>
      <c r="E261" s="232" t="s">
        <v>620</v>
      </c>
      <c r="F261" s="227">
        <v>230.3</v>
      </c>
      <c r="G261" s="232"/>
      <c r="H261" s="232">
        <v>102.5</v>
      </c>
      <c r="I261" s="233">
        <v>348</v>
      </c>
      <c r="J261" s="201" t="s">
        <v>788</v>
      </c>
      <c r="K261" s="202">
        <f t="shared" si="98"/>
        <v>-127.80000000000001</v>
      </c>
      <c r="L261" s="203">
        <f t="shared" si="99"/>
        <v>-0.55492835432045162</v>
      </c>
      <c r="M261" s="199" t="s">
        <v>601</v>
      </c>
      <c r="N261" s="196">
        <v>43896</v>
      </c>
      <c r="O261" s="1"/>
      <c r="P261" s="1"/>
      <c r="Q261" s="1"/>
      <c r="R261" s="6" t="s">
        <v>777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134</v>
      </c>
      <c r="B262" s="217">
        <v>43258</v>
      </c>
      <c r="C262" s="217"/>
      <c r="D262" s="218" t="s">
        <v>437</v>
      </c>
      <c r="E262" s="219" t="s">
        <v>620</v>
      </c>
      <c r="F262" s="219">
        <f>342.5-5.1</f>
        <v>337.4</v>
      </c>
      <c r="G262" s="219"/>
      <c r="H262" s="219">
        <v>412.5</v>
      </c>
      <c r="I262" s="221">
        <v>439</v>
      </c>
      <c r="J262" s="191" t="s">
        <v>789</v>
      </c>
      <c r="K262" s="192">
        <f t="shared" si="98"/>
        <v>75.100000000000023</v>
      </c>
      <c r="L262" s="193">
        <f t="shared" si="99"/>
        <v>0.22258446947243635</v>
      </c>
      <c r="M262" s="188" t="s">
        <v>589</v>
      </c>
      <c r="N262" s="194">
        <v>44230</v>
      </c>
      <c r="O262" s="1"/>
      <c r="P262" s="1"/>
      <c r="Q262" s="1"/>
      <c r="R262" s="6" t="s">
        <v>781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0">
        <v>135</v>
      </c>
      <c r="B263" s="209">
        <v>43285</v>
      </c>
      <c r="C263" s="209"/>
      <c r="D263" s="210" t="s">
        <v>55</v>
      </c>
      <c r="E263" s="211" t="s">
        <v>620</v>
      </c>
      <c r="F263" s="211">
        <f>127.5-5.53</f>
        <v>121.97</v>
      </c>
      <c r="G263" s="212"/>
      <c r="H263" s="212">
        <v>122.5</v>
      </c>
      <c r="I263" s="212">
        <v>170</v>
      </c>
      <c r="J263" s="213" t="s">
        <v>818</v>
      </c>
      <c r="K263" s="214">
        <f t="shared" si="98"/>
        <v>0.53000000000000114</v>
      </c>
      <c r="L263" s="215">
        <f t="shared" si="99"/>
        <v>4.3453308190538747E-3</v>
      </c>
      <c r="M263" s="211" t="s">
        <v>711</v>
      </c>
      <c r="N263" s="209">
        <v>44431</v>
      </c>
      <c r="O263" s="1"/>
      <c r="P263" s="1"/>
      <c r="Q263" s="1"/>
      <c r="R263" s="6" t="s">
        <v>777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136</v>
      </c>
      <c r="B264" s="230">
        <v>43294</v>
      </c>
      <c r="C264" s="230"/>
      <c r="D264" s="231" t="s">
        <v>363</v>
      </c>
      <c r="E264" s="232" t="s">
        <v>620</v>
      </c>
      <c r="F264" s="227">
        <v>46.5</v>
      </c>
      <c r="G264" s="232"/>
      <c r="H264" s="232">
        <v>17</v>
      </c>
      <c r="I264" s="233">
        <v>59</v>
      </c>
      <c r="J264" s="201" t="s">
        <v>790</v>
      </c>
      <c r="K264" s="202">
        <f t="shared" ref="K264:K272" si="100">H264-F264</f>
        <v>-29.5</v>
      </c>
      <c r="L264" s="203">
        <f t="shared" ref="L264:L272" si="101">K264/F264</f>
        <v>-0.63440860215053763</v>
      </c>
      <c r="M264" s="199" t="s">
        <v>601</v>
      </c>
      <c r="N264" s="196">
        <v>43887</v>
      </c>
      <c r="O264" s="1"/>
      <c r="P264" s="1"/>
      <c r="Q264" s="1"/>
      <c r="R264" s="6" t="s">
        <v>777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137</v>
      </c>
      <c r="B265" s="217">
        <v>43396</v>
      </c>
      <c r="C265" s="217"/>
      <c r="D265" s="218" t="s">
        <v>416</v>
      </c>
      <c r="E265" s="219" t="s">
        <v>620</v>
      </c>
      <c r="F265" s="219">
        <v>156.5</v>
      </c>
      <c r="G265" s="219"/>
      <c r="H265" s="219">
        <v>207.5</v>
      </c>
      <c r="I265" s="221">
        <v>191</v>
      </c>
      <c r="J265" s="191" t="s">
        <v>678</v>
      </c>
      <c r="K265" s="192">
        <f t="shared" si="100"/>
        <v>51</v>
      </c>
      <c r="L265" s="193">
        <f t="shared" si="101"/>
        <v>0.32587859424920129</v>
      </c>
      <c r="M265" s="188" t="s">
        <v>589</v>
      </c>
      <c r="N265" s="194">
        <v>44369</v>
      </c>
      <c r="O265" s="1"/>
      <c r="P265" s="1"/>
      <c r="Q265" s="1"/>
      <c r="R265" s="6" t="s">
        <v>777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138</v>
      </c>
      <c r="B266" s="217">
        <v>43439</v>
      </c>
      <c r="C266" s="217"/>
      <c r="D266" s="218" t="s">
        <v>325</v>
      </c>
      <c r="E266" s="219" t="s">
        <v>620</v>
      </c>
      <c r="F266" s="219">
        <v>259.5</v>
      </c>
      <c r="G266" s="219"/>
      <c r="H266" s="219">
        <v>320</v>
      </c>
      <c r="I266" s="221">
        <v>320</v>
      </c>
      <c r="J266" s="191" t="s">
        <v>678</v>
      </c>
      <c r="K266" s="192">
        <f t="shared" si="100"/>
        <v>60.5</v>
      </c>
      <c r="L266" s="193">
        <f t="shared" si="101"/>
        <v>0.23314065510597304</v>
      </c>
      <c r="M266" s="188" t="s">
        <v>589</v>
      </c>
      <c r="N266" s="194">
        <v>44323</v>
      </c>
      <c r="O266" s="1"/>
      <c r="P266" s="1"/>
      <c r="Q266" s="1"/>
      <c r="R266" s="6" t="s">
        <v>777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139</v>
      </c>
      <c r="B267" s="230">
        <v>43439</v>
      </c>
      <c r="C267" s="230"/>
      <c r="D267" s="231" t="s">
        <v>791</v>
      </c>
      <c r="E267" s="232" t="s">
        <v>620</v>
      </c>
      <c r="F267" s="232">
        <v>715</v>
      </c>
      <c r="G267" s="232"/>
      <c r="H267" s="232">
        <v>445</v>
      </c>
      <c r="I267" s="233">
        <v>840</v>
      </c>
      <c r="J267" s="201" t="s">
        <v>792</v>
      </c>
      <c r="K267" s="202">
        <f t="shared" si="100"/>
        <v>-270</v>
      </c>
      <c r="L267" s="203">
        <f t="shared" si="101"/>
        <v>-0.3776223776223776</v>
      </c>
      <c r="M267" s="199" t="s">
        <v>601</v>
      </c>
      <c r="N267" s="196">
        <v>43800</v>
      </c>
      <c r="O267" s="1"/>
      <c r="P267" s="1"/>
      <c r="Q267" s="1"/>
      <c r="R267" s="6" t="s">
        <v>777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140</v>
      </c>
      <c r="B268" s="217">
        <v>43469</v>
      </c>
      <c r="C268" s="217"/>
      <c r="D268" s="218" t="s">
        <v>157</v>
      </c>
      <c r="E268" s="219" t="s">
        <v>620</v>
      </c>
      <c r="F268" s="219">
        <v>875</v>
      </c>
      <c r="G268" s="219"/>
      <c r="H268" s="219">
        <v>1165</v>
      </c>
      <c r="I268" s="221">
        <v>1185</v>
      </c>
      <c r="J268" s="191" t="s">
        <v>793</v>
      </c>
      <c r="K268" s="192">
        <f t="shared" si="100"/>
        <v>290</v>
      </c>
      <c r="L268" s="193">
        <f t="shared" si="101"/>
        <v>0.33142857142857141</v>
      </c>
      <c r="M268" s="188" t="s">
        <v>589</v>
      </c>
      <c r="N268" s="194">
        <v>43847</v>
      </c>
      <c r="O268" s="1"/>
      <c r="P268" s="1"/>
      <c r="Q268" s="1"/>
      <c r="R268" s="6" t="s">
        <v>777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141</v>
      </c>
      <c r="B269" s="217">
        <v>43559</v>
      </c>
      <c r="C269" s="217"/>
      <c r="D269" s="218" t="s">
        <v>341</v>
      </c>
      <c r="E269" s="219" t="s">
        <v>620</v>
      </c>
      <c r="F269" s="219">
        <f>387-14.63</f>
        <v>372.37</v>
      </c>
      <c r="G269" s="219"/>
      <c r="H269" s="219">
        <v>490</v>
      </c>
      <c r="I269" s="221">
        <v>490</v>
      </c>
      <c r="J269" s="191" t="s">
        <v>678</v>
      </c>
      <c r="K269" s="192">
        <f t="shared" si="100"/>
        <v>117.63</v>
      </c>
      <c r="L269" s="193">
        <f t="shared" si="101"/>
        <v>0.31589548030185027</v>
      </c>
      <c r="M269" s="188" t="s">
        <v>589</v>
      </c>
      <c r="N269" s="194">
        <v>43850</v>
      </c>
      <c r="O269" s="1"/>
      <c r="P269" s="1"/>
      <c r="Q269" s="1"/>
      <c r="R269" s="6" t="s">
        <v>777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142</v>
      </c>
      <c r="B270" s="230">
        <v>43578</v>
      </c>
      <c r="C270" s="230"/>
      <c r="D270" s="231" t="s">
        <v>794</v>
      </c>
      <c r="E270" s="232" t="s">
        <v>591</v>
      </c>
      <c r="F270" s="232">
        <v>220</v>
      </c>
      <c r="G270" s="232"/>
      <c r="H270" s="232">
        <v>127.5</v>
      </c>
      <c r="I270" s="233">
        <v>284</v>
      </c>
      <c r="J270" s="201" t="s">
        <v>795</v>
      </c>
      <c r="K270" s="202">
        <f t="shared" si="100"/>
        <v>-92.5</v>
      </c>
      <c r="L270" s="203">
        <f t="shared" si="101"/>
        <v>-0.42045454545454547</v>
      </c>
      <c r="M270" s="199" t="s">
        <v>601</v>
      </c>
      <c r="N270" s="196">
        <v>43896</v>
      </c>
      <c r="O270" s="1"/>
      <c r="P270" s="1"/>
      <c r="Q270" s="1"/>
      <c r="R270" s="6" t="s">
        <v>777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143</v>
      </c>
      <c r="B271" s="217">
        <v>43622</v>
      </c>
      <c r="C271" s="217"/>
      <c r="D271" s="218" t="s">
        <v>481</v>
      </c>
      <c r="E271" s="219" t="s">
        <v>591</v>
      </c>
      <c r="F271" s="219">
        <v>332.8</v>
      </c>
      <c r="G271" s="219"/>
      <c r="H271" s="219">
        <v>405</v>
      </c>
      <c r="I271" s="221">
        <v>419</v>
      </c>
      <c r="J271" s="191" t="s">
        <v>796</v>
      </c>
      <c r="K271" s="192">
        <f t="shared" si="100"/>
        <v>72.199999999999989</v>
      </c>
      <c r="L271" s="193">
        <f t="shared" si="101"/>
        <v>0.21694711538461534</v>
      </c>
      <c r="M271" s="188" t="s">
        <v>589</v>
      </c>
      <c r="N271" s="194">
        <v>43860</v>
      </c>
      <c r="O271" s="1"/>
      <c r="P271" s="1"/>
      <c r="Q271" s="1"/>
      <c r="R271" s="6" t="s">
        <v>781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0">
        <v>144</v>
      </c>
      <c r="B272" s="209">
        <v>43641</v>
      </c>
      <c r="C272" s="209"/>
      <c r="D272" s="210" t="s">
        <v>150</v>
      </c>
      <c r="E272" s="211" t="s">
        <v>620</v>
      </c>
      <c r="F272" s="211">
        <v>386</v>
      </c>
      <c r="G272" s="212"/>
      <c r="H272" s="212">
        <v>395</v>
      </c>
      <c r="I272" s="212">
        <v>452</v>
      </c>
      <c r="J272" s="213" t="s">
        <v>797</v>
      </c>
      <c r="K272" s="214">
        <f t="shared" si="100"/>
        <v>9</v>
      </c>
      <c r="L272" s="215">
        <f t="shared" si="101"/>
        <v>2.3316062176165803E-2</v>
      </c>
      <c r="M272" s="211" t="s">
        <v>711</v>
      </c>
      <c r="N272" s="209">
        <v>43868</v>
      </c>
      <c r="O272" s="1"/>
      <c r="P272" s="1"/>
      <c r="Q272" s="1"/>
      <c r="R272" s="6" t="s">
        <v>781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0">
        <v>145</v>
      </c>
      <c r="B273" s="209">
        <v>43707</v>
      </c>
      <c r="C273" s="209"/>
      <c r="D273" s="210" t="s">
        <v>130</v>
      </c>
      <c r="E273" s="211" t="s">
        <v>620</v>
      </c>
      <c r="F273" s="211">
        <v>137.5</v>
      </c>
      <c r="G273" s="212"/>
      <c r="H273" s="212">
        <v>138.5</v>
      </c>
      <c r="I273" s="212">
        <v>190</v>
      </c>
      <c r="J273" s="213" t="s">
        <v>817</v>
      </c>
      <c r="K273" s="214">
        <f t="shared" ref="K273" si="102">H273-F273</f>
        <v>1</v>
      </c>
      <c r="L273" s="215">
        <f t="shared" ref="L273" si="103">K273/F273</f>
        <v>7.2727272727272727E-3</v>
      </c>
      <c r="M273" s="211" t="s">
        <v>711</v>
      </c>
      <c r="N273" s="209">
        <v>44432</v>
      </c>
      <c r="O273" s="1"/>
      <c r="P273" s="1"/>
      <c r="Q273" s="1"/>
      <c r="R273" s="6" t="s">
        <v>777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146</v>
      </c>
      <c r="B274" s="217">
        <v>43731</v>
      </c>
      <c r="C274" s="217"/>
      <c r="D274" s="218" t="s">
        <v>428</v>
      </c>
      <c r="E274" s="219" t="s">
        <v>620</v>
      </c>
      <c r="F274" s="219">
        <v>235</v>
      </c>
      <c r="G274" s="219"/>
      <c r="H274" s="219">
        <v>295</v>
      </c>
      <c r="I274" s="221">
        <v>296</v>
      </c>
      <c r="J274" s="191" t="s">
        <v>798</v>
      </c>
      <c r="K274" s="192">
        <f t="shared" ref="K274:K280" si="104">H274-F274</f>
        <v>60</v>
      </c>
      <c r="L274" s="193">
        <f t="shared" ref="L274:L280" si="105">K274/F274</f>
        <v>0.25531914893617019</v>
      </c>
      <c r="M274" s="188" t="s">
        <v>589</v>
      </c>
      <c r="N274" s="194">
        <v>43844</v>
      </c>
      <c r="O274" s="1"/>
      <c r="P274" s="1"/>
      <c r="Q274" s="1"/>
      <c r="R274" s="6" t="s">
        <v>781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147</v>
      </c>
      <c r="B275" s="217">
        <v>43752</v>
      </c>
      <c r="C275" s="217"/>
      <c r="D275" s="218" t="s">
        <v>799</v>
      </c>
      <c r="E275" s="219" t="s">
        <v>620</v>
      </c>
      <c r="F275" s="219">
        <v>277.5</v>
      </c>
      <c r="G275" s="219"/>
      <c r="H275" s="219">
        <v>333</v>
      </c>
      <c r="I275" s="221">
        <v>333</v>
      </c>
      <c r="J275" s="191" t="s">
        <v>800</v>
      </c>
      <c r="K275" s="192">
        <f t="shared" si="104"/>
        <v>55.5</v>
      </c>
      <c r="L275" s="193">
        <f t="shared" si="105"/>
        <v>0.2</v>
      </c>
      <c r="M275" s="188" t="s">
        <v>589</v>
      </c>
      <c r="N275" s="194">
        <v>43846</v>
      </c>
      <c r="O275" s="1"/>
      <c r="P275" s="1"/>
      <c r="Q275" s="1"/>
      <c r="R275" s="6" t="s">
        <v>777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148</v>
      </c>
      <c r="B276" s="217">
        <v>43752</v>
      </c>
      <c r="C276" s="217"/>
      <c r="D276" s="218" t="s">
        <v>801</v>
      </c>
      <c r="E276" s="219" t="s">
        <v>620</v>
      </c>
      <c r="F276" s="219">
        <v>930</v>
      </c>
      <c r="G276" s="219"/>
      <c r="H276" s="219">
        <v>1165</v>
      </c>
      <c r="I276" s="221">
        <v>1200</v>
      </c>
      <c r="J276" s="191" t="s">
        <v>802</v>
      </c>
      <c r="K276" s="192">
        <f t="shared" si="104"/>
        <v>235</v>
      </c>
      <c r="L276" s="193">
        <f t="shared" si="105"/>
        <v>0.25268817204301075</v>
      </c>
      <c r="M276" s="188" t="s">
        <v>589</v>
      </c>
      <c r="N276" s="194">
        <v>43847</v>
      </c>
      <c r="O276" s="1"/>
      <c r="P276" s="1"/>
      <c r="Q276" s="1"/>
      <c r="R276" s="6" t="s">
        <v>781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149</v>
      </c>
      <c r="B277" s="217">
        <v>43753</v>
      </c>
      <c r="C277" s="217"/>
      <c r="D277" s="218" t="s">
        <v>803</v>
      </c>
      <c r="E277" s="219" t="s">
        <v>620</v>
      </c>
      <c r="F277" s="189">
        <v>111</v>
      </c>
      <c r="G277" s="219"/>
      <c r="H277" s="219">
        <v>141</v>
      </c>
      <c r="I277" s="221">
        <v>141</v>
      </c>
      <c r="J277" s="191" t="s">
        <v>604</v>
      </c>
      <c r="K277" s="192">
        <f t="shared" si="104"/>
        <v>30</v>
      </c>
      <c r="L277" s="193">
        <f t="shared" si="105"/>
        <v>0.27027027027027029</v>
      </c>
      <c r="M277" s="188" t="s">
        <v>589</v>
      </c>
      <c r="N277" s="194">
        <v>44328</v>
      </c>
      <c r="O277" s="1"/>
      <c r="P277" s="1"/>
      <c r="Q277" s="1"/>
      <c r="R277" s="6" t="s">
        <v>781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150</v>
      </c>
      <c r="B278" s="217">
        <v>43753</v>
      </c>
      <c r="C278" s="217"/>
      <c r="D278" s="218" t="s">
        <v>804</v>
      </c>
      <c r="E278" s="219" t="s">
        <v>620</v>
      </c>
      <c r="F278" s="189">
        <v>296</v>
      </c>
      <c r="G278" s="219"/>
      <c r="H278" s="219">
        <v>370</v>
      </c>
      <c r="I278" s="221">
        <v>370</v>
      </c>
      <c r="J278" s="191" t="s">
        <v>678</v>
      </c>
      <c r="K278" s="192">
        <f t="shared" si="104"/>
        <v>74</v>
      </c>
      <c r="L278" s="193">
        <f t="shared" si="105"/>
        <v>0.25</v>
      </c>
      <c r="M278" s="188" t="s">
        <v>589</v>
      </c>
      <c r="N278" s="194">
        <v>43853</v>
      </c>
      <c r="O278" s="1"/>
      <c r="P278" s="1"/>
      <c r="Q278" s="1"/>
      <c r="R278" s="6" t="s">
        <v>781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151</v>
      </c>
      <c r="B279" s="217">
        <v>43754</v>
      </c>
      <c r="C279" s="217"/>
      <c r="D279" s="218" t="s">
        <v>805</v>
      </c>
      <c r="E279" s="219" t="s">
        <v>620</v>
      </c>
      <c r="F279" s="189">
        <v>300</v>
      </c>
      <c r="G279" s="219"/>
      <c r="H279" s="219">
        <v>382.5</v>
      </c>
      <c r="I279" s="221">
        <v>344</v>
      </c>
      <c r="J279" s="191" t="s">
        <v>859</v>
      </c>
      <c r="K279" s="192">
        <f t="shared" si="104"/>
        <v>82.5</v>
      </c>
      <c r="L279" s="193">
        <f t="shared" si="105"/>
        <v>0.27500000000000002</v>
      </c>
      <c r="M279" s="188" t="s">
        <v>589</v>
      </c>
      <c r="N279" s="194">
        <v>44238</v>
      </c>
      <c r="O279" s="1"/>
      <c r="P279" s="1"/>
      <c r="Q279" s="1"/>
      <c r="R279" s="6" t="s">
        <v>781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152</v>
      </c>
      <c r="B280" s="217">
        <v>43832</v>
      </c>
      <c r="C280" s="217"/>
      <c r="D280" s="218" t="s">
        <v>806</v>
      </c>
      <c r="E280" s="219" t="s">
        <v>620</v>
      </c>
      <c r="F280" s="189">
        <v>495</v>
      </c>
      <c r="G280" s="219"/>
      <c r="H280" s="219">
        <v>595</v>
      </c>
      <c r="I280" s="221">
        <v>590</v>
      </c>
      <c r="J280" s="191" t="s">
        <v>858</v>
      </c>
      <c r="K280" s="192">
        <f t="shared" si="104"/>
        <v>100</v>
      </c>
      <c r="L280" s="193">
        <f t="shared" si="105"/>
        <v>0.20202020202020202</v>
      </c>
      <c r="M280" s="188" t="s">
        <v>589</v>
      </c>
      <c r="N280" s="194">
        <v>44589</v>
      </c>
      <c r="O280" s="1"/>
      <c r="P280" s="1"/>
      <c r="Q280" s="1"/>
      <c r="R280" s="6" t="s">
        <v>781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153</v>
      </c>
      <c r="B281" s="217">
        <v>43966</v>
      </c>
      <c r="C281" s="217"/>
      <c r="D281" s="218" t="s">
        <v>71</v>
      </c>
      <c r="E281" s="219" t="s">
        <v>620</v>
      </c>
      <c r="F281" s="189">
        <v>67.5</v>
      </c>
      <c r="G281" s="219"/>
      <c r="H281" s="219">
        <v>86</v>
      </c>
      <c r="I281" s="221">
        <v>86</v>
      </c>
      <c r="J281" s="191" t="s">
        <v>807</v>
      </c>
      <c r="K281" s="192">
        <f t="shared" ref="K281:K288" si="106">H281-F281</f>
        <v>18.5</v>
      </c>
      <c r="L281" s="193">
        <f t="shared" ref="L281:L288" si="107">K281/F281</f>
        <v>0.27407407407407408</v>
      </c>
      <c r="M281" s="188" t="s">
        <v>589</v>
      </c>
      <c r="N281" s="194">
        <v>44008</v>
      </c>
      <c r="O281" s="1"/>
      <c r="P281" s="1"/>
      <c r="Q281" s="1"/>
      <c r="R281" s="6" t="s">
        <v>781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154</v>
      </c>
      <c r="B282" s="217">
        <v>44035</v>
      </c>
      <c r="C282" s="217"/>
      <c r="D282" s="218" t="s">
        <v>480</v>
      </c>
      <c r="E282" s="219" t="s">
        <v>620</v>
      </c>
      <c r="F282" s="189">
        <v>231</v>
      </c>
      <c r="G282" s="219"/>
      <c r="H282" s="219">
        <v>281</v>
      </c>
      <c r="I282" s="221">
        <v>281</v>
      </c>
      <c r="J282" s="191" t="s">
        <v>678</v>
      </c>
      <c r="K282" s="192">
        <f t="shared" si="106"/>
        <v>50</v>
      </c>
      <c r="L282" s="193">
        <f t="shared" si="107"/>
        <v>0.21645021645021645</v>
      </c>
      <c r="M282" s="188" t="s">
        <v>589</v>
      </c>
      <c r="N282" s="194">
        <v>44358</v>
      </c>
      <c r="O282" s="1"/>
      <c r="P282" s="1"/>
      <c r="Q282" s="1"/>
      <c r="R282" s="6" t="s">
        <v>781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155</v>
      </c>
      <c r="B283" s="217">
        <v>44092</v>
      </c>
      <c r="C283" s="217"/>
      <c r="D283" s="218" t="s">
        <v>405</v>
      </c>
      <c r="E283" s="219" t="s">
        <v>620</v>
      </c>
      <c r="F283" s="219">
        <v>206</v>
      </c>
      <c r="G283" s="219"/>
      <c r="H283" s="219">
        <v>248</v>
      </c>
      <c r="I283" s="221">
        <v>248</v>
      </c>
      <c r="J283" s="191" t="s">
        <v>678</v>
      </c>
      <c r="K283" s="192">
        <f t="shared" si="106"/>
        <v>42</v>
      </c>
      <c r="L283" s="193">
        <f t="shared" si="107"/>
        <v>0.20388349514563106</v>
      </c>
      <c r="M283" s="188" t="s">
        <v>589</v>
      </c>
      <c r="N283" s="194">
        <v>44214</v>
      </c>
      <c r="O283" s="1"/>
      <c r="P283" s="1"/>
      <c r="Q283" s="1"/>
      <c r="R283" s="6" t="s">
        <v>781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156</v>
      </c>
      <c r="B284" s="217">
        <v>44140</v>
      </c>
      <c r="C284" s="217"/>
      <c r="D284" s="218" t="s">
        <v>405</v>
      </c>
      <c r="E284" s="219" t="s">
        <v>620</v>
      </c>
      <c r="F284" s="219">
        <v>182.5</v>
      </c>
      <c r="G284" s="219"/>
      <c r="H284" s="219">
        <v>248</v>
      </c>
      <c r="I284" s="221">
        <v>248</v>
      </c>
      <c r="J284" s="191" t="s">
        <v>678</v>
      </c>
      <c r="K284" s="192">
        <f t="shared" si="106"/>
        <v>65.5</v>
      </c>
      <c r="L284" s="193">
        <f t="shared" si="107"/>
        <v>0.35890410958904112</v>
      </c>
      <c r="M284" s="188" t="s">
        <v>589</v>
      </c>
      <c r="N284" s="194">
        <v>44214</v>
      </c>
      <c r="O284" s="1"/>
      <c r="P284" s="1"/>
      <c r="Q284" s="1"/>
      <c r="R284" s="6" t="s">
        <v>781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157</v>
      </c>
      <c r="B285" s="217">
        <v>44140</v>
      </c>
      <c r="C285" s="217"/>
      <c r="D285" s="218" t="s">
        <v>325</v>
      </c>
      <c r="E285" s="219" t="s">
        <v>620</v>
      </c>
      <c r="F285" s="219">
        <v>247.5</v>
      </c>
      <c r="G285" s="219"/>
      <c r="H285" s="219">
        <v>320</v>
      </c>
      <c r="I285" s="221">
        <v>320</v>
      </c>
      <c r="J285" s="191" t="s">
        <v>678</v>
      </c>
      <c r="K285" s="192">
        <f t="shared" si="106"/>
        <v>72.5</v>
      </c>
      <c r="L285" s="193">
        <f t="shared" si="107"/>
        <v>0.29292929292929293</v>
      </c>
      <c r="M285" s="188" t="s">
        <v>589</v>
      </c>
      <c r="N285" s="194">
        <v>44323</v>
      </c>
      <c r="O285" s="1"/>
      <c r="P285" s="1"/>
      <c r="Q285" s="1"/>
      <c r="R285" s="6" t="s">
        <v>781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158</v>
      </c>
      <c r="B286" s="217">
        <v>44140</v>
      </c>
      <c r="C286" s="217"/>
      <c r="D286" s="218" t="s">
        <v>271</v>
      </c>
      <c r="E286" s="219" t="s">
        <v>620</v>
      </c>
      <c r="F286" s="189">
        <v>925</v>
      </c>
      <c r="G286" s="219"/>
      <c r="H286" s="219">
        <v>1095</v>
      </c>
      <c r="I286" s="221">
        <v>1093</v>
      </c>
      <c r="J286" s="191" t="s">
        <v>808</v>
      </c>
      <c r="K286" s="192">
        <f t="shared" si="106"/>
        <v>170</v>
      </c>
      <c r="L286" s="193">
        <f t="shared" si="107"/>
        <v>0.18378378378378379</v>
      </c>
      <c r="M286" s="188" t="s">
        <v>589</v>
      </c>
      <c r="N286" s="194">
        <v>44201</v>
      </c>
      <c r="O286" s="1"/>
      <c r="P286" s="1"/>
      <c r="Q286" s="1"/>
      <c r="R286" s="6" t="s">
        <v>781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159</v>
      </c>
      <c r="B287" s="217">
        <v>44140</v>
      </c>
      <c r="C287" s="217"/>
      <c r="D287" s="218" t="s">
        <v>341</v>
      </c>
      <c r="E287" s="219" t="s">
        <v>620</v>
      </c>
      <c r="F287" s="189">
        <v>332.5</v>
      </c>
      <c r="G287" s="219"/>
      <c r="H287" s="219">
        <v>393</v>
      </c>
      <c r="I287" s="221">
        <v>406</v>
      </c>
      <c r="J287" s="191" t="s">
        <v>809</v>
      </c>
      <c r="K287" s="192">
        <f t="shared" si="106"/>
        <v>60.5</v>
      </c>
      <c r="L287" s="193">
        <f t="shared" si="107"/>
        <v>0.18195488721804512</v>
      </c>
      <c r="M287" s="188" t="s">
        <v>589</v>
      </c>
      <c r="N287" s="194">
        <v>44256</v>
      </c>
      <c r="O287" s="1"/>
      <c r="P287" s="1"/>
      <c r="Q287" s="1"/>
      <c r="R287" s="6" t="s">
        <v>781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160</v>
      </c>
      <c r="B288" s="217">
        <v>44141</v>
      </c>
      <c r="C288" s="217"/>
      <c r="D288" s="218" t="s">
        <v>480</v>
      </c>
      <c r="E288" s="219" t="s">
        <v>620</v>
      </c>
      <c r="F288" s="189">
        <v>231</v>
      </c>
      <c r="G288" s="219"/>
      <c r="H288" s="219">
        <v>281</v>
      </c>
      <c r="I288" s="221">
        <v>281</v>
      </c>
      <c r="J288" s="191" t="s">
        <v>678</v>
      </c>
      <c r="K288" s="192">
        <f t="shared" si="106"/>
        <v>50</v>
      </c>
      <c r="L288" s="193">
        <f t="shared" si="107"/>
        <v>0.21645021645021645</v>
      </c>
      <c r="M288" s="188" t="s">
        <v>589</v>
      </c>
      <c r="N288" s="194">
        <v>44358</v>
      </c>
      <c r="O288" s="1"/>
      <c r="P288" s="1"/>
      <c r="Q288" s="1"/>
      <c r="R288" s="6" t="s">
        <v>781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2">
        <v>161</v>
      </c>
      <c r="B289" s="235">
        <v>44187</v>
      </c>
      <c r="C289" s="235"/>
      <c r="D289" s="236" t="s">
        <v>453</v>
      </c>
      <c r="E289" s="53" t="s">
        <v>620</v>
      </c>
      <c r="F289" s="237" t="s">
        <v>810</v>
      </c>
      <c r="G289" s="53"/>
      <c r="H289" s="53"/>
      <c r="I289" s="238">
        <v>239</v>
      </c>
      <c r="J289" s="234" t="s">
        <v>592</v>
      </c>
      <c r="K289" s="234"/>
      <c r="L289" s="239"/>
      <c r="M289" s="240"/>
      <c r="N289" s="241"/>
      <c r="O289" s="1"/>
      <c r="P289" s="1"/>
      <c r="Q289" s="1"/>
      <c r="R289" s="6" t="s">
        <v>781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162</v>
      </c>
      <c r="B290" s="217">
        <v>44258</v>
      </c>
      <c r="C290" s="217"/>
      <c r="D290" s="218" t="s">
        <v>806</v>
      </c>
      <c r="E290" s="219" t="s">
        <v>620</v>
      </c>
      <c r="F290" s="189">
        <v>495</v>
      </c>
      <c r="G290" s="219"/>
      <c r="H290" s="219">
        <v>595</v>
      </c>
      <c r="I290" s="221">
        <v>590</v>
      </c>
      <c r="J290" s="191" t="s">
        <v>858</v>
      </c>
      <c r="K290" s="192">
        <f t="shared" ref="K290" si="108">H290-F290</f>
        <v>100</v>
      </c>
      <c r="L290" s="193">
        <f t="shared" ref="L290" si="109">K290/F290</f>
        <v>0.20202020202020202</v>
      </c>
      <c r="M290" s="188" t="s">
        <v>589</v>
      </c>
      <c r="N290" s="194">
        <v>44589</v>
      </c>
      <c r="O290" s="1"/>
      <c r="P290" s="1"/>
      <c r="R290" s="6" t="s">
        <v>781</v>
      </c>
    </row>
    <row r="291" spans="1:26" ht="12.75" customHeight="1">
      <c r="A291" s="216">
        <v>163</v>
      </c>
      <c r="B291" s="217">
        <v>44274</v>
      </c>
      <c r="C291" s="217"/>
      <c r="D291" s="218" t="s">
        <v>341</v>
      </c>
      <c r="E291" s="219" t="s">
        <v>620</v>
      </c>
      <c r="F291" s="189">
        <v>355</v>
      </c>
      <c r="G291" s="219"/>
      <c r="H291" s="219">
        <v>422.5</v>
      </c>
      <c r="I291" s="221">
        <v>420</v>
      </c>
      <c r="J291" s="191" t="s">
        <v>811</v>
      </c>
      <c r="K291" s="192">
        <f t="shared" ref="K291:K294" si="110">H291-F291</f>
        <v>67.5</v>
      </c>
      <c r="L291" s="193">
        <f t="shared" ref="L291:L294" si="111">K291/F291</f>
        <v>0.19014084507042253</v>
      </c>
      <c r="M291" s="188" t="s">
        <v>589</v>
      </c>
      <c r="N291" s="194">
        <v>44361</v>
      </c>
      <c r="O291" s="1"/>
      <c r="R291" s="243" t="s">
        <v>781</v>
      </c>
    </row>
    <row r="292" spans="1:26" ht="12.75" customHeight="1">
      <c r="A292" s="216">
        <v>164</v>
      </c>
      <c r="B292" s="217">
        <v>44295</v>
      </c>
      <c r="C292" s="217"/>
      <c r="D292" s="218" t="s">
        <v>812</v>
      </c>
      <c r="E292" s="219" t="s">
        <v>620</v>
      </c>
      <c r="F292" s="189">
        <v>555</v>
      </c>
      <c r="G292" s="219"/>
      <c r="H292" s="219">
        <v>663</v>
      </c>
      <c r="I292" s="221">
        <v>663</v>
      </c>
      <c r="J292" s="191" t="s">
        <v>813</v>
      </c>
      <c r="K292" s="192">
        <f t="shared" si="110"/>
        <v>108</v>
      </c>
      <c r="L292" s="193">
        <f t="shared" si="111"/>
        <v>0.19459459459459461</v>
      </c>
      <c r="M292" s="188" t="s">
        <v>589</v>
      </c>
      <c r="N292" s="194">
        <v>44321</v>
      </c>
      <c r="O292" s="1"/>
      <c r="P292" s="1"/>
      <c r="Q292" s="1"/>
      <c r="R292" s="243" t="s">
        <v>781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165</v>
      </c>
      <c r="B293" s="217">
        <v>44308</v>
      </c>
      <c r="C293" s="217"/>
      <c r="D293" s="218" t="s">
        <v>374</v>
      </c>
      <c r="E293" s="219" t="s">
        <v>620</v>
      </c>
      <c r="F293" s="189">
        <v>126.5</v>
      </c>
      <c r="G293" s="219"/>
      <c r="H293" s="219">
        <v>155</v>
      </c>
      <c r="I293" s="221">
        <v>155</v>
      </c>
      <c r="J293" s="191" t="s">
        <v>678</v>
      </c>
      <c r="K293" s="192">
        <f t="shared" si="110"/>
        <v>28.5</v>
      </c>
      <c r="L293" s="193">
        <f t="shared" si="111"/>
        <v>0.22529644268774704</v>
      </c>
      <c r="M293" s="188" t="s">
        <v>589</v>
      </c>
      <c r="N293" s="194">
        <v>44362</v>
      </c>
      <c r="O293" s="1"/>
      <c r="R293" s="243" t="s">
        <v>781</v>
      </c>
    </row>
    <row r="294" spans="1:26" ht="12.75" customHeight="1">
      <c r="A294" s="286">
        <v>166</v>
      </c>
      <c r="B294" s="287">
        <v>44368</v>
      </c>
      <c r="C294" s="287"/>
      <c r="D294" s="288" t="s">
        <v>392</v>
      </c>
      <c r="E294" s="289" t="s">
        <v>620</v>
      </c>
      <c r="F294" s="290">
        <v>287.5</v>
      </c>
      <c r="G294" s="289"/>
      <c r="H294" s="289">
        <v>245</v>
      </c>
      <c r="I294" s="291">
        <v>344</v>
      </c>
      <c r="J294" s="201" t="s">
        <v>850</v>
      </c>
      <c r="K294" s="202">
        <f t="shared" si="110"/>
        <v>-42.5</v>
      </c>
      <c r="L294" s="203">
        <f t="shared" si="111"/>
        <v>-0.14782608695652175</v>
      </c>
      <c r="M294" s="199" t="s">
        <v>601</v>
      </c>
      <c r="N294" s="196">
        <v>44508</v>
      </c>
      <c r="O294" s="1"/>
      <c r="R294" s="243" t="s">
        <v>781</v>
      </c>
    </row>
    <row r="295" spans="1:26" ht="12.75" customHeight="1">
      <c r="A295" s="242">
        <v>167</v>
      </c>
      <c r="B295" s="235">
        <v>44368</v>
      </c>
      <c r="C295" s="235"/>
      <c r="D295" s="236" t="s">
        <v>480</v>
      </c>
      <c r="E295" s="53" t="s">
        <v>620</v>
      </c>
      <c r="F295" s="237" t="s">
        <v>814</v>
      </c>
      <c r="G295" s="53"/>
      <c r="H295" s="53"/>
      <c r="I295" s="238">
        <v>320</v>
      </c>
      <c r="J295" s="234" t="s">
        <v>592</v>
      </c>
      <c r="K295" s="242"/>
      <c r="L295" s="235"/>
      <c r="M295" s="235"/>
      <c r="N295" s="236"/>
      <c r="O295" s="41"/>
      <c r="R295" s="243" t="s">
        <v>781</v>
      </c>
    </row>
    <row r="296" spans="1:26" ht="12.75" customHeight="1">
      <c r="A296" s="216">
        <v>168</v>
      </c>
      <c r="B296" s="217">
        <v>44406</v>
      </c>
      <c r="C296" s="217"/>
      <c r="D296" s="218" t="s">
        <v>374</v>
      </c>
      <c r="E296" s="219" t="s">
        <v>620</v>
      </c>
      <c r="F296" s="189">
        <v>162.5</v>
      </c>
      <c r="G296" s="219"/>
      <c r="H296" s="219">
        <v>200</v>
      </c>
      <c r="I296" s="221">
        <v>200</v>
      </c>
      <c r="J296" s="191" t="s">
        <v>678</v>
      </c>
      <c r="K296" s="192">
        <f t="shared" ref="K296" si="112">H296-F296</f>
        <v>37.5</v>
      </c>
      <c r="L296" s="193">
        <f t="shared" ref="L296" si="113">K296/F296</f>
        <v>0.23076923076923078</v>
      </c>
      <c r="M296" s="188" t="s">
        <v>589</v>
      </c>
      <c r="N296" s="194">
        <v>44571</v>
      </c>
      <c r="O296" s="1"/>
      <c r="R296" s="243" t="s">
        <v>781</v>
      </c>
    </row>
    <row r="297" spans="1:26" ht="12.75" customHeight="1">
      <c r="A297" s="216">
        <v>169</v>
      </c>
      <c r="B297" s="217">
        <v>44462</v>
      </c>
      <c r="C297" s="217"/>
      <c r="D297" s="218" t="s">
        <v>819</v>
      </c>
      <c r="E297" s="219" t="s">
        <v>620</v>
      </c>
      <c r="F297" s="189">
        <v>1235</v>
      </c>
      <c r="G297" s="219"/>
      <c r="H297" s="219">
        <v>1505</v>
      </c>
      <c r="I297" s="221">
        <v>1500</v>
      </c>
      <c r="J297" s="191" t="s">
        <v>678</v>
      </c>
      <c r="K297" s="192">
        <f t="shared" ref="K297" si="114">H297-F297</f>
        <v>270</v>
      </c>
      <c r="L297" s="193">
        <f t="shared" ref="L297" si="115">K297/F297</f>
        <v>0.21862348178137653</v>
      </c>
      <c r="M297" s="188" t="s">
        <v>589</v>
      </c>
      <c r="N297" s="194">
        <v>44564</v>
      </c>
      <c r="O297" s="1"/>
      <c r="R297" s="243" t="s">
        <v>781</v>
      </c>
    </row>
    <row r="298" spans="1:26" ht="12.75" customHeight="1">
      <c r="A298" s="258">
        <v>170</v>
      </c>
      <c r="B298" s="259">
        <v>44480</v>
      </c>
      <c r="C298" s="259"/>
      <c r="D298" s="260" t="s">
        <v>821</v>
      </c>
      <c r="E298" s="261" t="s">
        <v>620</v>
      </c>
      <c r="F298" s="262" t="s">
        <v>826</v>
      </c>
      <c r="G298" s="261"/>
      <c r="H298" s="261"/>
      <c r="I298" s="261">
        <v>145</v>
      </c>
      <c r="J298" s="263" t="s">
        <v>592</v>
      </c>
      <c r="K298" s="258"/>
      <c r="L298" s="259"/>
      <c r="M298" s="259"/>
      <c r="N298" s="260"/>
      <c r="O298" s="41"/>
      <c r="R298" s="243" t="s">
        <v>781</v>
      </c>
    </row>
    <row r="299" spans="1:26" ht="12.75" customHeight="1">
      <c r="A299" s="264">
        <v>171</v>
      </c>
      <c r="B299" s="265">
        <v>44481</v>
      </c>
      <c r="C299" s="265"/>
      <c r="D299" s="266" t="s">
        <v>260</v>
      </c>
      <c r="E299" s="267" t="s">
        <v>620</v>
      </c>
      <c r="F299" s="268" t="s">
        <v>823</v>
      </c>
      <c r="G299" s="267"/>
      <c r="H299" s="267"/>
      <c r="I299" s="267">
        <v>380</v>
      </c>
      <c r="J299" s="269" t="s">
        <v>592</v>
      </c>
      <c r="K299" s="264"/>
      <c r="L299" s="265"/>
      <c r="M299" s="265"/>
      <c r="N299" s="266"/>
      <c r="O299" s="41"/>
      <c r="R299" s="243" t="s">
        <v>781</v>
      </c>
    </row>
    <row r="300" spans="1:26" ht="12.75" customHeight="1">
      <c r="A300" s="264">
        <v>172</v>
      </c>
      <c r="B300" s="265">
        <v>44481</v>
      </c>
      <c r="C300" s="265"/>
      <c r="D300" s="266" t="s">
        <v>400</v>
      </c>
      <c r="E300" s="267" t="s">
        <v>620</v>
      </c>
      <c r="F300" s="268" t="s">
        <v>824</v>
      </c>
      <c r="G300" s="267"/>
      <c r="H300" s="267"/>
      <c r="I300" s="267">
        <v>56</v>
      </c>
      <c r="J300" s="269" t="s">
        <v>592</v>
      </c>
      <c r="K300" s="264"/>
      <c r="L300" s="265"/>
      <c r="M300" s="265"/>
      <c r="N300" s="266"/>
      <c r="O300" s="41"/>
      <c r="R300" s="243"/>
    </row>
    <row r="301" spans="1:26" ht="12.75" customHeight="1">
      <c r="A301" s="364">
        <v>173</v>
      </c>
      <c r="B301" s="365">
        <v>44551</v>
      </c>
      <c r="C301" s="364"/>
      <c r="D301" s="364" t="s">
        <v>118</v>
      </c>
      <c r="E301" s="366" t="s">
        <v>620</v>
      </c>
      <c r="F301" s="366">
        <v>2360</v>
      </c>
      <c r="G301" s="366"/>
      <c r="H301" s="366">
        <v>2820</v>
      </c>
      <c r="I301" s="366">
        <v>3000</v>
      </c>
      <c r="J301" s="367" t="s">
        <v>867</v>
      </c>
      <c r="K301" s="368">
        <f t="shared" ref="K301" si="116">H301-F301</f>
        <v>460</v>
      </c>
      <c r="L301" s="369">
        <f t="shared" ref="L301" si="117">K301/F301</f>
        <v>0.19491525423728814</v>
      </c>
      <c r="M301" s="370" t="s">
        <v>589</v>
      </c>
      <c r="N301" s="371">
        <v>44608</v>
      </c>
      <c r="O301" s="41"/>
      <c r="R301" s="243"/>
    </row>
    <row r="302" spans="1:26" ht="12.75" customHeight="1">
      <c r="A302" s="270">
        <v>174</v>
      </c>
      <c r="B302" s="265">
        <v>44606</v>
      </c>
      <c r="C302" s="270"/>
      <c r="D302" s="270" t="s">
        <v>426</v>
      </c>
      <c r="E302" s="267" t="s">
        <v>620</v>
      </c>
      <c r="F302" s="267" t="s">
        <v>865</v>
      </c>
      <c r="G302" s="267"/>
      <c r="H302" s="267"/>
      <c r="I302" s="267">
        <v>764</v>
      </c>
      <c r="J302" s="267" t="s">
        <v>592</v>
      </c>
      <c r="K302" s="267"/>
      <c r="L302" s="267"/>
      <c r="M302" s="267"/>
      <c r="N302" s="270"/>
      <c r="O302" s="41"/>
      <c r="R302" s="243"/>
    </row>
    <row r="303" spans="1:26" ht="12.75" customHeight="1">
      <c r="A303" s="270">
        <v>175</v>
      </c>
      <c r="B303" s="265">
        <v>44613</v>
      </c>
      <c r="C303" s="270"/>
      <c r="D303" s="270" t="s">
        <v>819</v>
      </c>
      <c r="E303" s="267" t="s">
        <v>620</v>
      </c>
      <c r="F303" s="267" t="s">
        <v>869</v>
      </c>
      <c r="G303" s="267"/>
      <c r="H303" s="267"/>
      <c r="I303" s="267">
        <v>1510</v>
      </c>
      <c r="J303" s="267" t="s">
        <v>592</v>
      </c>
      <c r="K303" s="267"/>
      <c r="L303" s="267"/>
      <c r="M303" s="267"/>
      <c r="N303" s="270"/>
      <c r="O303" s="41"/>
      <c r="R303" s="243"/>
    </row>
    <row r="304" spans="1:26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243"/>
    </row>
    <row r="305" spans="1:18" ht="12.75" customHeight="1">
      <c r="A305" s="242"/>
      <c r="B305" s="244" t="s">
        <v>815</v>
      </c>
      <c r="F305" s="56"/>
      <c r="G305" s="56"/>
      <c r="H305" s="56"/>
      <c r="I305" s="56"/>
      <c r="J305" s="41"/>
      <c r="K305" s="56"/>
      <c r="L305" s="56"/>
      <c r="M305" s="56"/>
      <c r="O305" s="41"/>
      <c r="R305" s="243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A315" s="245"/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A316" s="245"/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A317" s="53"/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</sheetData>
  <autoFilter ref="R1:R313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2022-03-10T02:40:32Z</dcterms:modified>
</cp:coreProperties>
</file>