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8" i="7"/>
  <c r="M68"/>
  <c r="L15"/>
  <c r="K15"/>
  <c r="M15" s="1"/>
  <c r="L53"/>
  <c r="K53"/>
  <c r="K49"/>
  <c r="L49"/>
  <c r="L48"/>
  <c r="K48"/>
  <c r="L29"/>
  <c r="K29"/>
  <c r="L12"/>
  <c r="L35"/>
  <c r="K35"/>
  <c r="M35" s="1"/>
  <c r="L33"/>
  <c r="K33"/>
  <c r="L51"/>
  <c r="K51"/>
  <c r="K52"/>
  <c r="M52" s="1"/>
  <c r="L52"/>
  <c r="L30"/>
  <c r="K30"/>
  <c r="M30" s="1"/>
  <c r="L32"/>
  <c r="K32"/>
  <c r="M32" s="1"/>
  <c r="L14"/>
  <c r="M14" s="1"/>
  <c r="K14"/>
  <c r="L10"/>
  <c r="K10"/>
  <c r="M10" s="1"/>
  <c r="K67"/>
  <c r="K66"/>
  <c r="K50"/>
  <c r="L50"/>
  <c r="L31"/>
  <c r="K31"/>
  <c r="L47"/>
  <c r="K47"/>
  <c r="M48"/>
  <c r="M66"/>
  <c r="M67"/>
  <c r="M31"/>
  <c r="K12"/>
  <c r="M12" s="1"/>
  <c r="L28"/>
  <c r="K28"/>
  <c r="M28" s="1"/>
  <c r="K65"/>
  <c r="M65"/>
  <c r="H11"/>
  <c r="K11"/>
  <c r="M11" s="1"/>
  <c r="K256"/>
  <c r="L256" s="1"/>
  <c r="K255"/>
  <c r="L255"/>
  <c r="L11"/>
  <c r="K258"/>
  <c r="L258"/>
  <c r="K253"/>
  <c r="L253"/>
  <c r="M7"/>
  <c r="F241"/>
  <c r="K241" s="1"/>
  <c r="L241" s="1"/>
  <c r="K242"/>
  <c r="L242"/>
  <c r="K233"/>
  <c r="L233"/>
  <c r="K236"/>
  <c r="L236"/>
  <c r="K244"/>
  <c r="L244"/>
  <c r="F235"/>
  <c r="F234"/>
  <c r="K234" s="1"/>
  <c r="L234" s="1"/>
  <c r="F232"/>
  <c r="K232"/>
  <c r="L232"/>
  <c r="F212"/>
  <c r="K212" s="1"/>
  <c r="L212" s="1"/>
  <c r="F164"/>
  <c r="K164" s="1"/>
  <c r="L164" s="1"/>
  <c r="K243"/>
  <c r="L243" s="1"/>
  <c r="K247"/>
  <c r="L247"/>
  <c r="K248"/>
  <c r="L248" s="1"/>
  <c r="K240"/>
  <c r="L240" s="1"/>
  <c r="K250"/>
  <c r="L250" s="1"/>
  <c r="K246"/>
  <c r="L246" s="1"/>
  <c r="K239"/>
  <c r="L239" s="1"/>
  <c r="K228"/>
  <c r="L228" s="1"/>
  <c r="K230"/>
  <c r="L230" s="1"/>
  <c r="K227"/>
  <c r="L227"/>
  <c r="K229"/>
  <c r="L229" s="1"/>
  <c r="K158"/>
  <c r="L158" s="1"/>
  <c r="K211"/>
  <c r="L211" s="1"/>
  <c r="K225"/>
  <c r="L225"/>
  <c r="K226"/>
  <c r="L226" s="1"/>
  <c r="K224"/>
  <c r="L224" s="1"/>
  <c r="K223"/>
  <c r="L223" s="1"/>
  <c r="K222"/>
  <c r="L222"/>
  <c r="K221"/>
  <c r="L221" s="1"/>
  <c r="K220"/>
  <c r="L220" s="1"/>
  <c r="K219"/>
  <c r="L219" s="1"/>
  <c r="K218"/>
  <c r="L218"/>
  <c r="K216"/>
  <c r="L216" s="1"/>
  <c r="K214"/>
  <c r="L214" s="1"/>
  <c r="K213"/>
  <c r="L213" s="1"/>
  <c r="K208"/>
  <c r="L208" s="1"/>
  <c r="K207"/>
  <c r="L207" s="1"/>
  <c r="K206"/>
  <c r="L206" s="1"/>
  <c r="K203"/>
  <c r="L203"/>
  <c r="K202"/>
  <c r="L202" s="1"/>
  <c r="K201"/>
  <c r="L201" s="1"/>
  <c r="K200"/>
  <c r="L200" s="1"/>
  <c r="K199"/>
  <c r="L199"/>
  <c r="K198"/>
  <c r="L198" s="1"/>
  <c r="K196"/>
  <c r="L196" s="1"/>
  <c r="K195"/>
  <c r="L195" s="1"/>
  <c r="K194"/>
  <c r="L194"/>
  <c r="K193"/>
  <c r="L193" s="1"/>
  <c r="K192"/>
  <c r="L192" s="1"/>
  <c r="K191"/>
  <c r="L191" s="1"/>
  <c r="K190"/>
  <c r="L190"/>
  <c r="K189"/>
  <c r="L189" s="1"/>
  <c r="K188"/>
  <c r="L188" s="1"/>
  <c r="K186"/>
  <c r="L186" s="1"/>
  <c r="K184"/>
  <c r="L184" s="1"/>
  <c r="K182"/>
  <c r="L182" s="1"/>
  <c r="K180"/>
  <c r="L180" s="1"/>
  <c r="K179"/>
  <c r="L179" s="1"/>
  <c r="K178"/>
  <c r="L178"/>
  <c r="K176"/>
  <c r="L176" s="1"/>
  <c r="K175"/>
  <c r="L175" s="1"/>
  <c r="K174"/>
  <c r="L174" s="1"/>
  <c r="K173"/>
  <c r="K172"/>
  <c r="L172"/>
  <c r="K171"/>
  <c r="L171"/>
  <c r="K169"/>
  <c r="L169"/>
  <c r="K168"/>
  <c r="L168"/>
  <c r="K167"/>
  <c r="L167"/>
  <c r="K166"/>
  <c r="L166"/>
  <c r="K165"/>
  <c r="L165"/>
  <c r="H163"/>
  <c r="K163"/>
  <c r="L163" s="1"/>
  <c r="K160"/>
  <c r="L160" s="1"/>
  <c r="K159"/>
  <c r="L159" s="1"/>
  <c r="K157"/>
  <c r="L157"/>
  <c r="K156"/>
  <c r="L156" s="1"/>
  <c r="K153"/>
  <c r="L153" s="1"/>
  <c r="K152"/>
  <c r="L152" s="1"/>
  <c r="K151"/>
  <c r="L151"/>
  <c r="K150"/>
  <c r="L150" s="1"/>
  <c r="K149"/>
  <c r="L149" s="1"/>
  <c r="K148"/>
  <c r="L148" s="1"/>
  <c r="K147"/>
  <c r="L147"/>
  <c r="K146"/>
  <c r="L146" s="1"/>
  <c r="K145"/>
  <c r="L145" s="1"/>
  <c r="K144"/>
  <c r="L144" s="1"/>
  <c r="K143"/>
  <c r="L143"/>
  <c r="K142"/>
  <c r="L142" s="1"/>
  <c r="K141"/>
  <c r="L141" s="1"/>
  <c r="K140"/>
  <c r="L140" s="1"/>
  <c r="K139"/>
  <c r="L139"/>
  <c r="K138"/>
  <c r="L138" s="1"/>
  <c r="K137"/>
  <c r="L137" s="1"/>
  <c r="K136"/>
  <c r="L136" s="1"/>
  <c r="K135"/>
  <c r="L135"/>
  <c r="K134"/>
  <c r="L134" s="1"/>
  <c r="K133"/>
  <c r="L133" s="1"/>
  <c r="K132"/>
  <c r="L132" s="1"/>
  <c r="K131"/>
  <c r="L131"/>
  <c r="K130"/>
  <c r="L130" s="1"/>
  <c r="H129"/>
  <c r="K129" s="1"/>
  <c r="L129" s="1"/>
  <c r="F128"/>
  <c r="K128"/>
  <c r="L128" s="1"/>
  <c r="K127"/>
  <c r="L127" s="1"/>
  <c r="K126"/>
  <c r="L126" s="1"/>
  <c r="K125"/>
  <c r="L125" s="1"/>
  <c r="K124"/>
  <c r="L124"/>
  <c r="K123"/>
  <c r="L123" s="1"/>
  <c r="K122"/>
  <c r="L122" s="1"/>
  <c r="K121"/>
  <c r="L121" s="1"/>
  <c r="K120"/>
  <c r="L120"/>
  <c r="K119"/>
  <c r="L119" s="1"/>
  <c r="K118"/>
  <c r="L118" s="1"/>
  <c r="K117"/>
  <c r="L117" s="1"/>
  <c r="K116"/>
  <c r="L116"/>
  <c r="K115"/>
  <c r="L115" s="1"/>
  <c r="K114"/>
  <c r="L114" s="1"/>
  <c r="K113"/>
  <c r="L113" s="1"/>
  <c r="K112"/>
  <c r="L112"/>
  <c r="K111"/>
  <c r="L111" s="1"/>
  <c r="K110"/>
  <c r="L110" s="1"/>
  <c r="K109"/>
  <c r="L109" s="1"/>
  <c r="K108"/>
  <c r="L108"/>
  <c r="K107"/>
  <c r="L107" s="1"/>
  <c r="K106"/>
  <c r="L106" s="1"/>
  <c r="K105"/>
  <c r="L105" s="1"/>
  <c r="K104"/>
  <c r="L104"/>
  <c r="K103"/>
  <c r="L103" s="1"/>
  <c r="K102"/>
  <c r="L102" s="1"/>
  <c r="K101"/>
  <c r="L101" s="1"/>
  <c r="D7" i="6"/>
  <c r="K6" i="4"/>
  <c r="K6" i="3"/>
  <c r="L6" i="2"/>
  <c r="M51" i="7" l="1"/>
  <c r="M33"/>
  <c r="M49"/>
  <c r="M53"/>
  <c r="M47"/>
  <c r="M50"/>
  <c r="M29"/>
</calcChain>
</file>

<file path=xl/sharedStrings.xml><?xml version="1.0" encoding="utf-8"?>
<sst xmlns="http://schemas.openxmlformats.org/spreadsheetml/2006/main" count="2418" uniqueCount="988">
  <si>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</si>
  <si>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</si>
  <si>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</si>
  <si>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</si>
  <si>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</si>
  <si>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</si>
  <si>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</si>
  <si>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</si>
  <si>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</si>
  <si>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</si>
  <si>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</si>
  <si>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</si>
  <si>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</si>
  <si>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</si>
  <si>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</si>
  <si>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</si>
  <si>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</si>
  <si>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</si>
  <si>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</si>
  <si>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</si>
  <si>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</si>
  <si>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</si>
  <si>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</si>
  <si>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</si>
  <si>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</si>
  <si>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</si>
  <si>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</si>
  <si>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</si>
  <si>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</si>
  <si>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</si>
  <si>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</si>
  <si>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</si>
  <si>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</si>
  <si>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</si>
  <si>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</si>
  <si>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</si>
  <si>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</si>
  <si>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</si>
  <si>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</si>
  <si>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</si>
  <si>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</si>
  <si>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</si>
  <si>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</si>
  <si>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</si>
  <si>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</si>
  <si>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</si>
  <si>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</si>
  <si>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</si>
  <si>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</si>
  <si>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</si>
  <si>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</si>
  <si>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</si>
  <si>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</si>
  <si>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</si>
  <si>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</si>
  <si>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</si>
  <si>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</si>
  <si>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</si>
  <si>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</si>
  <si>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</si>
  <si>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</si>
  <si>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</si>
  <si>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</si>
  <si>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</si>
  <si>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</si>
  <si>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</si>
  <si>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</si>
  <si>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</si>
  <si>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</si>
  <si>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</si>
  <si>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</si>
  <si>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</si>
  <si>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</si>
  <si>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</si>
  <si>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</si>
  <si>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</si>
  <si>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</si>
  <si>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</si>
  <si>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</si>
  <si>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</si>
  <si>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</si>
  <si>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</si>
  <si>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</si>
  <si>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</si>
  <si>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</si>
  <si>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</si>
  <si>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</si>
  <si>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</si>
  <si>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</si>
  <si>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</si>
  <si>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</si>
  <si>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</si>
  <si>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</si>
  <si>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</si>
  <si>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</si>
  <si>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</si>
  <si>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</si>
  <si>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</si>
  <si>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</si>
  <si>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</si>
  <si>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</si>
  <si>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</si>
  <si>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</si>
  <si>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</si>
  <si>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</si>
  <si>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</si>
  <si>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</si>
  <si>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</si>
  <si>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</si>
  <si>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</si>
  <si>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</si>
  <si>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</si>
  <si>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</si>
  <si>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</si>
  <si>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</si>
  <si>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</si>
  <si>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</si>
  <si>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</si>
  <si>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</si>
  <si>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</si>
  <si>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</si>
  <si>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</si>
  <si>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</si>
  <si>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</si>
  <si>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</si>
  <si>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</si>
  <si>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</si>
  <si>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</si>
  <si>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</si>
  <si>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</si>
  <si>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</si>
  <si>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</si>
  <si>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</si>
  <si>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</si>
  <si>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</si>
  <si>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</si>
  <si>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</si>
  <si>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</si>
  <si>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</si>
  <si>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</si>
  <si>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</si>
  <si>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</si>
  <si>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</si>
  <si>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</si>
  <si>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</si>
  <si>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</si>
  <si>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</si>
  <si>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</si>
  <si>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</si>
  <si>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</si>
  <si>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</si>
  <si>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</si>
  <si>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</si>
  <si>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</si>
  <si>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</si>
  <si>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</si>
  <si>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</si>
  <si>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</si>
  <si>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</si>
  <si>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</si>
  <si>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</si>
  <si>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</si>
  <si>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</si>
  <si>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</si>
  <si>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</si>
  <si>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</si>
  <si>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</si>
  <si>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</si>
  <si>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</si>
  <si>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</si>
  <si>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</si>
  <si>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</si>
  <si>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</si>
  <si>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</si>
  <si>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</si>
  <si>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</si>
  <si>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</si>
  <si>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</si>
  <si>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</si>
  <si>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</si>
  <si>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</si>
  <si>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</si>
  <si>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</si>
  <si>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</si>
  <si>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</si>
  <si>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</si>
  <si>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</si>
  <si>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</si>
  <si>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</si>
  <si>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</si>
  <si>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</si>
  <si>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</si>
  <si>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</si>
  <si>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</si>
  <si>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</si>
  <si>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</si>
  <si>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</si>
  <si>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</si>
  <si>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</si>
  <si>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</si>
  <si>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</si>
  <si>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</si>
  <si>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</si>
  <si>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</si>
  <si>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</si>
  <si>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</si>
  <si>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</si>
  <si>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</si>
  <si>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</si>
  <si>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</si>
  <si>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</si>
  <si>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</si>
  <si>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</si>
  <si>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</si>
  <si>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</si>
  <si>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</si>
  <si>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</si>
  <si>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</si>
  <si>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</si>
  <si>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</si>
  <si>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</si>
  <si>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</si>
  <si>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</si>
  <si>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</si>
  <si>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</si>
  <si>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</si>
  <si>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</si>
  <si>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</si>
  <si>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</si>
  <si>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</si>
  <si>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</si>
  <si>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</si>
  <si>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</si>
  <si>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</si>
  <si>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</si>
  <si>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</si>
  <si>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</si>
  <si>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</si>
  <si>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</si>
  <si>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</si>
  <si>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</si>
  <si>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</si>
  <si>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</si>
  <si>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</si>
  <si>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</si>
  <si>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</si>
  <si>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</si>
  <si>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</si>
  <si>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</si>
  <si>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</si>
  <si>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</si>
  <si>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</si>
  <si>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</si>
  <si>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</si>
  <si>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</si>
  <si>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</si>
  <si>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</si>
  <si>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</si>
  <si>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</si>
  <si>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</si>
  <si>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</si>
  <si>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</si>
  <si>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</si>
  <si>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</si>
  <si>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</si>
  <si>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</si>
  <si>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</si>
  <si>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</si>
  <si>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</si>
  <si>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</si>
  <si>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</si>
  <si>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</si>
  <si>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</si>
  <si>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</si>
  <si>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</si>
  <si>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</si>
  <si>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</si>
  <si>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</si>
  <si>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</si>
  <si>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</si>
  <si>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</si>
  <si>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</si>
  <si>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</si>
  <si>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</si>
  <si>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</si>
  <si>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</si>
  <si>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</si>
  <si>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</si>
  <si>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</si>
  <si>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</si>
  <si>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</si>
  <si>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</si>
  <si>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</si>
  <si>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</si>
  <si>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</si>
  <si>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</si>
  <si>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</si>
  <si>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</si>
  <si>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</si>
  <si>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</si>
  <si>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</si>
  <si>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</si>
  <si>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</si>
  <si>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</si>
  <si>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</si>
  <si>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</si>
  <si>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</si>
  <si>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</si>
  <si>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</si>
  <si>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</si>
  <si>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</si>
  <si>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</si>
  <si>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</si>
  <si>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</si>
  <si>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</si>
  <si>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</si>
  <si>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</si>
  <si>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</si>
  <si>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</si>
  <si>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</si>
  <si>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</si>
  <si>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</si>
  <si>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</si>
  <si>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</si>
  <si>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</si>
  <si>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</si>
  <si>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</si>
  <si>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</si>
  <si>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</si>
  <si>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</si>
  <si>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</si>
  <si>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</si>
  <si>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</si>
  <si>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</si>
  <si>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</si>
  <si>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</si>
  <si>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</si>
  <si>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</si>
  <si>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</si>
  <si>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</si>
  <si>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</si>
  <si>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</si>
  <si>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</si>
  <si>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</si>
  <si>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</si>
  <si>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</si>
  <si>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</si>
  <si>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</si>
  <si>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</si>
  <si>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</si>
  <si>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</si>
  <si>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</si>
  <si>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</si>
  <si>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</si>
  <si>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</si>
  <si>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</si>
  <si>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</si>
  <si>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</si>
  <si>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</si>
  <si>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</si>
  <si>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</si>
  <si>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</si>
  <si>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</si>
  <si>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</si>
  <si>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</si>
  <si>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</si>
  <si>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</si>
  <si>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</si>
  <si>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</si>
  <si>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</si>
  <si>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</si>
  <si>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</si>
  <si>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</si>
  <si>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</si>
  <si>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</si>
  <si>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</si>
  <si>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</si>
  <si>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</si>
  <si>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</si>
  <si>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</si>
  <si>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</si>
  <si>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</si>
  <si>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</si>
  <si>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</si>
  <si>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</si>
  <si>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</si>
  <si>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</si>
  <si>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</si>
  <si>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</si>
  <si>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</si>
  <si>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</si>
  <si>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</si>
  <si>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</si>
  <si>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</si>
  <si>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</si>
  <si>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</si>
  <si>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</si>
  <si>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</si>
  <si>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</si>
  <si>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</si>
  <si>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</si>
  <si>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</si>
  <si>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</si>
  <si>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</si>
  <si>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</si>
  <si>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</si>
  <si>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</si>
  <si>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</si>
  <si>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</si>
  <si>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</si>
  <si>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</si>
  <si>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</si>
  <si>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</si>
  <si>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</si>
  <si>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</si>
  <si>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</si>
  <si>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</si>
  <si>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</si>
  <si>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</si>
  <si>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</si>
  <si>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</si>
  <si>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</si>
  <si>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</si>
  <si>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</si>
  <si>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</si>
  <si>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</si>
  <si>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</si>
  <si>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</si>
  <si>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</si>
  <si>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</si>
  <si>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</si>
  <si>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</si>
  <si>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</si>
  <si>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</si>
  <si>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</si>
  <si>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</si>
  <si>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</si>
  <si>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</si>
  <si>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</si>
  <si>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</si>
  <si>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</si>
  <si>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</si>
  <si>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</si>
  <si>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</si>
  <si>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</si>
  <si>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</si>
  <si>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</si>
  <si>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</si>
  <si>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</si>
  <si>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</si>
  <si>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</si>
  <si>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</si>
  <si>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</si>
  <si>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</si>
  <si>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</si>
  <si>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</si>
  <si>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</si>
  <si>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</si>
  <si>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</si>
  <si>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</si>
  <si>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</si>
  <si>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</si>
  <si>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</si>
  <si>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</si>
  <si>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</si>
  <si>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</si>
  <si>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</si>
  <si>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</si>
  <si>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</si>
  <si>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</si>
  <si>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</si>
  <si>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</si>
  <si>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</si>
  <si>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</si>
  <si>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</si>
  <si>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</si>
  <si>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</si>
  <si>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</si>
  <si>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</si>
  <si>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</si>
  <si>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</si>
  <si>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</si>
  <si>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</si>
  <si>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</si>
  <si>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</si>
  <si>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</si>
  <si>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</si>
  <si>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</si>
  <si>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</si>
  <si>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</si>
  <si>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</si>
  <si>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</si>
  <si>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</si>
  <si>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</si>
  <si>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</si>
  <si>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</si>
  <si>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</si>
  <si>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</si>
  <si>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</si>
  <si>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</si>
  <si>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</si>
  <si>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</si>
  <si>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</si>
  <si>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</si>
  <si>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</si>
  <si>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</si>
  <si>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</si>
  <si>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</si>
  <si>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</si>
  <si>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</si>
  <si>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</si>
  <si>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</si>
  <si>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</si>
  <si>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</si>
  <si>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</si>
  <si>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</si>
  <si>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</si>
  <si>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</si>
  <si>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</si>
  <si>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</si>
  <si>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</si>
  <si>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</si>
  <si>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</si>
  <si>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</si>
  <si>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</si>
  <si>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</si>
  <si>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</si>
  <si>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</si>
  <si>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</si>
  <si>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</si>
  <si>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</si>
  <si>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</si>
  <si>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</si>
  <si>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</si>
  <si>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</si>
  <si>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</si>
  <si>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</si>
  <si>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</si>
  <si>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</si>
  <si>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</si>
  <si>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</si>
  <si>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</si>
  <si>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</si>
  <si>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</si>
  <si>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</si>
  <si>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</si>
  <si>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</si>
  <si>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</si>
  <si>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</si>
  <si>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</si>
  <si>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</si>
  <si>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</si>
  <si>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</si>
  <si>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</si>
  <si>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</si>
  <si>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</si>
  <si>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</si>
  <si>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</si>
  <si>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</si>
  <si>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</si>
  <si>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</si>
  <si>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</si>
  <si>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</si>
  <si>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</si>
  <si>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</si>
  <si>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</si>
  <si>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</si>
  <si>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</si>
  <si>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</si>
  <si>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</si>
  <si>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</si>
  <si>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</si>
  <si>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</si>
  <si>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</si>
  <si>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</si>
  <si>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</si>
  <si>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</si>
  <si>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</si>
  <si>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</si>
  <si>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</si>
  <si>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</si>
  <si>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</si>
  <si>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</si>
  <si>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</si>
  <si>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</si>
  <si>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</si>
  <si>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</si>
  <si>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</si>
  <si>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</si>
  <si>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</si>
  <si>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</si>
  <si>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</si>
  <si>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</si>
  <si>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</si>
  <si>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</si>
  <si>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</si>
  <si>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</si>
  <si>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</si>
  <si>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</si>
  <si>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</si>
  <si>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</si>
  <si>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</si>
  <si>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</si>
  <si>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</si>
  <si>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</si>
  <si>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</si>
  <si>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</si>
  <si>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</si>
  <si>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</si>
  <si>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</si>
  <si>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</si>
  <si>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</si>
  <si>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</si>
  <si>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</si>
  <si>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</si>
  <si>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</si>
  <si>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</si>
  <si>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</si>
  <si>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</si>
  <si>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</si>
  <si>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</si>
  <si>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</si>
  <si>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</si>
  <si>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</si>
  <si>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</si>
  <si>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</si>
  <si>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</si>
  <si>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</si>
  <si>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</si>
  <si>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</si>
  <si>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</si>
  <si>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</si>
  <si>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</si>
  <si>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</si>
  <si>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</si>
  <si>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</si>
  <si>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</si>
  <si>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</si>
  <si>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</si>
  <si>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</si>
  <si>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</si>
  <si>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</si>
  <si>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</si>
  <si>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</si>
  <si>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</si>
  <si>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</si>
  <si>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</si>
  <si>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</si>
  <si>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</si>
  <si>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</si>
  <si>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</si>
  <si>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</si>
  <si>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</si>
  <si>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</si>
  <si>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</si>
  <si>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</si>
  <si>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</si>
  <si>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</si>
  <si>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</si>
  <si>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</si>
  <si>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</si>
  <si>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</si>
  <si>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</si>
  <si>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</si>
  <si>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</si>
  <si>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</si>
  <si>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</si>
  <si>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</si>
  <si>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</si>
  <si>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</si>
  <si>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</si>
  <si>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</si>
  <si>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</si>
  <si>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</si>
  <si>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</si>
  <si>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</si>
  <si>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</si>
  <si>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</si>
  <si>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</si>
  <si>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</si>
  <si>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</si>
  <si>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</si>
  <si>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</si>
  <si>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</si>
  <si>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</si>
  <si>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</si>
  <si>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</si>
  <si>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</si>
  <si>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</si>
  <si>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</si>
  <si>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</si>
  <si>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</si>
  <si>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</si>
  <si>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</si>
  <si>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</si>
  <si>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</si>
  <si>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</si>
  <si>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</si>
  <si>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</si>
  <si>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</si>
  <si>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</si>
  <si>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</si>
  <si>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</si>
  <si>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</si>
  <si>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</si>
  <si>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</si>
  <si>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</si>
  <si>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</si>
  <si>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</si>
  <si>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</si>
  <si>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</si>
  <si>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</si>
  <si>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</si>
  <si>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</si>
  <si>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</si>
  <si>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</si>
  <si>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</si>
  <si>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</si>
  <si>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</si>
  <si>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</si>
  <si>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</si>
  <si>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</si>
  <si>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</si>
  <si>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</si>
  <si>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</si>
  <si>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</si>
  <si>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</si>
  <si>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</si>
  <si>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</si>
  <si>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</si>
  <si>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</si>
  <si>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</si>
  <si>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</si>
  <si>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</si>
  <si>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</si>
  <si>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</si>
  <si>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</si>
  <si>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</si>
  <si>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</si>
  <si>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</si>
  <si>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</si>
  <si>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</si>
  <si>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</si>
  <si>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</si>
  <si>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</si>
  <si>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</si>
  <si>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</si>
  <si>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</si>
  <si>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</si>
  <si>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</si>
  <si>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</si>
  <si>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</si>
  <si>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</si>
  <si>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</si>
  <si>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</si>
  <si>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</si>
  <si>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</si>
  <si>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</si>
  <si>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</si>
  <si>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</si>
  <si>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</si>
  <si>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</si>
  <si>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</si>
  <si>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</si>
  <si>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</si>
  <si>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</si>
  <si>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</si>
  <si>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</si>
  <si>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</si>
  <si>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</si>
  <si>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</si>
  <si>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</si>
  <si>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</si>
  <si>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</si>
  <si>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</si>
  <si>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</si>
  <si>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</si>
  <si>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</si>
  <si>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</si>
  <si>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</si>
  <si>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</si>
  <si>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</si>
  <si>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</si>
  <si>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</si>
  <si>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</si>
  <si>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</si>
  <si>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</si>
  <si>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</si>
  <si>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</si>
  <si>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</si>
  <si>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</si>
  <si>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</si>
  <si>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</si>
  <si>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</si>
  <si>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</si>
  <si>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</si>
  <si>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</si>
  <si>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</si>
  <si>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</si>
  <si>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</si>
  <si>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</si>
  <si>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</si>
  <si>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</si>
  <si>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</si>
  <si>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</si>
  <si>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</si>
  <si>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</si>
  <si>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</si>
  <si>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</si>
  <si>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</si>
  <si>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</si>
  <si>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</si>
  <si>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</si>
  <si>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</si>
  <si>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</si>
  <si>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</si>
  <si>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</si>
  <si>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</si>
  <si>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</si>
  <si>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</si>
  <si>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</si>
  <si>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</si>
  <si>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</si>
  <si>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</si>
  <si>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</si>
  <si>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</si>
  <si>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</si>
  <si>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</si>
  <si>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</si>
  <si>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</si>
  <si>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</si>
  <si>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</si>
  <si>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</si>
  <si>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</si>
  <si>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</si>
  <si>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</si>
  <si>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</si>
  <si>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</si>
  <si>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</si>
  <si>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</si>
  <si>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</si>
  <si>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</si>
  <si>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</si>
  <si>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</si>
  <si>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</si>
  <si>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</si>
  <si>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210-220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</si>
  <si>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</si>
  <si>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</si>
  <si>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</si>
  <si>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</si>
  <si>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</si>
  <si>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</si>
  <si>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</si>
  <si>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</si>
  <si>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</si>
  <si>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</si>
  <si>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</si>
  <si>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</si>
  <si>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</si>
  <si>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</si>
  <si>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</si>
  <si>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</si>
  <si>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</si>
  <si>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</si>
  <si>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</si>
  <si>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</si>
  <si>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</si>
  <si>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</si>
  <si>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</si>
  <si>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</si>
  <si>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</si>
  <si>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</si>
  <si>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</si>
  <si>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</si>
  <si>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470-474</t>
  </si>
  <si>
    <t>495-505</t>
  </si>
  <si>
    <t>AUROPHARMA FEB FUT</t>
  </si>
  <si>
    <t>VIRALKUMAR RASIKBHAI PATEL</t>
  </si>
  <si>
    <t>SPACEAGE</t>
  </si>
  <si>
    <t>SMIFS</t>
  </si>
  <si>
    <t>MINAL BHARAT PATEL</t>
  </si>
  <si>
    <t>GOPISETTY MOHANA RAO</t>
  </si>
  <si>
    <t>KEERTI</t>
  </si>
  <si>
    <t>Keerti Know &amp; Skill Ltd.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</si>
  <si>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</si>
  <si>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</si>
  <si>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</si>
  <si>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</si>
  <si>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</si>
  <si>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</si>
  <si>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</si>
  <si>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</si>
  <si>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APOLLOTRI</t>
  </si>
  <si>
    <t>SAKET AGRAWAL</t>
  </si>
  <si>
    <t>BEELINE MERCHANT BANKING PRIVATE LIMITED</t>
  </si>
  <si>
    <t>BGJL</t>
  </si>
  <si>
    <t>EXCEL</t>
  </si>
  <si>
    <t>SHASHI SARDARILAL SEHGAL</t>
  </si>
  <si>
    <t>JAYSHREE JAIN</t>
  </si>
  <si>
    <t>ANSHU AGARWAL</t>
  </si>
  <si>
    <t>AMJUMBO</t>
  </si>
  <si>
    <t>A and M Jumbo Bags Ltd</t>
  </si>
  <si>
    <t>JIGNESHKUMAR PARSOTTAMBHAI AMBALIA</t>
  </si>
  <si>
    <t>220-222</t>
  </si>
  <si>
    <t>Profit of Rs.10.5/-</t>
  </si>
  <si>
    <t>1750-1800</t>
  </si>
  <si>
    <t>Profit of Rs.160/-</t>
  </si>
  <si>
    <t>2200-2210</t>
  </si>
  <si>
    <t>2400-2500</t>
  </si>
  <si>
    <t>Part Profit of Rs.63.5/-</t>
  </si>
  <si>
    <t>Loss of Rs, 98/-</t>
  </si>
  <si>
    <t>Loss of Rs, 32.5/-</t>
  </si>
  <si>
    <t>ACEWIN</t>
  </si>
  <si>
    <t>VLS FINANCE LTD.</t>
  </si>
  <si>
    <t>AKI</t>
  </si>
  <si>
    <t>URMILA DOSHI</t>
  </si>
  <si>
    <t>DIBAKAR LAHA</t>
  </si>
  <si>
    <t>ARPIT PIYUSHBHAI SHAH</t>
  </si>
  <si>
    <t>AMALFIACO LIMITED</t>
  </si>
  <si>
    <t>SOCIETE GENERALE</t>
  </si>
  <si>
    <t>DEEP</t>
  </si>
  <si>
    <t>NNM SECURITIES PVT LTD</t>
  </si>
  <si>
    <t>SANJAY</t>
  </si>
  <si>
    <t>ESARIND</t>
  </si>
  <si>
    <t>DIMPLE PREMKUMAR SHETH</t>
  </si>
  <si>
    <t>JANUSCORP</t>
  </si>
  <si>
    <t>JAYESHKUMAR KANTILAL PATEL HUF</t>
  </si>
  <si>
    <t>DISHANT BHARATBHAI SHAH</t>
  </si>
  <si>
    <t>SYNEMATIC MEDIA AND CONSULTING PRIVATE LIMITED</t>
  </si>
  <si>
    <t>SHIVAAY TRADING COMPANY</t>
  </si>
  <si>
    <t>MJCO</t>
  </si>
  <si>
    <t>RAJASTHAN GLOBAL SECURITIES PRIVATE LIMITED</t>
  </si>
  <si>
    <t>OSIAJEE</t>
  </si>
  <si>
    <t>MAMTABEN DIPESHKUMAR SHAH</t>
  </si>
  <si>
    <t>BHARAT AGARWAL</t>
  </si>
  <si>
    <t>ACVC FOREX PRIVATE LIMITED</t>
  </si>
  <si>
    <t>RADHEY</t>
  </si>
  <si>
    <t>CHANDRAWATI PRAVEEN KUMAR JAIN</t>
  </si>
  <si>
    <t>RAJPUTANA</t>
  </si>
  <si>
    <t>DIVYAKANDA</t>
  </si>
  <si>
    <t>ZYANA STOCKS AND COMMODITIES</t>
  </si>
  <si>
    <t>RAMINFO</t>
  </si>
  <si>
    <t>ARUNA RANI ELIMINETI</t>
  </si>
  <si>
    <t>DEEPTHI GARIKAPATI</t>
  </si>
  <si>
    <t>RIDINGS</t>
  </si>
  <si>
    <t>BIPINKUMAR KHODIDAS NADIYA</t>
  </si>
  <si>
    <t>SAGARPROD</t>
  </si>
  <si>
    <t>AVANI JASMIN AJMERA</t>
  </si>
  <si>
    <t>MADHAVA RAO VELAGA</t>
  </si>
  <si>
    <t>PRANAV JAGAD HUF</t>
  </si>
  <si>
    <t>BHAMIDIPATY RAAJITA</t>
  </si>
  <si>
    <t>RAHUL ANANTRAI MEHTA</t>
  </si>
  <si>
    <t>GANNAVARAPU SUBBA RAO</t>
  </si>
  <si>
    <t>SUDHAKAR NARAYAN SANKU</t>
  </si>
  <si>
    <t>RAVI KHARWAD HUF</t>
  </si>
  <si>
    <t>BHARATWIRE</t>
  </si>
  <si>
    <t>Bharat Wire Ropes Ltd.</t>
  </si>
  <si>
    <t>BAKULESH TRAMBAKLAL SHAH</t>
  </si>
  <si>
    <t>JUMPNET</t>
  </si>
  <si>
    <t>Jump Networks Limited</t>
  </si>
  <si>
    <t>MAJESCO</t>
  </si>
  <si>
    <t>Majesco Limited</t>
  </si>
  <si>
    <t>VLS FINANCE LTD</t>
  </si>
  <si>
    <t>MCDHOLDING</t>
  </si>
  <si>
    <t>McDowell Holdings Limited</t>
  </si>
  <si>
    <t>SURESH  POONATI</t>
  </si>
  <si>
    <t>NEULANDLAB</t>
  </si>
  <si>
    <t>Neuland Laboratories Ltd</t>
  </si>
  <si>
    <t>EMPLOYEES RETIREMENT SYSTEM OF TEXAS - SELF MANAGED PORTFOLIO</t>
  </si>
  <si>
    <t>TEMBO</t>
  </si>
  <si>
    <t>Tembo Global Ind Ltd</t>
  </si>
  <si>
    <t>DINESH KUMAR JAIN</t>
  </si>
  <si>
    <t>EPOCH SYNTHETICS PVT LTD</t>
  </si>
  <si>
    <t>PROFIN COMMODITIES PRIVATE LIMITED</t>
  </si>
  <si>
    <t>THIRD ALPHA LLP</t>
  </si>
  <si>
    <t>PARMOD AGGARWAL (HUF)</t>
  </si>
  <si>
    <t>PRIYANK JASWANTRAI SANGHAVI</t>
  </si>
  <si>
    <t>BESSEGGEN INFOTECH LLP</t>
  </si>
  <si>
    <t>RAJASTHAN GLOBAL SECURITIES PVT LTD</t>
  </si>
  <si>
    <t>GAURAV PALIWAL</t>
  </si>
  <si>
    <t>PPAP</t>
  </si>
  <si>
    <t>PPAP Automotive Limited</t>
  </si>
  <si>
    <t>MARCELLUS INVESTMENT MANAGERS PVT LTD</t>
  </si>
  <si>
    <t>SITINET</t>
  </si>
  <si>
    <t>Siti Networks Limited</t>
  </si>
  <si>
    <t>HDFC MF A/C HDFC GROWTH FUND</t>
  </si>
  <si>
    <t>SHRI RAVINDRA MEDIA VENTURES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</si>
</sst>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" fontId="49" fillId="5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19"/>
      <c r="B2" s="320"/>
      <c r="C2" s="319"/>
      <c r="D2" s="319"/>
      <c r="E2" s="319"/>
      <c r="F2" s="319"/>
      <c r="G2" s="319"/>
      <c r="H2" s="321"/>
      <c r="I2" s="335"/>
      <c r="J2" s="335"/>
      <c r="K2" s="335"/>
      <c r="L2" s="267"/>
    </row>
    <row r="3" spans="1:12">
      <c r="A3" s="319"/>
      <c r="B3" s="320"/>
      <c r="C3" s="319"/>
      <c r="D3" s="319"/>
      <c r="E3" s="319"/>
      <c r="F3" s="319"/>
      <c r="G3" s="319"/>
      <c r="H3" s="321"/>
      <c r="I3" s="335"/>
      <c r="J3" s="335"/>
      <c r="K3" s="335"/>
      <c r="L3" s="267"/>
    </row>
    <row r="4" spans="1:12">
      <c r="A4" s="319"/>
      <c r="B4" s="320"/>
      <c r="C4" s="319"/>
      <c r="D4" s="319"/>
      <c r="E4" s="319"/>
      <c r="F4" s="319"/>
      <c r="G4" s="319"/>
      <c r="H4" s="321"/>
      <c r="I4" s="335"/>
      <c r="J4" s="335"/>
      <c r="K4" s="335"/>
      <c r="L4" s="267"/>
    </row>
    <row r="5" spans="1:12" s="50" customFormat="1">
      <c r="A5" s="85"/>
      <c r="B5" s="322"/>
      <c r="C5" s="85"/>
      <c r="D5" s="85"/>
      <c r="E5" s="85"/>
      <c r="F5" s="85"/>
      <c r="G5" s="85"/>
      <c r="H5" s="322"/>
    </row>
    <row r="6" spans="1:12" s="50" customFormat="1">
      <c r="A6" s="85"/>
      <c r="B6" s="322"/>
      <c r="C6" s="85"/>
      <c r="D6" s="85"/>
      <c r="E6" s="85"/>
      <c r="F6" s="85"/>
      <c r="G6" s="85"/>
      <c r="H6" s="322"/>
    </row>
    <row r="7" spans="1:12" s="50" customFormat="1">
      <c r="A7" s="85"/>
      <c r="B7" s="322"/>
      <c r="C7" s="85"/>
      <c r="D7" s="85"/>
      <c r="E7" s="85"/>
      <c r="F7" s="85"/>
      <c r="G7" s="85"/>
      <c r="H7" s="322"/>
    </row>
    <row r="8" spans="1:12" s="50" customFormat="1">
      <c r="A8" s="85"/>
      <c r="B8" s="322"/>
      <c r="C8" s="85"/>
      <c r="D8" s="85"/>
      <c r="E8" s="85"/>
      <c r="F8" s="85"/>
      <c r="G8" s="85"/>
      <c r="H8" s="322"/>
    </row>
    <row r="10" spans="1:12" ht="15.75">
      <c r="B10" s="275">
        <v>44237</v>
      </c>
      <c r="C10" s="323"/>
      <c r="E10" s="324"/>
    </row>
    <row r="11" spans="1:12">
      <c r="B11" s="275"/>
      <c r="C11" s="325"/>
    </row>
    <row r="12" spans="1:12">
      <c r="B12" s="326" t="s">
        <v>1</v>
      </c>
      <c r="C12" s="271" t="s">
        <v>2</v>
      </c>
      <c r="D12" s="326" t="s">
        <v>3</v>
      </c>
    </row>
    <row r="13" spans="1:12">
      <c r="B13" s="327">
        <v>1</v>
      </c>
      <c r="C13" s="328" t="s">
        <v>4</v>
      </c>
      <c r="D13" s="329" t="s">
        <v>5</v>
      </c>
    </row>
    <row r="14" spans="1:12">
      <c r="B14" s="327">
        <v>2</v>
      </c>
      <c r="C14" s="328" t="s">
        <v>6</v>
      </c>
      <c r="D14" s="329" t="s">
        <v>7</v>
      </c>
    </row>
    <row r="15" spans="1:12">
      <c r="B15" s="330">
        <v>3</v>
      </c>
      <c r="C15" s="331" t="s">
        <v>8</v>
      </c>
      <c r="D15" s="329" t="s">
        <v>9</v>
      </c>
    </row>
    <row r="16" spans="1:12">
      <c r="B16" s="118">
        <v>4</v>
      </c>
      <c r="C16" s="332" t="s">
        <v>10</v>
      </c>
      <c r="D16" s="333" t="s">
        <v>11</v>
      </c>
    </row>
    <row r="17" spans="2:11">
      <c r="B17" s="118">
        <v>5</v>
      </c>
      <c r="C17" s="332" t="s">
        <v>12</v>
      </c>
      <c r="D17" s="334"/>
    </row>
    <row r="25" spans="2:11">
      <c r="E25" s="40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6" sqref="C6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6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6" ht="6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6" ht="24" customHeight="1">
      <c r="M5" s="255" t="s">
        <v>14</v>
      </c>
    </row>
    <row r="6" spans="1:16" ht="16.5" customHeight="1" thickBot="1">
      <c r="A6" s="295" t="s">
        <v>15</v>
      </c>
      <c r="B6" s="295"/>
      <c r="L6" s="275">
        <f>Main!B10</f>
        <v>44237</v>
      </c>
      <c r="M6" s="275"/>
    </row>
    <row r="7" spans="1:16" ht="10.5" hidden="1" customHeight="1">
      <c r="K7" s="275"/>
      <c r="L7" s="275"/>
      <c r="M7" s="275"/>
    </row>
    <row r="8" spans="1:16" ht="13.5" hidden="1" customHeight="1">
      <c r="A8" s="309"/>
      <c r="B8" s="309"/>
      <c r="K8" s="275"/>
      <c r="L8" s="275"/>
      <c r="M8" s="275"/>
    </row>
    <row r="9" spans="1:16" ht="27.75" customHeight="1" thickBot="1">
      <c r="A9" s="564" t="s">
        <v>16</v>
      </c>
      <c r="B9" s="566" t="s">
        <v>17</v>
      </c>
      <c r="C9" s="566" t="s">
        <v>18</v>
      </c>
      <c r="D9" s="566" t="s">
        <v>840</v>
      </c>
      <c r="E9" s="269" t="s">
        <v>19</v>
      </c>
      <c r="F9" s="269" t="s">
        <v>20</v>
      </c>
      <c r="G9" s="561" t="s">
        <v>21</v>
      </c>
      <c r="H9" s="562"/>
      <c r="I9" s="563"/>
      <c r="J9" s="561" t="s">
        <v>22</v>
      </c>
      <c r="K9" s="562"/>
      <c r="L9" s="563"/>
      <c r="M9" s="269"/>
      <c r="N9" s="276"/>
      <c r="O9" s="276"/>
      <c r="P9" s="276"/>
    </row>
    <row r="10" spans="1:16" ht="59.25" customHeight="1">
      <c r="A10" s="565"/>
      <c r="B10" s="567" t="s">
        <v>17</v>
      </c>
      <c r="C10" s="567"/>
      <c r="D10" s="567"/>
      <c r="E10" s="270" t="s">
        <v>23</v>
      </c>
      <c r="F10" s="270" t="s">
        <v>23</v>
      </c>
      <c r="G10" s="271" t="s">
        <v>24</v>
      </c>
      <c r="H10" s="271" t="s">
        <v>25</v>
      </c>
      <c r="I10" s="271" t="s">
        <v>26</v>
      </c>
      <c r="J10" s="271" t="s">
        <v>27</v>
      </c>
      <c r="K10" s="271" t="s">
        <v>28</v>
      </c>
      <c r="L10" s="271" t="s">
        <v>29</v>
      </c>
      <c r="M10" s="271" t="s">
        <v>30</v>
      </c>
      <c r="N10" s="278" t="s">
        <v>31</v>
      </c>
      <c r="O10" s="278" t="s">
        <v>32</v>
      </c>
      <c r="P10" s="313" t="s">
        <v>33</v>
      </c>
    </row>
    <row r="11" spans="1:16" ht="15">
      <c r="A11" s="272">
        <v>1</v>
      </c>
      <c r="B11" s="382" t="s">
        <v>34</v>
      </c>
      <c r="C11" s="500" t="s">
        <v>35</v>
      </c>
      <c r="D11" s="501">
        <v>44252</v>
      </c>
      <c r="E11" s="298">
        <v>36045.949999999997</v>
      </c>
      <c r="F11" s="298">
        <v>36088.316666666666</v>
      </c>
      <c r="G11" s="310">
        <v>35596.633333333331</v>
      </c>
      <c r="H11" s="310">
        <v>35147.316666666666</v>
      </c>
      <c r="I11" s="310">
        <v>34655.633333333331</v>
      </c>
      <c r="J11" s="310">
        <v>36537.633333333331</v>
      </c>
      <c r="K11" s="310">
        <v>37029.316666666666</v>
      </c>
      <c r="L11" s="310">
        <v>37478.633333333331</v>
      </c>
      <c r="M11" s="297">
        <v>36580</v>
      </c>
      <c r="N11" s="297">
        <v>35639</v>
      </c>
      <c r="O11" s="498">
        <v>1769675</v>
      </c>
      <c r="P11" s="499">
        <v>3.5015593989225972E-3</v>
      </c>
    </row>
    <row r="12" spans="1:16" ht="15">
      <c r="A12" s="272">
        <v>2</v>
      </c>
      <c r="B12" s="382" t="s">
        <v>34</v>
      </c>
      <c r="C12" s="500" t="s">
        <v>36</v>
      </c>
      <c r="D12" s="501">
        <v>44252</v>
      </c>
      <c r="E12" s="311">
        <v>15105.75</v>
      </c>
      <c r="F12" s="311">
        <v>15144.716666666667</v>
      </c>
      <c r="G12" s="312">
        <v>15023.433333333334</v>
      </c>
      <c r="H12" s="312">
        <v>14941.116666666667</v>
      </c>
      <c r="I12" s="312">
        <v>14819.833333333334</v>
      </c>
      <c r="J12" s="312">
        <v>15227.033333333335</v>
      </c>
      <c r="K12" s="312">
        <v>15348.316666666668</v>
      </c>
      <c r="L12" s="312">
        <v>15430.633333333335</v>
      </c>
      <c r="M12" s="299">
        <v>15266</v>
      </c>
      <c r="N12" s="299">
        <v>15062.4</v>
      </c>
      <c r="O12" s="314">
        <v>12229650</v>
      </c>
      <c r="P12" s="315">
        <v>-1.7447519697331448E-3</v>
      </c>
    </row>
    <row r="13" spans="1:16" ht="15">
      <c r="A13" s="272">
        <v>3</v>
      </c>
      <c r="B13" s="382" t="s">
        <v>34</v>
      </c>
      <c r="C13" s="500" t="s">
        <v>838</v>
      </c>
      <c r="D13" s="501">
        <v>44252</v>
      </c>
      <c r="E13" s="445">
        <v>16904.349999999999</v>
      </c>
      <c r="F13" s="445">
        <v>16923.75</v>
      </c>
      <c r="G13" s="446">
        <v>16750.599999999999</v>
      </c>
      <c r="H13" s="446">
        <v>16596.849999999999</v>
      </c>
      <c r="I13" s="446">
        <v>16423.699999999997</v>
      </c>
      <c r="J13" s="446">
        <v>17077.5</v>
      </c>
      <c r="K13" s="446">
        <v>17250.650000000001</v>
      </c>
      <c r="L13" s="446">
        <v>17404.400000000001</v>
      </c>
      <c r="M13" s="447">
        <v>17096.900000000001</v>
      </c>
      <c r="N13" s="447">
        <v>16770</v>
      </c>
      <c r="O13" s="448">
        <v>31080</v>
      </c>
      <c r="P13" s="449">
        <v>0.17727272727272728</v>
      </c>
    </row>
    <row r="14" spans="1:16" ht="15">
      <c r="A14" s="272">
        <v>4</v>
      </c>
      <c r="B14" s="402" t="s">
        <v>39</v>
      </c>
      <c r="C14" s="500" t="s">
        <v>736</v>
      </c>
      <c r="D14" s="501">
        <v>44252</v>
      </c>
      <c r="E14" s="311">
        <v>1236.0999999999999</v>
      </c>
      <c r="F14" s="311">
        <v>1190.6166666666668</v>
      </c>
      <c r="G14" s="312">
        <v>1129.5333333333335</v>
      </c>
      <c r="H14" s="312">
        <v>1022.9666666666667</v>
      </c>
      <c r="I14" s="312">
        <v>961.88333333333344</v>
      </c>
      <c r="J14" s="312">
        <v>1297.1833333333336</v>
      </c>
      <c r="K14" s="312">
        <v>1358.2666666666667</v>
      </c>
      <c r="L14" s="312">
        <v>1464.8333333333337</v>
      </c>
      <c r="M14" s="299">
        <v>1251.7</v>
      </c>
      <c r="N14" s="299">
        <v>1084.05</v>
      </c>
      <c r="O14" s="314">
        <v>614125</v>
      </c>
      <c r="P14" s="315">
        <v>3.8820992092020126E-2</v>
      </c>
    </row>
    <row r="15" spans="1:16" ht="15">
      <c r="A15" s="272">
        <v>5</v>
      </c>
      <c r="B15" s="382" t="s">
        <v>37</v>
      </c>
      <c r="C15" s="500" t="s">
        <v>38</v>
      </c>
      <c r="D15" s="501">
        <v>44252</v>
      </c>
      <c r="E15" s="311">
        <v>1763.2</v>
      </c>
      <c r="F15" s="311">
        <v>1768.5333333333335</v>
      </c>
      <c r="G15" s="312">
        <v>1751.2666666666671</v>
      </c>
      <c r="H15" s="312">
        <v>1739.3333333333335</v>
      </c>
      <c r="I15" s="312">
        <v>1722.0666666666671</v>
      </c>
      <c r="J15" s="312">
        <v>1780.4666666666672</v>
      </c>
      <c r="K15" s="312">
        <v>1797.7333333333336</v>
      </c>
      <c r="L15" s="312">
        <v>1809.6666666666672</v>
      </c>
      <c r="M15" s="299">
        <v>1785.8</v>
      </c>
      <c r="N15" s="299">
        <v>1756.6</v>
      </c>
      <c r="O15" s="314">
        <v>3345500</v>
      </c>
      <c r="P15" s="315">
        <v>9.6574618982948543E-3</v>
      </c>
    </row>
    <row r="16" spans="1:16" ht="15">
      <c r="A16" s="272">
        <v>6</v>
      </c>
      <c r="B16" s="382" t="s">
        <v>39</v>
      </c>
      <c r="C16" s="500" t="s">
        <v>40</v>
      </c>
      <c r="D16" s="501">
        <v>44252</v>
      </c>
      <c r="E16" s="311">
        <v>631.1</v>
      </c>
      <c r="F16" s="311">
        <v>632.05000000000007</v>
      </c>
      <c r="G16" s="312">
        <v>620.70000000000016</v>
      </c>
      <c r="H16" s="312">
        <v>610.30000000000007</v>
      </c>
      <c r="I16" s="312">
        <v>598.95000000000016</v>
      </c>
      <c r="J16" s="312">
        <v>642.45000000000016</v>
      </c>
      <c r="K16" s="312">
        <v>653.80000000000007</v>
      </c>
      <c r="L16" s="312">
        <v>664.20000000000016</v>
      </c>
      <c r="M16" s="299">
        <v>643.4</v>
      </c>
      <c r="N16" s="299">
        <v>621.65</v>
      </c>
      <c r="O16" s="314">
        <v>17050000</v>
      </c>
      <c r="P16" s="315">
        <v>-2.0114942528735632E-2</v>
      </c>
    </row>
    <row r="17" spans="1:16" ht="15">
      <c r="A17" s="272">
        <v>7</v>
      </c>
      <c r="B17" s="382" t="s">
        <v>39</v>
      </c>
      <c r="C17" s="500" t="s">
        <v>41</v>
      </c>
      <c r="D17" s="501">
        <v>44252</v>
      </c>
      <c r="E17" s="311">
        <v>585.25</v>
      </c>
      <c r="F17" s="311">
        <v>584.76666666666677</v>
      </c>
      <c r="G17" s="312">
        <v>576.58333333333348</v>
      </c>
      <c r="H17" s="312">
        <v>567.91666666666674</v>
      </c>
      <c r="I17" s="312">
        <v>559.73333333333346</v>
      </c>
      <c r="J17" s="312">
        <v>593.43333333333351</v>
      </c>
      <c r="K17" s="312">
        <v>601.61666666666667</v>
      </c>
      <c r="L17" s="312">
        <v>610.28333333333353</v>
      </c>
      <c r="M17" s="299">
        <v>592.95000000000005</v>
      </c>
      <c r="N17" s="299">
        <v>576.1</v>
      </c>
      <c r="O17" s="314">
        <v>44810000</v>
      </c>
      <c r="P17" s="315">
        <v>5.1507685087410535E-2</v>
      </c>
    </row>
    <row r="18" spans="1:16" ht="15">
      <c r="A18" s="272">
        <v>8</v>
      </c>
      <c r="B18" s="382" t="s">
        <v>43</v>
      </c>
      <c r="C18" s="500" t="s">
        <v>44</v>
      </c>
      <c r="D18" s="501">
        <v>44252</v>
      </c>
      <c r="E18" s="311">
        <v>965.95</v>
      </c>
      <c r="F18" s="311">
        <v>973.75</v>
      </c>
      <c r="G18" s="312">
        <v>954.2</v>
      </c>
      <c r="H18" s="312">
        <v>942.45</v>
      </c>
      <c r="I18" s="312">
        <v>922.90000000000009</v>
      </c>
      <c r="J18" s="312">
        <v>985.5</v>
      </c>
      <c r="K18" s="312">
        <v>1005.05</v>
      </c>
      <c r="L18" s="312">
        <v>1016.8</v>
      </c>
      <c r="M18" s="299">
        <v>993.3</v>
      </c>
      <c r="N18" s="299">
        <v>962</v>
      </c>
      <c r="O18" s="314">
        <v>2155000</v>
      </c>
      <c r="P18" s="315">
        <v>2.8639618138424822E-2</v>
      </c>
    </row>
    <row r="19" spans="1:16" ht="15">
      <c r="A19" s="272">
        <v>9</v>
      </c>
      <c r="B19" s="382" t="s">
        <v>37</v>
      </c>
      <c r="C19" s="500" t="s">
        <v>45</v>
      </c>
      <c r="D19" s="501">
        <v>44252</v>
      </c>
      <c r="E19" s="311">
        <v>271.3</v>
      </c>
      <c r="F19" s="311">
        <v>273.8</v>
      </c>
      <c r="G19" s="312">
        <v>268</v>
      </c>
      <c r="H19" s="312">
        <v>264.7</v>
      </c>
      <c r="I19" s="312">
        <v>258.89999999999998</v>
      </c>
      <c r="J19" s="312">
        <v>277.10000000000002</v>
      </c>
      <c r="K19" s="312">
        <v>282.90000000000009</v>
      </c>
      <c r="L19" s="312">
        <v>286.20000000000005</v>
      </c>
      <c r="M19" s="299">
        <v>279.60000000000002</v>
      </c>
      <c r="N19" s="299">
        <v>270.5</v>
      </c>
      <c r="O19" s="314">
        <v>20382000</v>
      </c>
      <c r="P19" s="315">
        <v>-3.3295389869095048E-2</v>
      </c>
    </row>
    <row r="20" spans="1:16" ht="15">
      <c r="A20" s="272">
        <v>10</v>
      </c>
      <c r="B20" s="382" t="s">
        <v>39</v>
      </c>
      <c r="C20" s="500" t="s">
        <v>46</v>
      </c>
      <c r="D20" s="501">
        <v>44252</v>
      </c>
      <c r="E20" s="311">
        <v>2791.2</v>
      </c>
      <c r="F20" s="311">
        <v>2793.3833333333332</v>
      </c>
      <c r="G20" s="312">
        <v>2749.7666666666664</v>
      </c>
      <c r="H20" s="312">
        <v>2708.333333333333</v>
      </c>
      <c r="I20" s="312">
        <v>2664.7166666666662</v>
      </c>
      <c r="J20" s="312">
        <v>2834.8166666666666</v>
      </c>
      <c r="K20" s="312">
        <v>2878.4333333333334</v>
      </c>
      <c r="L20" s="312">
        <v>2919.8666666666668</v>
      </c>
      <c r="M20" s="299">
        <v>2837</v>
      </c>
      <c r="N20" s="299">
        <v>2751.95</v>
      </c>
      <c r="O20" s="314">
        <v>1361500</v>
      </c>
      <c r="P20" s="315">
        <v>-8.7368037859483078E-3</v>
      </c>
    </row>
    <row r="21" spans="1:16" ht="15">
      <c r="A21" s="272">
        <v>11</v>
      </c>
      <c r="B21" s="382" t="s">
        <v>43</v>
      </c>
      <c r="C21" s="500" t="s">
        <v>47</v>
      </c>
      <c r="D21" s="501">
        <v>44252</v>
      </c>
      <c r="E21" s="311">
        <v>244.6</v>
      </c>
      <c r="F21" s="311">
        <v>246.16666666666666</v>
      </c>
      <c r="G21" s="312">
        <v>240.7833333333333</v>
      </c>
      <c r="H21" s="312">
        <v>236.96666666666664</v>
      </c>
      <c r="I21" s="312">
        <v>231.58333333333329</v>
      </c>
      <c r="J21" s="312">
        <v>249.98333333333332</v>
      </c>
      <c r="K21" s="312">
        <v>255.3666666666667</v>
      </c>
      <c r="L21" s="312">
        <v>259.18333333333334</v>
      </c>
      <c r="M21" s="299">
        <v>251.55</v>
      </c>
      <c r="N21" s="299">
        <v>242.35</v>
      </c>
      <c r="O21" s="314">
        <v>16445000</v>
      </c>
      <c r="P21" s="315">
        <v>-1.3497300539892022E-2</v>
      </c>
    </row>
    <row r="22" spans="1:16" ht="15">
      <c r="A22" s="272">
        <v>12</v>
      </c>
      <c r="B22" s="382" t="s">
        <v>43</v>
      </c>
      <c r="C22" s="500" t="s">
        <v>48</v>
      </c>
      <c r="D22" s="501">
        <v>44252</v>
      </c>
      <c r="E22" s="311">
        <v>135.1</v>
      </c>
      <c r="F22" s="311">
        <v>135.68333333333331</v>
      </c>
      <c r="G22" s="312">
        <v>133.56666666666661</v>
      </c>
      <c r="H22" s="312">
        <v>132.0333333333333</v>
      </c>
      <c r="I22" s="312">
        <v>129.9166666666666</v>
      </c>
      <c r="J22" s="312">
        <v>137.21666666666661</v>
      </c>
      <c r="K22" s="312">
        <v>139.33333333333334</v>
      </c>
      <c r="L22" s="312">
        <v>140.86666666666662</v>
      </c>
      <c r="M22" s="299">
        <v>137.80000000000001</v>
      </c>
      <c r="N22" s="299">
        <v>134.15</v>
      </c>
      <c r="O22" s="314">
        <v>39339000</v>
      </c>
      <c r="P22" s="315">
        <v>-6.1391541609822648E-3</v>
      </c>
    </row>
    <row r="23" spans="1:16" ht="15">
      <c r="A23" s="272">
        <v>13</v>
      </c>
      <c r="B23" s="382" t="s">
        <v>49</v>
      </c>
      <c r="C23" s="500" t="s">
        <v>50</v>
      </c>
      <c r="D23" s="501">
        <v>44252</v>
      </c>
      <c r="E23" s="311">
        <v>2510.9499999999998</v>
      </c>
      <c r="F23" s="311">
        <v>2493.4666666666667</v>
      </c>
      <c r="G23" s="312">
        <v>2449.0333333333333</v>
      </c>
      <c r="H23" s="312">
        <v>2387.1166666666668</v>
      </c>
      <c r="I23" s="312">
        <v>2342.6833333333334</v>
      </c>
      <c r="J23" s="312">
        <v>2555.3833333333332</v>
      </c>
      <c r="K23" s="312">
        <v>2599.8166666666666</v>
      </c>
      <c r="L23" s="312">
        <v>2661.7333333333331</v>
      </c>
      <c r="M23" s="299">
        <v>2537.9</v>
      </c>
      <c r="N23" s="299">
        <v>2431.5500000000002</v>
      </c>
      <c r="O23" s="314">
        <v>7252200</v>
      </c>
      <c r="P23" s="315">
        <v>-6.8511097410604196E-2</v>
      </c>
    </row>
    <row r="24" spans="1:16" ht="15">
      <c r="A24" s="272">
        <v>14</v>
      </c>
      <c r="B24" s="382" t="s">
        <v>51</v>
      </c>
      <c r="C24" s="500" t="s">
        <v>52</v>
      </c>
      <c r="D24" s="501">
        <v>44252</v>
      </c>
      <c r="E24" s="311">
        <v>958.35</v>
      </c>
      <c r="F24" s="311">
        <v>961.26666666666677</v>
      </c>
      <c r="G24" s="312">
        <v>948.18333333333351</v>
      </c>
      <c r="H24" s="312">
        <v>938.01666666666677</v>
      </c>
      <c r="I24" s="312">
        <v>924.93333333333351</v>
      </c>
      <c r="J24" s="312">
        <v>971.43333333333351</v>
      </c>
      <c r="K24" s="312">
        <v>984.51666666666677</v>
      </c>
      <c r="L24" s="312">
        <v>994.68333333333351</v>
      </c>
      <c r="M24" s="299">
        <v>974.35</v>
      </c>
      <c r="N24" s="299">
        <v>951.1</v>
      </c>
      <c r="O24" s="314">
        <v>9737000</v>
      </c>
      <c r="P24" s="315">
        <v>-4.4642857142857144E-2</v>
      </c>
    </row>
    <row r="25" spans="1:16" ht="15">
      <c r="A25" s="272">
        <v>15</v>
      </c>
      <c r="B25" s="382" t="s">
        <v>53</v>
      </c>
      <c r="C25" s="500" t="s">
        <v>54</v>
      </c>
      <c r="D25" s="501">
        <v>44252</v>
      </c>
      <c r="E25" s="311">
        <v>744.35</v>
      </c>
      <c r="F25" s="311">
        <v>742.18333333333339</v>
      </c>
      <c r="G25" s="312">
        <v>730.51666666666677</v>
      </c>
      <c r="H25" s="312">
        <v>716.68333333333339</v>
      </c>
      <c r="I25" s="312">
        <v>705.01666666666677</v>
      </c>
      <c r="J25" s="312">
        <v>756.01666666666677</v>
      </c>
      <c r="K25" s="312">
        <v>767.68333333333328</v>
      </c>
      <c r="L25" s="312">
        <v>781.51666666666677</v>
      </c>
      <c r="M25" s="299">
        <v>753.85</v>
      </c>
      <c r="N25" s="299">
        <v>728.35</v>
      </c>
      <c r="O25" s="314">
        <v>47713200</v>
      </c>
      <c r="P25" s="315">
        <v>1.0470405855294925E-2</v>
      </c>
    </row>
    <row r="26" spans="1:16" ht="15">
      <c r="A26" s="272">
        <v>16</v>
      </c>
      <c r="B26" s="382" t="s">
        <v>43</v>
      </c>
      <c r="C26" s="500" t="s">
        <v>55</v>
      </c>
      <c r="D26" s="501">
        <v>44252</v>
      </c>
      <c r="E26" s="311">
        <v>4175.8500000000004</v>
      </c>
      <c r="F26" s="311">
        <v>4200.1333333333341</v>
      </c>
      <c r="G26" s="312">
        <v>4140.7166666666681</v>
      </c>
      <c r="H26" s="312">
        <v>4105.5833333333339</v>
      </c>
      <c r="I26" s="312">
        <v>4046.1666666666679</v>
      </c>
      <c r="J26" s="312">
        <v>4235.2666666666682</v>
      </c>
      <c r="K26" s="312">
        <v>4294.6833333333343</v>
      </c>
      <c r="L26" s="312">
        <v>4329.8166666666684</v>
      </c>
      <c r="M26" s="299">
        <v>4259.55</v>
      </c>
      <c r="N26" s="299">
        <v>4165</v>
      </c>
      <c r="O26" s="314">
        <v>1740750</v>
      </c>
      <c r="P26" s="315">
        <v>1.9472913616398243E-2</v>
      </c>
    </row>
    <row r="27" spans="1:16" ht="15">
      <c r="A27" s="272">
        <v>17</v>
      </c>
      <c r="B27" s="382" t="s">
        <v>56</v>
      </c>
      <c r="C27" s="500" t="s">
        <v>57</v>
      </c>
      <c r="D27" s="501">
        <v>44252</v>
      </c>
      <c r="E27" s="311">
        <v>9950.6</v>
      </c>
      <c r="F27" s="311">
        <v>9998.3666666666668</v>
      </c>
      <c r="G27" s="312">
        <v>9858.7333333333336</v>
      </c>
      <c r="H27" s="312">
        <v>9766.8666666666668</v>
      </c>
      <c r="I27" s="312">
        <v>9627.2333333333336</v>
      </c>
      <c r="J27" s="312">
        <v>10090.233333333334</v>
      </c>
      <c r="K27" s="312">
        <v>10229.866666666669</v>
      </c>
      <c r="L27" s="312">
        <v>10321.733333333334</v>
      </c>
      <c r="M27" s="299">
        <v>10138</v>
      </c>
      <c r="N27" s="299">
        <v>9906.5</v>
      </c>
      <c r="O27" s="314">
        <v>721875</v>
      </c>
      <c r="P27" s="315">
        <v>-1.3157894736842105E-2</v>
      </c>
    </row>
    <row r="28" spans="1:16" ht="15">
      <c r="A28" s="272">
        <v>18</v>
      </c>
      <c r="B28" s="382" t="s">
        <v>56</v>
      </c>
      <c r="C28" s="500" t="s">
        <v>58</v>
      </c>
      <c r="D28" s="501">
        <v>44252</v>
      </c>
      <c r="E28" s="311">
        <v>5423.1</v>
      </c>
      <c r="F28" s="311">
        <v>5460.85</v>
      </c>
      <c r="G28" s="312">
        <v>5368.85</v>
      </c>
      <c r="H28" s="312">
        <v>5314.6</v>
      </c>
      <c r="I28" s="312">
        <v>5222.6000000000004</v>
      </c>
      <c r="J28" s="312">
        <v>5515.1</v>
      </c>
      <c r="K28" s="312">
        <v>5607.1</v>
      </c>
      <c r="L28" s="312">
        <v>5661.35</v>
      </c>
      <c r="M28" s="299">
        <v>5552.85</v>
      </c>
      <c r="N28" s="299">
        <v>5406.6</v>
      </c>
      <c r="O28" s="314">
        <v>3982500</v>
      </c>
      <c r="P28" s="315">
        <v>-9.3283582089552231E-3</v>
      </c>
    </row>
    <row r="29" spans="1:16" ht="15">
      <c r="A29" s="272">
        <v>19</v>
      </c>
      <c r="B29" s="382" t="s">
        <v>43</v>
      </c>
      <c r="C29" s="500" t="s">
        <v>59</v>
      </c>
      <c r="D29" s="501">
        <v>44252</v>
      </c>
      <c r="E29" s="311">
        <v>1654.7</v>
      </c>
      <c r="F29" s="311">
        <v>1719.6666666666667</v>
      </c>
      <c r="G29" s="312">
        <v>1579.0833333333335</v>
      </c>
      <c r="H29" s="312">
        <v>1503.4666666666667</v>
      </c>
      <c r="I29" s="312">
        <v>1362.8833333333334</v>
      </c>
      <c r="J29" s="312">
        <v>1795.2833333333335</v>
      </c>
      <c r="K29" s="312">
        <v>1935.866666666667</v>
      </c>
      <c r="L29" s="312">
        <v>2011.4833333333336</v>
      </c>
      <c r="M29" s="299">
        <v>1860.25</v>
      </c>
      <c r="N29" s="299">
        <v>1644.05</v>
      </c>
      <c r="O29" s="314">
        <v>2621600</v>
      </c>
      <c r="P29" s="315">
        <v>0.79807956104252398</v>
      </c>
    </row>
    <row r="30" spans="1:16" ht="15">
      <c r="A30" s="272">
        <v>20</v>
      </c>
      <c r="B30" s="382" t="s">
        <v>53</v>
      </c>
      <c r="C30" s="500" t="s">
        <v>230</v>
      </c>
      <c r="D30" s="501">
        <v>44252</v>
      </c>
      <c r="E30" s="311">
        <v>328.65</v>
      </c>
      <c r="F30" s="311">
        <v>328.26666666666665</v>
      </c>
      <c r="G30" s="312">
        <v>323.83333333333331</v>
      </c>
      <c r="H30" s="312">
        <v>319.01666666666665</v>
      </c>
      <c r="I30" s="312">
        <v>314.58333333333331</v>
      </c>
      <c r="J30" s="312">
        <v>333.08333333333331</v>
      </c>
      <c r="K30" s="312">
        <v>337.51666666666671</v>
      </c>
      <c r="L30" s="312">
        <v>342.33333333333331</v>
      </c>
      <c r="M30" s="299">
        <v>332.7</v>
      </c>
      <c r="N30" s="299">
        <v>323.45</v>
      </c>
      <c r="O30" s="314">
        <v>27824400</v>
      </c>
      <c r="P30" s="315">
        <v>-8.4033613445378148E-3</v>
      </c>
    </row>
    <row r="31" spans="1:16" ht="15">
      <c r="A31" s="272">
        <v>21</v>
      </c>
      <c r="B31" s="382" t="s">
        <v>53</v>
      </c>
      <c r="C31" s="500" t="s">
        <v>60</v>
      </c>
      <c r="D31" s="501">
        <v>44252</v>
      </c>
      <c r="E31" s="311">
        <v>79.650000000000006</v>
      </c>
      <c r="F31" s="311">
        <v>80.216666666666654</v>
      </c>
      <c r="G31" s="312">
        <v>77.633333333333312</v>
      </c>
      <c r="H31" s="312">
        <v>75.61666666666666</v>
      </c>
      <c r="I31" s="312">
        <v>73.033333333333317</v>
      </c>
      <c r="J31" s="312">
        <v>82.233333333333306</v>
      </c>
      <c r="K31" s="312">
        <v>84.816666666666649</v>
      </c>
      <c r="L31" s="312">
        <v>86.8333333333333</v>
      </c>
      <c r="M31" s="299">
        <v>82.8</v>
      </c>
      <c r="N31" s="299">
        <v>78.2</v>
      </c>
      <c r="O31" s="314">
        <v>79150500</v>
      </c>
      <c r="P31" s="315">
        <v>9.8570964598895749E-2</v>
      </c>
    </row>
    <row r="32" spans="1:16" ht="15">
      <c r="A32" s="272">
        <v>22</v>
      </c>
      <c r="B32" s="382" t="s">
        <v>49</v>
      </c>
      <c r="C32" s="500" t="s">
        <v>62</v>
      </c>
      <c r="D32" s="501">
        <v>44252</v>
      </c>
      <c r="E32" s="311">
        <v>1582.15</v>
      </c>
      <c r="F32" s="311">
        <v>1588.3166666666666</v>
      </c>
      <c r="G32" s="312">
        <v>1571.6333333333332</v>
      </c>
      <c r="H32" s="312">
        <v>1561.1166666666666</v>
      </c>
      <c r="I32" s="312">
        <v>1544.4333333333332</v>
      </c>
      <c r="J32" s="312">
        <v>1598.8333333333333</v>
      </c>
      <c r="K32" s="312">
        <v>1615.5166666666667</v>
      </c>
      <c r="L32" s="312">
        <v>1626.0333333333333</v>
      </c>
      <c r="M32" s="299">
        <v>1605</v>
      </c>
      <c r="N32" s="299">
        <v>1577.8</v>
      </c>
      <c r="O32" s="314">
        <v>1565300</v>
      </c>
      <c r="P32" s="315">
        <v>3.5285558384867223E-2</v>
      </c>
    </row>
    <row r="33" spans="1:16" ht="15">
      <c r="A33" s="272">
        <v>23</v>
      </c>
      <c r="B33" s="382" t="s">
        <v>63</v>
      </c>
      <c r="C33" s="500" t="s">
        <v>64</v>
      </c>
      <c r="D33" s="501">
        <v>44252</v>
      </c>
      <c r="E33" s="311">
        <v>138.15</v>
      </c>
      <c r="F33" s="311">
        <v>139.18333333333334</v>
      </c>
      <c r="G33" s="312">
        <v>136.46666666666667</v>
      </c>
      <c r="H33" s="312">
        <v>134.78333333333333</v>
      </c>
      <c r="I33" s="312">
        <v>132.06666666666666</v>
      </c>
      <c r="J33" s="312">
        <v>140.86666666666667</v>
      </c>
      <c r="K33" s="312">
        <v>143.58333333333337</v>
      </c>
      <c r="L33" s="312">
        <v>145.26666666666668</v>
      </c>
      <c r="M33" s="299">
        <v>141.9</v>
      </c>
      <c r="N33" s="299">
        <v>137.5</v>
      </c>
      <c r="O33" s="314">
        <v>31350000</v>
      </c>
      <c r="P33" s="315">
        <v>-4.3446777697320783E-3</v>
      </c>
    </row>
    <row r="34" spans="1:16" ht="15">
      <c r="A34" s="272">
        <v>24</v>
      </c>
      <c r="B34" s="382" t="s">
        <v>49</v>
      </c>
      <c r="C34" s="500" t="s">
        <v>65</v>
      </c>
      <c r="D34" s="501">
        <v>44252</v>
      </c>
      <c r="E34" s="311">
        <v>763.45</v>
      </c>
      <c r="F34" s="311">
        <v>762.5333333333333</v>
      </c>
      <c r="G34" s="312">
        <v>754.06666666666661</v>
      </c>
      <c r="H34" s="312">
        <v>744.68333333333328</v>
      </c>
      <c r="I34" s="312">
        <v>736.21666666666658</v>
      </c>
      <c r="J34" s="312">
        <v>771.91666666666663</v>
      </c>
      <c r="K34" s="312">
        <v>780.38333333333333</v>
      </c>
      <c r="L34" s="312">
        <v>789.76666666666665</v>
      </c>
      <c r="M34" s="299">
        <v>771</v>
      </c>
      <c r="N34" s="299">
        <v>753.15</v>
      </c>
      <c r="O34" s="314">
        <v>3152600</v>
      </c>
      <c r="P34" s="315">
        <v>3.852889667250438E-3</v>
      </c>
    </row>
    <row r="35" spans="1:16" ht="15">
      <c r="A35" s="272">
        <v>25</v>
      </c>
      <c r="B35" s="382" t="s">
        <v>43</v>
      </c>
      <c r="C35" s="500" t="s">
        <v>66</v>
      </c>
      <c r="D35" s="501">
        <v>44252</v>
      </c>
      <c r="E35" s="311">
        <v>646.5</v>
      </c>
      <c r="F35" s="311">
        <v>648.08333333333337</v>
      </c>
      <c r="G35" s="312">
        <v>639.16666666666674</v>
      </c>
      <c r="H35" s="312">
        <v>631.83333333333337</v>
      </c>
      <c r="I35" s="312">
        <v>622.91666666666674</v>
      </c>
      <c r="J35" s="312">
        <v>655.41666666666674</v>
      </c>
      <c r="K35" s="312">
        <v>664.33333333333348</v>
      </c>
      <c r="L35" s="312">
        <v>671.66666666666674</v>
      </c>
      <c r="M35" s="299">
        <v>657</v>
      </c>
      <c r="N35" s="299">
        <v>640.75</v>
      </c>
      <c r="O35" s="314">
        <v>5878500</v>
      </c>
      <c r="P35" s="315">
        <v>-1.582119537920643E-2</v>
      </c>
    </row>
    <row r="36" spans="1:16" ht="15">
      <c r="A36" s="272">
        <v>26</v>
      </c>
      <c r="B36" s="382" t="s">
        <v>67</v>
      </c>
      <c r="C36" s="500" t="s">
        <v>68</v>
      </c>
      <c r="D36" s="501">
        <v>44252</v>
      </c>
      <c r="E36" s="311">
        <v>600.85</v>
      </c>
      <c r="F36" s="311">
        <v>601.08333333333337</v>
      </c>
      <c r="G36" s="312">
        <v>592.26666666666677</v>
      </c>
      <c r="H36" s="312">
        <v>583.68333333333339</v>
      </c>
      <c r="I36" s="312">
        <v>574.86666666666679</v>
      </c>
      <c r="J36" s="312">
        <v>609.66666666666674</v>
      </c>
      <c r="K36" s="312">
        <v>618.48333333333335</v>
      </c>
      <c r="L36" s="312">
        <v>627.06666666666672</v>
      </c>
      <c r="M36" s="299">
        <v>609.9</v>
      </c>
      <c r="N36" s="299">
        <v>592.5</v>
      </c>
      <c r="O36" s="314">
        <v>107939214</v>
      </c>
      <c r="P36" s="315">
        <v>-1.2447289539196261E-2</v>
      </c>
    </row>
    <row r="37" spans="1:16" ht="15">
      <c r="A37" s="272">
        <v>27</v>
      </c>
      <c r="B37" s="382" t="s">
        <v>63</v>
      </c>
      <c r="C37" s="500" t="s">
        <v>69</v>
      </c>
      <c r="D37" s="501">
        <v>44252</v>
      </c>
      <c r="E37" s="311">
        <v>38.75</v>
      </c>
      <c r="F37" s="311">
        <v>38.85</v>
      </c>
      <c r="G37" s="312">
        <v>38.35</v>
      </c>
      <c r="H37" s="312">
        <v>37.950000000000003</v>
      </c>
      <c r="I37" s="312">
        <v>37.450000000000003</v>
      </c>
      <c r="J37" s="312">
        <v>39.25</v>
      </c>
      <c r="K37" s="312">
        <v>39.75</v>
      </c>
      <c r="L37" s="312">
        <v>40.15</v>
      </c>
      <c r="M37" s="299">
        <v>39.35</v>
      </c>
      <c r="N37" s="299">
        <v>38.450000000000003</v>
      </c>
      <c r="O37" s="314">
        <v>127848000</v>
      </c>
      <c r="P37" s="315">
        <v>-6.1218195836545877E-2</v>
      </c>
    </row>
    <row r="38" spans="1:16" ht="15">
      <c r="A38" s="272">
        <v>28</v>
      </c>
      <c r="B38" s="382" t="s">
        <v>51</v>
      </c>
      <c r="C38" s="500" t="s">
        <v>70</v>
      </c>
      <c r="D38" s="501">
        <v>44252</v>
      </c>
      <c r="E38" s="311">
        <v>404</v>
      </c>
      <c r="F38" s="311">
        <v>405.26666666666671</v>
      </c>
      <c r="G38" s="312">
        <v>401.08333333333343</v>
      </c>
      <c r="H38" s="312">
        <v>398.16666666666674</v>
      </c>
      <c r="I38" s="312">
        <v>393.98333333333346</v>
      </c>
      <c r="J38" s="312">
        <v>408.18333333333339</v>
      </c>
      <c r="K38" s="312">
        <v>412.36666666666667</v>
      </c>
      <c r="L38" s="312">
        <v>415.28333333333336</v>
      </c>
      <c r="M38" s="299">
        <v>409.45</v>
      </c>
      <c r="N38" s="299">
        <v>402.35</v>
      </c>
      <c r="O38" s="314">
        <v>16916500</v>
      </c>
      <c r="P38" s="315">
        <v>-9.9609637905505449E-3</v>
      </c>
    </row>
    <row r="39" spans="1:16" ht="15">
      <c r="A39" s="272">
        <v>29</v>
      </c>
      <c r="B39" s="382" t="s">
        <v>43</v>
      </c>
      <c r="C39" s="500" t="s">
        <v>71</v>
      </c>
      <c r="D39" s="501">
        <v>44252</v>
      </c>
      <c r="E39" s="311">
        <v>16377.5</v>
      </c>
      <c r="F39" s="311">
        <v>16478.666666666668</v>
      </c>
      <c r="G39" s="312">
        <v>16123.933333333334</v>
      </c>
      <c r="H39" s="312">
        <v>15870.366666666667</v>
      </c>
      <c r="I39" s="312">
        <v>15515.633333333333</v>
      </c>
      <c r="J39" s="312">
        <v>16732.233333333337</v>
      </c>
      <c r="K39" s="312">
        <v>17086.966666666667</v>
      </c>
      <c r="L39" s="312">
        <v>17340.533333333336</v>
      </c>
      <c r="M39" s="299">
        <v>16833.400000000001</v>
      </c>
      <c r="N39" s="299">
        <v>16225.1</v>
      </c>
      <c r="O39" s="314">
        <v>90700</v>
      </c>
      <c r="P39" s="315">
        <v>4.9161364950838636E-2</v>
      </c>
    </row>
    <row r="40" spans="1:16" ht="15">
      <c r="A40" s="272">
        <v>30</v>
      </c>
      <c r="B40" s="382" t="s">
        <v>72</v>
      </c>
      <c r="C40" s="500" t="s">
        <v>73</v>
      </c>
      <c r="D40" s="501">
        <v>44252</v>
      </c>
      <c r="E40" s="311">
        <v>405.5</v>
      </c>
      <c r="F40" s="311">
        <v>411.83333333333331</v>
      </c>
      <c r="G40" s="312">
        <v>396.66666666666663</v>
      </c>
      <c r="H40" s="312">
        <v>387.83333333333331</v>
      </c>
      <c r="I40" s="312">
        <v>372.66666666666663</v>
      </c>
      <c r="J40" s="312">
        <v>420.66666666666663</v>
      </c>
      <c r="K40" s="312">
        <v>435.83333333333326</v>
      </c>
      <c r="L40" s="312">
        <v>444.66666666666663</v>
      </c>
      <c r="M40" s="299">
        <v>427</v>
      </c>
      <c r="N40" s="299">
        <v>403</v>
      </c>
      <c r="O40" s="314">
        <v>24139800</v>
      </c>
      <c r="P40" s="315">
        <v>5.3744008800188578E-2</v>
      </c>
    </row>
    <row r="41" spans="1:16" ht="15">
      <c r="A41" s="272">
        <v>31</v>
      </c>
      <c r="B41" s="382" t="s">
        <v>49</v>
      </c>
      <c r="C41" s="500" t="s">
        <v>74</v>
      </c>
      <c r="D41" s="501">
        <v>44252</v>
      </c>
      <c r="E41" s="311">
        <v>3468.6</v>
      </c>
      <c r="F41" s="311">
        <v>3479.5</v>
      </c>
      <c r="G41" s="312">
        <v>3449.1</v>
      </c>
      <c r="H41" s="312">
        <v>3429.6</v>
      </c>
      <c r="I41" s="312">
        <v>3399.2</v>
      </c>
      <c r="J41" s="312">
        <v>3499</v>
      </c>
      <c r="K41" s="312">
        <v>3529.3999999999996</v>
      </c>
      <c r="L41" s="312">
        <v>3548.9</v>
      </c>
      <c r="M41" s="299">
        <v>3509.9</v>
      </c>
      <c r="N41" s="299">
        <v>3460</v>
      </c>
      <c r="O41" s="314">
        <v>2761000</v>
      </c>
      <c r="P41" s="315">
        <v>2.3805992287155148E-2</v>
      </c>
    </row>
    <row r="42" spans="1:16" ht="15">
      <c r="A42" s="272">
        <v>32</v>
      </c>
      <c r="B42" s="382" t="s">
        <v>51</v>
      </c>
      <c r="C42" s="500" t="s">
        <v>75</v>
      </c>
      <c r="D42" s="501">
        <v>44252</v>
      </c>
      <c r="E42" s="311">
        <v>469.6</v>
      </c>
      <c r="F42" s="311">
        <v>472.11666666666662</v>
      </c>
      <c r="G42" s="312">
        <v>465.23333333333323</v>
      </c>
      <c r="H42" s="312">
        <v>460.86666666666662</v>
      </c>
      <c r="I42" s="312">
        <v>453.98333333333323</v>
      </c>
      <c r="J42" s="312">
        <v>476.48333333333323</v>
      </c>
      <c r="K42" s="312">
        <v>483.36666666666656</v>
      </c>
      <c r="L42" s="312">
        <v>487.73333333333323</v>
      </c>
      <c r="M42" s="299">
        <v>479</v>
      </c>
      <c r="N42" s="299">
        <v>467.75</v>
      </c>
      <c r="O42" s="314">
        <v>12104400</v>
      </c>
      <c r="P42" s="315">
        <v>-5.0632911392405064E-3</v>
      </c>
    </row>
    <row r="43" spans="1:16" ht="15">
      <c r="A43" s="272">
        <v>33</v>
      </c>
      <c r="B43" s="382" t="s">
        <v>53</v>
      </c>
      <c r="C43" s="500" t="s">
        <v>76</v>
      </c>
      <c r="D43" s="501">
        <v>44252</v>
      </c>
      <c r="E43" s="311">
        <v>156.19999999999999</v>
      </c>
      <c r="F43" s="311">
        <v>158.16666666666666</v>
      </c>
      <c r="G43" s="312">
        <v>153.13333333333333</v>
      </c>
      <c r="H43" s="312">
        <v>150.06666666666666</v>
      </c>
      <c r="I43" s="312">
        <v>145.03333333333333</v>
      </c>
      <c r="J43" s="312">
        <v>161.23333333333332</v>
      </c>
      <c r="K43" s="312">
        <v>166.26666666666668</v>
      </c>
      <c r="L43" s="312">
        <v>169.33333333333331</v>
      </c>
      <c r="M43" s="299">
        <v>163.19999999999999</v>
      </c>
      <c r="N43" s="299">
        <v>155.1</v>
      </c>
      <c r="O43" s="314">
        <v>59086800</v>
      </c>
      <c r="P43" s="315">
        <v>-4.729852646898308E-3</v>
      </c>
    </row>
    <row r="44" spans="1:16" ht="15">
      <c r="A44" s="272">
        <v>34</v>
      </c>
      <c r="B44" s="382" t="s">
        <v>56</v>
      </c>
      <c r="C44" s="500" t="s">
        <v>81</v>
      </c>
      <c r="D44" s="501">
        <v>44252</v>
      </c>
      <c r="E44" s="311">
        <v>460.85</v>
      </c>
      <c r="F44" s="311">
        <v>463.2</v>
      </c>
      <c r="G44" s="312">
        <v>453.7</v>
      </c>
      <c r="H44" s="312">
        <v>446.55</v>
      </c>
      <c r="I44" s="312">
        <v>437.05</v>
      </c>
      <c r="J44" s="312">
        <v>470.34999999999997</v>
      </c>
      <c r="K44" s="312">
        <v>479.84999999999997</v>
      </c>
      <c r="L44" s="312">
        <v>486.99999999999994</v>
      </c>
      <c r="M44" s="299">
        <v>472.7</v>
      </c>
      <c r="N44" s="299">
        <v>456.05</v>
      </c>
      <c r="O44" s="314">
        <v>5487500</v>
      </c>
      <c r="P44" s="315">
        <v>2.6180458158017766E-2</v>
      </c>
    </row>
    <row r="45" spans="1:16" ht="15">
      <c r="A45" s="272">
        <v>35</v>
      </c>
      <c r="B45" s="382" t="s">
        <v>51</v>
      </c>
      <c r="C45" s="500" t="s">
        <v>82</v>
      </c>
      <c r="D45" s="501">
        <v>44252</v>
      </c>
      <c r="E45" s="311">
        <v>845.65</v>
      </c>
      <c r="F45" s="311">
        <v>849.36666666666667</v>
      </c>
      <c r="G45" s="312">
        <v>838.7833333333333</v>
      </c>
      <c r="H45" s="312">
        <v>831.91666666666663</v>
      </c>
      <c r="I45" s="312">
        <v>821.33333333333326</v>
      </c>
      <c r="J45" s="312">
        <v>856.23333333333335</v>
      </c>
      <c r="K45" s="312">
        <v>866.81666666666661</v>
      </c>
      <c r="L45" s="312">
        <v>873.68333333333339</v>
      </c>
      <c r="M45" s="299">
        <v>859.95</v>
      </c>
      <c r="N45" s="299">
        <v>842.5</v>
      </c>
      <c r="O45" s="314">
        <v>12997400</v>
      </c>
      <c r="P45" s="315">
        <v>2.1872444807849549E-2</v>
      </c>
    </row>
    <row r="46" spans="1:16" ht="15">
      <c r="A46" s="272">
        <v>36</v>
      </c>
      <c r="B46" s="382" t="s">
        <v>39</v>
      </c>
      <c r="C46" s="500" t="s">
        <v>83</v>
      </c>
      <c r="D46" s="501">
        <v>44252</v>
      </c>
      <c r="E46" s="311">
        <v>139.25</v>
      </c>
      <c r="F46" s="311">
        <v>140.41666666666666</v>
      </c>
      <c r="G46" s="312">
        <v>137.33333333333331</v>
      </c>
      <c r="H46" s="312">
        <v>135.41666666666666</v>
      </c>
      <c r="I46" s="312">
        <v>132.33333333333331</v>
      </c>
      <c r="J46" s="312">
        <v>142.33333333333331</v>
      </c>
      <c r="K46" s="312">
        <v>145.41666666666663</v>
      </c>
      <c r="L46" s="312">
        <v>147.33333333333331</v>
      </c>
      <c r="M46" s="299">
        <v>143.5</v>
      </c>
      <c r="N46" s="299">
        <v>138.5</v>
      </c>
      <c r="O46" s="314">
        <v>32176200</v>
      </c>
      <c r="P46" s="315">
        <v>2.6118403428877578E-2</v>
      </c>
    </row>
    <row r="47" spans="1:16" ht="15">
      <c r="A47" s="272">
        <v>37</v>
      </c>
      <c r="B47" s="402" t="s">
        <v>106</v>
      </c>
      <c r="C47" s="500" t="s">
        <v>826</v>
      </c>
      <c r="D47" s="501">
        <v>44252</v>
      </c>
      <c r="E47" s="311">
        <v>2547.5</v>
      </c>
      <c r="F47" s="311">
        <v>2577.0333333333333</v>
      </c>
      <c r="G47" s="312">
        <v>2505.5666666666666</v>
      </c>
      <c r="H47" s="312">
        <v>2463.6333333333332</v>
      </c>
      <c r="I47" s="312">
        <v>2392.1666666666665</v>
      </c>
      <c r="J47" s="312">
        <v>2618.9666666666667</v>
      </c>
      <c r="K47" s="312">
        <v>2690.4333333333329</v>
      </c>
      <c r="L47" s="312">
        <v>2732.3666666666668</v>
      </c>
      <c r="M47" s="299">
        <v>2648.5</v>
      </c>
      <c r="N47" s="299">
        <v>2535.1</v>
      </c>
      <c r="O47" s="314">
        <v>436875</v>
      </c>
      <c r="P47" s="315">
        <v>-3.9571310799670238E-2</v>
      </c>
    </row>
    <row r="48" spans="1:16" ht="15">
      <c r="A48" s="272">
        <v>38</v>
      </c>
      <c r="B48" s="382" t="s">
        <v>49</v>
      </c>
      <c r="C48" s="500" t="s">
        <v>84</v>
      </c>
      <c r="D48" s="501">
        <v>44252</v>
      </c>
      <c r="E48" s="311">
        <v>1590.4</v>
      </c>
      <c r="F48" s="311">
        <v>1600.3999999999999</v>
      </c>
      <c r="G48" s="312">
        <v>1578.0499999999997</v>
      </c>
      <c r="H48" s="312">
        <v>1565.6999999999998</v>
      </c>
      <c r="I48" s="312">
        <v>1543.3499999999997</v>
      </c>
      <c r="J48" s="312">
        <v>1612.7499999999998</v>
      </c>
      <c r="K48" s="312">
        <v>1635.0999999999997</v>
      </c>
      <c r="L48" s="312">
        <v>1647.4499999999998</v>
      </c>
      <c r="M48" s="299">
        <v>1622.75</v>
      </c>
      <c r="N48" s="299">
        <v>1588.05</v>
      </c>
      <c r="O48" s="314">
        <v>3397100</v>
      </c>
      <c r="P48" s="315">
        <v>-1.0399673735725938E-2</v>
      </c>
    </row>
    <row r="49" spans="1:16" ht="15">
      <c r="A49" s="272">
        <v>39</v>
      </c>
      <c r="B49" s="382" t="s">
        <v>39</v>
      </c>
      <c r="C49" s="500" t="s">
        <v>85</v>
      </c>
      <c r="D49" s="501">
        <v>44252</v>
      </c>
      <c r="E49" s="311">
        <v>502.85</v>
      </c>
      <c r="F49" s="311">
        <v>503.56666666666666</v>
      </c>
      <c r="G49" s="312">
        <v>498.33333333333331</v>
      </c>
      <c r="H49" s="312">
        <v>493.81666666666666</v>
      </c>
      <c r="I49" s="312">
        <v>488.58333333333331</v>
      </c>
      <c r="J49" s="312">
        <v>508.08333333333331</v>
      </c>
      <c r="K49" s="312">
        <v>513.31666666666661</v>
      </c>
      <c r="L49" s="312">
        <v>517.83333333333326</v>
      </c>
      <c r="M49" s="299">
        <v>508.8</v>
      </c>
      <c r="N49" s="299">
        <v>499.05</v>
      </c>
      <c r="O49" s="314">
        <v>5931585</v>
      </c>
      <c r="P49" s="315">
        <v>-5.8312655086848637E-2</v>
      </c>
    </row>
    <row r="50" spans="1:16" ht="15">
      <c r="A50" s="272">
        <v>40</v>
      </c>
      <c r="B50" s="382" t="s">
        <v>63</v>
      </c>
      <c r="C50" s="500" t="s">
        <v>86</v>
      </c>
      <c r="D50" s="501">
        <v>44252</v>
      </c>
      <c r="E50" s="311">
        <v>773.85</v>
      </c>
      <c r="F50" s="311">
        <v>779.1</v>
      </c>
      <c r="G50" s="312">
        <v>765.45</v>
      </c>
      <c r="H50" s="312">
        <v>757.05000000000007</v>
      </c>
      <c r="I50" s="312">
        <v>743.40000000000009</v>
      </c>
      <c r="J50" s="312">
        <v>787.5</v>
      </c>
      <c r="K50" s="312">
        <v>801.14999999999986</v>
      </c>
      <c r="L50" s="312">
        <v>809.55</v>
      </c>
      <c r="M50" s="299">
        <v>792.75</v>
      </c>
      <c r="N50" s="299">
        <v>770.7</v>
      </c>
      <c r="O50" s="314">
        <v>1146000</v>
      </c>
      <c r="P50" s="315">
        <v>-8.3073727933541015E-3</v>
      </c>
    </row>
    <row r="51" spans="1:16" ht="15">
      <c r="A51" s="272">
        <v>41</v>
      </c>
      <c r="B51" s="382" t="s">
        <v>49</v>
      </c>
      <c r="C51" s="500" t="s">
        <v>87</v>
      </c>
      <c r="D51" s="501">
        <v>44252</v>
      </c>
      <c r="E51" s="311">
        <v>525.95000000000005</v>
      </c>
      <c r="F51" s="311">
        <v>526.55000000000007</v>
      </c>
      <c r="G51" s="312">
        <v>519.75000000000011</v>
      </c>
      <c r="H51" s="312">
        <v>513.55000000000007</v>
      </c>
      <c r="I51" s="312">
        <v>506.75000000000011</v>
      </c>
      <c r="J51" s="312">
        <v>532.75000000000011</v>
      </c>
      <c r="K51" s="312">
        <v>539.55000000000007</v>
      </c>
      <c r="L51" s="312">
        <v>545.75000000000011</v>
      </c>
      <c r="M51" s="299">
        <v>533.35</v>
      </c>
      <c r="N51" s="299">
        <v>520.35</v>
      </c>
      <c r="O51" s="314">
        <v>14335000</v>
      </c>
      <c r="P51" s="315">
        <v>-5.0976497848394572E-2</v>
      </c>
    </row>
    <row r="52" spans="1:16" ht="15">
      <c r="A52" s="272">
        <v>42</v>
      </c>
      <c r="B52" s="382" t="s">
        <v>51</v>
      </c>
      <c r="C52" s="500" t="s">
        <v>90</v>
      </c>
      <c r="D52" s="501">
        <v>44252</v>
      </c>
      <c r="E52" s="311">
        <v>3736.45</v>
      </c>
      <c r="F52" s="311">
        <v>3764.9166666666665</v>
      </c>
      <c r="G52" s="312">
        <v>3685.9333333333329</v>
      </c>
      <c r="H52" s="312">
        <v>3635.4166666666665</v>
      </c>
      <c r="I52" s="312">
        <v>3556.4333333333329</v>
      </c>
      <c r="J52" s="312">
        <v>3815.4333333333329</v>
      </c>
      <c r="K52" s="312">
        <v>3894.4166666666665</v>
      </c>
      <c r="L52" s="312">
        <v>3944.9333333333329</v>
      </c>
      <c r="M52" s="299">
        <v>3843.9</v>
      </c>
      <c r="N52" s="299">
        <v>3714.4</v>
      </c>
      <c r="O52" s="314">
        <v>3086000</v>
      </c>
      <c r="P52" s="315">
        <v>-5.6095919740625194E-2</v>
      </c>
    </row>
    <row r="53" spans="1:16" ht="15">
      <c r="A53" s="272">
        <v>43</v>
      </c>
      <c r="B53" s="382" t="s">
        <v>91</v>
      </c>
      <c r="C53" s="500" t="s">
        <v>92</v>
      </c>
      <c r="D53" s="501">
        <v>44252</v>
      </c>
      <c r="E53" s="311">
        <v>308.5</v>
      </c>
      <c r="F53" s="311">
        <v>312.3</v>
      </c>
      <c r="G53" s="312">
        <v>302</v>
      </c>
      <c r="H53" s="312">
        <v>295.5</v>
      </c>
      <c r="I53" s="312">
        <v>285.2</v>
      </c>
      <c r="J53" s="312">
        <v>318.8</v>
      </c>
      <c r="K53" s="312">
        <v>329.10000000000008</v>
      </c>
      <c r="L53" s="312">
        <v>335.6</v>
      </c>
      <c r="M53" s="299">
        <v>322.60000000000002</v>
      </c>
      <c r="N53" s="299">
        <v>305.8</v>
      </c>
      <c r="O53" s="314">
        <v>31165200</v>
      </c>
      <c r="P53" s="315">
        <v>-3.7603179455823907E-2</v>
      </c>
    </row>
    <row r="54" spans="1:16" ht="15">
      <c r="A54" s="272">
        <v>44</v>
      </c>
      <c r="B54" s="382" t="s">
        <v>51</v>
      </c>
      <c r="C54" s="500" t="s">
        <v>93</v>
      </c>
      <c r="D54" s="501">
        <v>44252</v>
      </c>
      <c r="E54" s="311">
        <v>4845.8500000000004</v>
      </c>
      <c r="F54" s="311">
        <v>4856.25</v>
      </c>
      <c r="G54" s="312">
        <v>4809.6000000000004</v>
      </c>
      <c r="H54" s="312">
        <v>4773.3500000000004</v>
      </c>
      <c r="I54" s="312">
        <v>4726.7000000000007</v>
      </c>
      <c r="J54" s="312">
        <v>4892.5</v>
      </c>
      <c r="K54" s="312">
        <v>4939.1499999999996</v>
      </c>
      <c r="L54" s="312">
        <v>4975.3999999999996</v>
      </c>
      <c r="M54" s="299">
        <v>4902.8999999999996</v>
      </c>
      <c r="N54" s="299">
        <v>4820</v>
      </c>
      <c r="O54" s="314">
        <v>2774375</v>
      </c>
      <c r="P54" s="315">
        <v>-1.4956506302148056E-2</v>
      </c>
    </row>
    <row r="55" spans="1:16" ht="15">
      <c r="A55" s="272">
        <v>45</v>
      </c>
      <c r="B55" s="382" t="s">
        <v>43</v>
      </c>
      <c r="C55" s="500" t="s">
        <v>94</v>
      </c>
      <c r="D55" s="501">
        <v>44252</v>
      </c>
      <c r="E55" s="311">
        <v>2954.05</v>
      </c>
      <c r="F55" s="311">
        <v>2974.5833333333335</v>
      </c>
      <c r="G55" s="312">
        <v>2921.4666666666672</v>
      </c>
      <c r="H55" s="312">
        <v>2888.8833333333337</v>
      </c>
      <c r="I55" s="312">
        <v>2835.7666666666673</v>
      </c>
      <c r="J55" s="312">
        <v>3007.166666666667</v>
      </c>
      <c r="K55" s="312">
        <v>3060.2833333333328</v>
      </c>
      <c r="L55" s="312">
        <v>3092.8666666666668</v>
      </c>
      <c r="M55" s="299">
        <v>3027.7</v>
      </c>
      <c r="N55" s="299">
        <v>2942</v>
      </c>
      <c r="O55" s="314">
        <v>2334850</v>
      </c>
      <c r="P55" s="315">
        <v>9.8395398122918566E-3</v>
      </c>
    </row>
    <row r="56" spans="1:16" ht="15">
      <c r="A56" s="272">
        <v>46</v>
      </c>
      <c r="B56" s="382" t="s">
        <v>43</v>
      </c>
      <c r="C56" s="500" t="s">
        <v>96</v>
      </c>
      <c r="D56" s="501">
        <v>44252</v>
      </c>
      <c r="E56" s="311">
        <v>1432.8</v>
      </c>
      <c r="F56" s="311">
        <v>1444.5333333333335</v>
      </c>
      <c r="G56" s="312">
        <v>1414.0666666666671</v>
      </c>
      <c r="H56" s="312">
        <v>1395.3333333333335</v>
      </c>
      <c r="I56" s="312">
        <v>1364.866666666667</v>
      </c>
      <c r="J56" s="312">
        <v>1463.2666666666671</v>
      </c>
      <c r="K56" s="312">
        <v>1493.7333333333338</v>
      </c>
      <c r="L56" s="312">
        <v>1512.4666666666672</v>
      </c>
      <c r="M56" s="299">
        <v>1475</v>
      </c>
      <c r="N56" s="299">
        <v>1425.8</v>
      </c>
      <c r="O56" s="314">
        <v>3281850</v>
      </c>
      <c r="P56" s="315">
        <v>-1.2576534833691875E-2</v>
      </c>
    </row>
    <row r="57" spans="1:16" ht="15">
      <c r="A57" s="272">
        <v>47</v>
      </c>
      <c r="B57" s="382" t="s">
        <v>43</v>
      </c>
      <c r="C57" s="500" t="s">
        <v>97</v>
      </c>
      <c r="D57" s="501">
        <v>44252</v>
      </c>
      <c r="E57" s="311">
        <v>211.75</v>
      </c>
      <c r="F57" s="311">
        <v>213.70000000000002</v>
      </c>
      <c r="G57" s="312">
        <v>208.40000000000003</v>
      </c>
      <c r="H57" s="312">
        <v>205.05</v>
      </c>
      <c r="I57" s="312">
        <v>199.75000000000003</v>
      </c>
      <c r="J57" s="312">
        <v>217.05000000000004</v>
      </c>
      <c r="K57" s="312">
        <v>222.35000000000005</v>
      </c>
      <c r="L57" s="312">
        <v>225.70000000000005</v>
      </c>
      <c r="M57" s="299">
        <v>219</v>
      </c>
      <c r="N57" s="299">
        <v>210.35</v>
      </c>
      <c r="O57" s="314">
        <v>11948400</v>
      </c>
      <c r="P57" s="315">
        <v>-9.2673592126845269E-2</v>
      </c>
    </row>
    <row r="58" spans="1:16" ht="15">
      <c r="A58" s="272">
        <v>48</v>
      </c>
      <c r="B58" s="382" t="s">
        <v>53</v>
      </c>
      <c r="C58" s="500" t="s">
        <v>98</v>
      </c>
      <c r="D58" s="501">
        <v>44252</v>
      </c>
      <c r="E58" s="311">
        <v>83</v>
      </c>
      <c r="F58" s="311">
        <v>83.583333333333329</v>
      </c>
      <c r="G58" s="312">
        <v>81.516666666666652</v>
      </c>
      <c r="H58" s="312">
        <v>80.033333333333317</v>
      </c>
      <c r="I58" s="312">
        <v>77.96666666666664</v>
      </c>
      <c r="J58" s="312">
        <v>85.066666666666663</v>
      </c>
      <c r="K58" s="312">
        <v>87.133333333333354</v>
      </c>
      <c r="L58" s="312">
        <v>88.616666666666674</v>
      </c>
      <c r="M58" s="299">
        <v>85.65</v>
      </c>
      <c r="N58" s="299">
        <v>82.1</v>
      </c>
      <c r="O58" s="314">
        <v>86770000</v>
      </c>
      <c r="P58" s="315">
        <v>1.5923194005385787E-2</v>
      </c>
    </row>
    <row r="59" spans="1:16" ht="15">
      <c r="A59" s="272">
        <v>49</v>
      </c>
      <c r="B59" s="382" t="s">
        <v>72</v>
      </c>
      <c r="C59" s="500" t="s">
        <v>99</v>
      </c>
      <c r="D59" s="501">
        <v>44252</v>
      </c>
      <c r="E59" s="311">
        <v>131.35</v>
      </c>
      <c r="F59" s="311">
        <v>131.98333333333332</v>
      </c>
      <c r="G59" s="312">
        <v>130.26666666666665</v>
      </c>
      <c r="H59" s="312">
        <v>129.18333333333334</v>
      </c>
      <c r="I59" s="312">
        <v>127.46666666666667</v>
      </c>
      <c r="J59" s="312">
        <v>133.06666666666663</v>
      </c>
      <c r="K59" s="312">
        <v>134.78333333333327</v>
      </c>
      <c r="L59" s="312">
        <v>135.86666666666662</v>
      </c>
      <c r="M59" s="299">
        <v>133.69999999999999</v>
      </c>
      <c r="N59" s="299">
        <v>130.9</v>
      </c>
      <c r="O59" s="314">
        <v>37173400</v>
      </c>
      <c r="P59" s="315">
        <v>1.0111055859439748E-2</v>
      </c>
    </row>
    <row r="60" spans="1:16" ht="15">
      <c r="A60" s="272">
        <v>50</v>
      </c>
      <c r="B60" s="382" t="s">
        <v>51</v>
      </c>
      <c r="C60" s="500" t="s">
        <v>100</v>
      </c>
      <c r="D60" s="501">
        <v>44252</v>
      </c>
      <c r="E60" s="311">
        <v>502.35</v>
      </c>
      <c r="F60" s="311">
        <v>505.83333333333331</v>
      </c>
      <c r="G60" s="312">
        <v>496.76666666666665</v>
      </c>
      <c r="H60" s="312">
        <v>491.18333333333334</v>
      </c>
      <c r="I60" s="312">
        <v>482.11666666666667</v>
      </c>
      <c r="J60" s="312">
        <v>511.41666666666663</v>
      </c>
      <c r="K60" s="312">
        <v>520.48333333333335</v>
      </c>
      <c r="L60" s="312">
        <v>526.06666666666661</v>
      </c>
      <c r="M60" s="299">
        <v>514.9</v>
      </c>
      <c r="N60" s="299">
        <v>500.25</v>
      </c>
      <c r="O60" s="314">
        <v>4835750</v>
      </c>
      <c r="P60" s="315">
        <v>2.063106796116505E-2</v>
      </c>
    </row>
    <row r="61" spans="1:16" ht="15">
      <c r="A61" s="272">
        <v>51</v>
      </c>
      <c r="B61" s="382" t="s">
        <v>101</v>
      </c>
      <c r="C61" s="500" t="s">
        <v>102</v>
      </c>
      <c r="D61" s="501">
        <v>44252</v>
      </c>
      <c r="E61" s="311">
        <v>26.5</v>
      </c>
      <c r="F61" s="311">
        <v>26.616666666666664</v>
      </c>
      <c r="G61" s="312">
        <v>26.183333333333326</v>
      </c>
      <c r="H61" s="312">
        <v>25.866666666666664</v>
      </c>
      <c r="I61" s="312">
        <v>25.433333333333326</v>
      </c>
      <c r="J61" s="312">
        <v>26.933333333333326</v>
      </c>
      <c r="K61" s="312">
        <v>27.366666666666664</v>
      </c>
      <c r="L61" s="312">
        <v>27.683333333333326</v>
      </c>
      <c r="M61" s="299">
        <v>27.05</v>
      </c>
      <c r="N61" s="299">
        <v>26.3</v>
      </c>
      <c r="O61" s="314">
        <v>148117500</v>
      </c>
      <c r="P61" s="315">
        <v>1.6208706390861378E-2</v>
      </c>
    </row>
    <row r="62" spans="1:16" ht="15">
      <c r="A62" s="272">
        <v>52</v>
      </c>
      <c r="B62" s="382" t="s">
        <v>49</v>
      </c>
      <c r="C62" s="500" t="s">
        <v>103</v>
      </c>
      <c r="D62" s="501">
        <v>44252</v>
      </c>
      <c r="E62" s="311">
        <v>744.9</v>
      </c>
      <c r="F62" s="311">
        <v>737.06666666666661</v>
      </c>
      <c r="G62" s="312">
        <v>724.43333333333317</v>
      </c>
      <c r="H62" s="312">
        <v>703.96666666666658</v>
      </c>
      <c r="I62" s="312">
        <v>691.33333333333314</v>
      </c>
      <c r="J62" s="312">
        <v>757.53333333333319</v>
      </c>
      <c r="K62" s="312">
        <v>770.16666666666663</v>
      </c>
      <c r="L62" s="312">
        <v>790.63333333333321</v>
      </c>
      <c r="M62" s="299">
        <v>749.7</v>
      </c>
      <c r="N62" s="299">
        <v>716.6</v>
      </c>
      <c r="O62" s="314">
        <v>3735000</v>
      </c>
      <c r="P62" s="315">
        <v>-1.1643291876157714E-2</v>
      </c>
    </row>
    <row r="63" spans="1:16" ht="15">
      <c r="A63" s="272">
        <v>53</v>
      </c>
      <c r="B63" s="402" t="s">
        <v>39</v>
      </c>
      <c r="C63" s="500" t="s">
        <v>245</v>
      </c>
      <c r="D63" s="501">
        <v>44252</v>
      </c>
      <c r="E63" s="311">
        <v>1425.25</v>
      </c>
      <c r="F63" s="311">
        <v>1434.1166666666668</v>
      </c>
      <c r="G63" s="312">
        <v>1406.2333333333336</v>
      </c>
      <c r="H63" s="312">
        <v>1387.2166666666667</v>
      </c>
      <c r="I63" s="312">
        <v>1359.3333333333335</v>
      </c>
      <c r="J63" s="312">
        <v>1453.1333333333337</v>
      </c>
      <c r="K63" s="312">
        <v>1481.0166666666669</v>
      </c>
      <c r="L63" s="312">
        <v>1500.0333333333338</v>
      </c>
      <c r="M63" s="299">
        <v>1462</v>
      </c>
      <c r="N63" s="299">
        <v>1415.1</v>
      </c>
      <c r="O63" s="314">
        <v>1940900</v>
      </c>
      <c r="P63" s="315">
        <v>-3.3031088082901554E-2</v>
      </c>
    </row>
    <row r="64" spans="1:16" ht="15">
      <c r="A64" s="272">
        <v>54</v>
      </c>
      <c r="B64" s="382" t="s">
        <v>37</v>
      </c>
      <c r="C64" s="500" t="s">
        <v>104</v>
      </c>
      <c r="D64" s="501">
        <v>44252</v>
      </c>
      <c r="E64" s="311">
        <v>1220</v>
      </c>
      <c r="F64" s="311">
        <v>1219.3499999999999</v>
      </c>
      <c r="G64" s="312">
        <v>1208.2499999999998</v>
      </c>
      <c r="H64" s="312">
        <v>1196.4999999999998</v>
      </c>
      <c r="I64" s="312">
        <v>1185.3999999999996</v>
      </c>
      <c r="J64" s="312">
        <v>1231.0999999999999</v>
      </c>
      <c r="K64" s="312">
        <v>1242.2000000000003</v>
      </c>
      <c r="L64" s="312">
        <v>1253.95</v>
      </c>
      <c r="M64" s="299">
        <v>1230.45</v>
      </c>
      <c r="N64" s="299">
        <v>1207.5999999999999</v>
      </c>
      <c r="O64" s="314">
        <v>16904300</v>
      </c>
      <c r="P64" s="315">
        <v>-7.1420600379421941E-3</v>
      </c>
    </row>
    <row r="65" spans="1:16" ht="15">
      <c r="A65" s="272">
        <v>55</v>
      </c>
      <c r="B65" s="382" t="s">
        <v>39</v>
      </c>
      <c r="C65" s="500" t="s">
        <v>105</v>
      </c>
      <c r="D65" s="501">
        <v>44252</v>
      </c>
      <c r="E65" s="311">
        <v>1141.5</v>
      </c>
      <c r="F65" s="311">
        <v>1149.5</v>
      </c>
      <c r="G65" s="312">
        <v>1128</v>
      </c>
      <c r="H65" s="312">
        <v>1114.5</v>
      </c>
      <c r="I65" s="312">
        <v>1093</v>
      </c>
      <c r="J65" s="312">
        <v>1163</v>
      </c>
      <c r="K65" s="312">
        <v>1184.5</v>
      </c>
      <c r="L65" s="312">
        <v>1198</v>
      </c>
      <c r="M65" s="299">
        <v>1171</v>
      </c>
      <c r="N65" s="299">
        <v>1136</v>
      </c>
      <c r="O65" s="314">
        <v>3937000</v>
      </c>
      <c r="P65" s="315">
        <v>-1.3283208020050126E-2</v>
      </c>
    </row>
    <row r="66" spans="1:16" ht="15">
      <c r="A66" s="272">
        <v>56</v>
      </c>
      <c r="B66" s="382" t="s">
        <v>106</v>
      </c>
      <c r="C66" s="500" t="s">
        <v>107</v>
      </c>
      <c r="D66" s="501">
        <v>44252</v>
      </c>
      <c r="E66" s="311">
        <v>955.05</v>
      </c>
      <c r="F66" s="311">
        <v>963</v>
      </c>
      <c r="G66" s="312">
        <v>942.3</v>
      </c>
      <c r="H66" s="312">
        <v>929.55</v>
      </c>
      <c r="I66" s="312">
        <v>908.84999999999991</v>
      </c>
      <c r="J66" s="312">
        <v>975.75</v>
      </c>
      <c r="K66" s="312">
        <v>996.45</v>
      </c>
      <c r="L66" s="312">
        <v>1009.2</v>
      </c>
      <c r="M66" s="299">
        <v>983.7</v>
      </c>
      <c r="N66" s="299">
        <v>950.25</v>
      </c>
      <c r="O66" s="314">
        <v>20195000</v>
      </c>
      <c r="P66" s="315">
        <v>2.0801553182637637E-4</v>
      </c>
    </row>
    <row r="67" spans="1:16" ht="15">
      <c r="A67" s="272">
        <v>57</v>
      </c>
      <c r="B67" s="382" t="s">
        <v>56</v>
      </c>
      <c r="C67" s="500" t="s">
        <v>108</v>
      </c>
      <c r="D67" s="501">
        <v>44252</v>
      </c>
      <c r="E67" s="445">
        <v>2752.2</v>
      </c>
      <c r="F67" s="445">
        <v>2753.4666666666667</v>
      </c>
      <c r="G67" s="446">
        <v>2715.6333333333332</v>
      </c>
      <c r="H67" s="446">
        <v>2679.0666666666666</v>
      </c>
      <c r="I67" s="446">
        <v>2641.2333333333331</v>
      </c>
      <c r="J67" s="446">
        <v>2790.0333333333333</v>
      </c>
      <c r="K67" s="446">
        <v>2827.8666666666663</v>
      </c>
      <c r="L67" s="446">
        <v>2864.4333333333334</v>
      </c>
      <c r="M67" s="447">
        <v>2791.3</v>
      </c>
      <c r="N67" s="447">
        <v>2716.9</v>
      </c>
      <c r="O67" s="448">
        <v>17323500</v>
      </c>
      <c r="P67" s="449">
        <v>-1.0910897194340722E-2</v>
      </c>
    </row>
    <row r="68" spans="1:16" ht="15">
      <c r="A68" s="272">
        <v>58</v>
      </c>
      <c r="B68" s="402" t="s">
        <v>56</v>
      </c>
      <c r="C68" s="500" t="s">
        <v>249</v>
      </c>
      <c r="D68" s="501">
        <v>44252</v>
      </c>
      <c r="E68" s="311">
        <v>3008.55</v>
      </c>
      <c r="F68" s="311">
        <v>3038.9666666666672</v>
      </c>
      <c r="G68" s="312">
        <v>2958.0333333333342</v>
      </c>
      <c r="H68" s="312">
        <v>2907.5166666666669</v>
      </c>
      <c r="I68" s="312">
        <v>2826.5833333333339</v>
      </c>
      <c r="J68" s="312">
        <v>3089.4833333333345</v>
      </c>
      <c r="K68" s="312">
        <v>3170.416666666667</v>
      </c>
      <c r="L68" s="312">
        <v>3220.9333333333348</v>
      </c>
      <c r="M68" s="299">
        <v>3119.9</v>
      </c>
      <c r="N68" s="299">
        <v>2988.45</v>
      </c>
      <c r="O68" s="314">
        <v>443600</v>
      </c>
      <c r="P68" s="315">
        <v>-1.3783903957314362E-2</v>
      </c>
    </row>
    <row r="69" spans="1:16" ht="15">
      <c r="A69" s="272">
        <v>59</v>
      </c>
      <c r="B69" s="382" t="s">
        <v>53</v>
      </c>
      <c r="C69" s="500" t="s">
        <v>109</v>
      </c>
      <c r="D69" s="501">
        <v>44252</v>
      </c>
      <c r="E69" s="311">
        <v>1606.05</v>
      </c>
      <c r="F69" s="311">
        <v>1604.8</v>
      </c>
      <c r="G69" s="312">
        <v>1587.8</v>
      </c>
      <c r="H69" s="312">
        <v>1569.55</v>
      </c>
      <c r="I69" s="312">
        <v>1552.55</v>
      </c>
      <c r="J69" s="312">
        <v>1623.05</v>
      </c>
      <c r="K69" s="312">
        <v>1640.05</v>
      </c>
      <c r="L69" s="312">
        <v>1658.3</v>
      </c>
      <c r="M69" s="299">
        <v>1621.8</v>
      </c>
      <c r="N69" s="299">
        <v>1586.55</v>
      </c>
      <c r="O69" s="314">
        <v>26973100</v>
      </c>
      <c r="P69" s="315">
        <v>-1.323943661971831E-2</v>
      </c>
    </row>
    <row r="70" spans="1:16" ht="15">
      <c r="A70" s="272">
        <v>60</v>
      </c>
      <c r="B70" s="382" t="s">
        <v>56</v>
      </c>
      <c r="C70" s="500" t="s">
        <v>250</v>
      </c>
      <c r="D70" s="501">
        <v>44252</v>
      </c>
      <c r="E70" s="311">
        <v>707.3</v>
      </c>
      <c r="F70" s="311">
        <v>703.43333333333339</v>
      </c>
      <c r="G70" s="312">
        <v>693.86666666666679</v>
      </c>
      <c r="H70" s="312">
        <v>680.43333333333339</v>
      </c>
      <c r="I70" s="312">
        <v>670.86666666666679</v>
      </c>
      <c r="J70" s="312">
        <v>716.86666666666679</v>
      </c>
      <c r="K70" s="312">
        <v>726.43333333333339</v>
      </c>
      <c r="L70" s="312">
        <v>739.86666666666679</v>
      </c>
      <c r="M70" s="299">
        <v>713</v>
      </c>
      <c r="N70" s="299">
        <v>690</v>
      </c>
      <c r="O70" s="314">
        <v>8781300</v>
      </c>
      <c r="P70" s="315">
        <v>-8.7344232308219957E-2</v>
      </c>
    </row>
    <row r="71" spans="1:16" ht="15">
      <c r="A71" s="272">
        <v>61</v>
      </c>
      <c r="B71" s="382" t="s">
        <v>43</v>
      </c>
      <c r="C71" s="500" t="s">
        <v>110</v>
      </c>
      <c r="D71" s="501">
        <v>44252</v>
      </c>
      <c r="E71" s="311">
        <v>3417.8</v>
      </c>
      <c r="F71" s="311">
        <v>3414.1</v>
      </c>
      <c r="G71" s="312">
        <v>3353.2</v>
      </c>
      <c r="H71" s="312">
        <v>3288.6</v>
      </c>
      <c r="I71" s="312">
        <v>3227.7</v>
      </c>
      <c r="J71" s="312">
        <v>3478.7</v>
      </c>
      <c r="K71" s="312">
        <v>3539.6000000000004</v>
      </c>
      <c r="L71" s="312">
        <v>3604.2</v>
      </c>
      <c r="M71" s="299">
        <v>3475</v>
      </c>
      <c r="N71" s="299">
        <v>3349.5</v>
      </c>
      <c r="O71" s="314">
        <v>3566100</v>
      </c>
      <c r="P71" s="315">
        <v>1.2435056639127843E-2</v>
      </c>
    </row>
    <row r="72" spans="1:16" ht="15">
      <c r="A72" s="272">
        <v>62</v>
      </c>
      <c r="B72" s="382" t="s">
        <v>111</v>
      </c>
      <c r="C72" s="500" t="s">
        <v>112</v>
      </c>
      <c r="D72" s="501">
        <v>44252</v>
      </c>
      <c r="E72" s="311">
        <v>278.3</v>
      </c>
      <c r="F72" s="311">
        <v>280.38333333333333</v>
      </c>
      <c r="G72" s="312">
        <v>274.01666666666665</v>
      </c>
      <c r="H72" s="312">
        <v>269.73333333333335</v>
      </c>
      <c r="I72" s="312">
        <v>263.36666666666667</v>
      </c>
      <c r="J72" s="312">
        <v>284.66666666666663</v>
      </c>
      <c r="K72" s="312">
        <v>291.0333333333333</v>
      </c>
      <c r="L72" s="312">
        <v>295.31666666666661</v>
      </c>
      <c r="M72" s="299">
        <v>286.75</v>
      </c>
      <c r="N72" s="299">
        <v>276.10000000000002</v>
      </c>
      <c r="O72" s="314">
        <v>23125400</v>
      </c>
      <c r="P72" s="315">
        <v>-9.3391773432231956E-2</v>
      </c>
    </row>
    <row r="73" spans="1:16" ht="15">
      <c r="A73" s="272">
        <v>63</v>
      </c>
      <c r="B73" s="382" t="s">
        <v>72</v>
      </c>
      <c r="C73" s="500" t="s">
        <v>113</v>
      </c>
      <c r="D73" s="501">
        <v>44252</v>
      </c>
      <c r="E73" s="311">
        <v>227.65</v>
      </c>
      <c r="F73" s="311">
        <v>229.28333333333333</v>
      </c>
      <c r="G73" s="312">
        <v>224.71666666666667</v>
      </c>
      <c r="H73" s="312">
        <v>221.78333333333333</v>
      </c>
      <c r="I73" s="312">
        <v>217.21666666666667</v>
      </c>
      <c r="J73" s="312">
        <v>232.21666666666667</v>
      </c>
      <c r="K73" s="312">
        <v>236.78333333333333</v>
      </c>
      <c r="L73" s="312">
        <v>239.71666666666667</v>
      </c>
      <c r="M73" s="299">
        <v>233.85</v>
      </c>
      <c r="N73" s="299">
        <v>226.35</v>
      </c>
      <c r="O73" s="314">
        <v>35105400</v>
      </c>
      <c r="P73" s="315">
        <v>4.1576544099975965E-2</v>
      </c>
    </row>
    <row r="74" spans="1:16" ht="15">
      <c r="A74" s="272">
        <v>64</v>
      </c>
      <c r="B74" s="382" t="s">
        <v>49</v>
      </c>
      <c r="C74" s="500" t="s">
        <v>114</v>
      </c>
      <c r="D74" s="501">
        <v>44252</v>
      </c>
      <c r="E74" s="311">
        <v>2227.1</v>
      </c>
      <c r="F74" s="311">
        <v>2237.5</v>
      </c>
      <c r="G74" s="312">
        <v>2211.6</v>
      </c>
      <c r="H74" s="312">
        <v>2196.1</v>
      </c>
      <c r="I74" s="312">
        <v>2170.1999999999998</v>
      </c>
      <c r="J74" s="312">
        <v>2253</v>
      </c>
      <c r="K74" s="312">
        <v>2278.8999999999996</v>
      </c>
      <c r="L74" s="312">
        <v>2294.4</v>
      </c>
      <c r="M74" s="299">
        <v>2263.4</v>
      </c>
      <c r="N74" s="299">
        <v>2222</v>
      </c>
      <c r="O74" s="314">
        <v>8710500</v>
      </c>
      <c r="P74" s="315">
        <v>9.7358176801844359E-2</v>
      </c>
    </row>
    <row r="75" spans="1:16" ht="15">
      <c r="A75" s="272">
        <v>65</v>
      </c>
      <c r="B75" s="382" t="s">
        <v>56</v>
      </c>
      <c r="C75" s="500" t="s">
        <v>115</v>
      </c>
      <c r="D75" s="501">
        <v>44252</v>
      </c>
      <c r="E75" s="311">
        <v>219.7</v>
      </c>
      <c r="F75" s="311">
        <v>220.38333333333333</v>
      </c>
      <c r="G75" s="312">
        <v>214.31666666666666</v>
      </c>
      <c r="H75" s="312">
        <v>208.93333333333334</v>
      </c>
      <c r="I75" s="312">
        <v>202.86666666666667</v>
      </c>
      <c r="J75" s="312">
        <v>225.76666666666665</v>
      </c>
      <c r="K75" s="312">
        <v>231.83333333333331</v>
      </c>
      <c r="L75" s="312">
        <v>237.21666666666664</v>
      </c>
      <c r="M75" s="299">
        <v>226.45</v>
      </c>
      <c r="N75" s="299">
        <v>215</v>
      </c>
      <c r="O75" s="314">
        <v>30507100</v>
      </c>
      <c r="P75" s="315">
        <v>3.6440231700895206E-2</v>
      </c>
    </row>
    <row r="76" spans="1:16" ht="15">
      <c r="A76" s="272">
        <v>66</v>
      </c>
      <c r="B76" s="382" t="s">
        <v>53</v>
      </c>
      <c r="C76" t="s">
        <v>116</v>
      </c>
      <c r="D76" s="501">
        <v>44252</v>
      </c>
      <c r="E76" s="445">
        <v>635.1</v>
      </c>
      <c r="F76" s="445">
        <v>637.2833333333333</v>
      </c>
      <c r="G76" s="446">
        <v>628.81666666666661</v>
      </c>
      <c r="H76" s="446">
        <v>622.5333333333333</v>
      </c>
      <c r="I76" s="446">
        <v>614.06666666666661</v>
      </c>
      <c r="J76" s="446">
        <v>643.56666666666661</v>
      </c>
      <c r="K76" s="446">
        <v>652.0333333333333</v>
      </c>
      <c r="L76" s="446">
        <v>658.31666666666661</v>
      </c>
      <c r="M76" s="447">
        <v>645.75</v>
      </c>
      <c r="N76" s="447">
        <v>631</v>
      </c>
      <c r="O76" s="448">
        <v>111870000</v>
      </c>
      <c r="P76" s="449">
        <v>3.0451345653594369E-3</v>
      </c>
    </row>
    <row r="77" spans="1:16" ht="15">
      <c r="A77" s="272">
        <v>67</v>
      </c>
      <c r="B77" s="402" t="s">
        <v>56</v>
      </c>
      <c r="C77" s="500" t="s">
        <v>253</v>
      </c>
      <c r="D77" s="501">
        <v>44252</v>
      </c>
      <c r="E77" s="311">
        <v>1524.05</v>
      </c>
      <c r="F77" s="311">
        <v>1508.4166666666667</v>
      </c>
      <c r="G77" s="312">
        <v>1472.9333333333334</v>
      </c>
      <c r="H77" s="312">
        <v>1421.8166666666666</v>
      </c>
      <c r="I77" s="312">
        <v>1386.3333333333333</v>
      </c>
      <c r="J77" s="312">
        <v>1559.5333333333335</v>
      </c>
      <c r="K77" s="312">
        <v>1595.0166666666667</v>
      </c>
      <c r="L77" s="312">
        <v>1646.1333333333337</v>
      </c>
      <c r="M77" s="299">
        <v>1543.9</v>
      </c>
      <c r="N77" s="299">
        <v>1457.3</v>
      </c>
      <c r="O77" s="314">
        <v>1334500</v>
      </c>
      <c r="P77" s="315">
        <v>1.6510197474910976E-2</v>
      </c>
    </row>
    <row r="78" spans="1:16" ht="15">
      <c r="A78" s="272">
        <v>68</v>
      </c>
      <c r="B78" s="382" t="s">
        <v>56</v>
      </c>
      <c r="C78" s="500" t="s">
        <v>117</v>
      </c>
      <c r="D78" s="501">
        <v>44252</v>
      </c>
      <c r="E78" s="311">
        <v>478.2</v>
      </c>
      <c r="F78" s="311">
        <v>480.18333333333334</v>
      </c>
      <c r="G78" s="312">
        <v>473.16666666666669</v>
      </c>
      <c r="H78" s="312">
        <v>468.13333333333333</v>
      </c>
      <c r="I78" s="312">
        <v>461.11666666666667</v>
      </c>
      <c r="J78" s="312">
        <v>485.2166666666667</v>
      </c>
      <c r="K78" s="312">
        <v>492.23333333333335</v>
      </c>
      <c r="L78" s="312">
        <v>497.26666666666671</v>
      </c>
      <c r="M78" s="299">
        <v>487.2</v>
      </c>
      <c r="N78" s="299">
        <v>475.15</v>
      </c>
      <c r="O78" s="314">
        <v>8823000</v>
      </c>
      <c r="P78" s="315">
        <v>2.8861290886828758E-2</v>
      </c>
    </row>
    <row r="79" spans="1:16" ht="15">
      <c r="A79" s="272">
        <v>69</v>
      </c>
      <c r="B79" s="382" t="s">
        <v>67</v>
      </c>
      <c r="C79" s="500" t="s">
        <v>118</v>
      </c>
      <c r="D79" s="501">
        <v>44252</v>
      </c>
      <c r="E79" s="311">
        <v>12.05</v>
      </c>
      <c r="F79" s="311">
        <v>12.1</v>
      </c>
      <c r="G79" s="312">
        <v>11.6</v>
      </c>
      <c r="H79" s="312">
        <v>11.15</v>
      </c>
      <c r="I79" s="312">
        <v>10.65</v>
      </c>
      <c r="J79" s="312">
        <v>12.549999999999999</v>
      </c>
      <c r="K79" s="312">
        <v>13.049999999999999</v>
      </c>
      <c r="L79" s="312">
        <v>13.499999999999998</v>
      </c>
      <c r="M79" s="299">
        <v>12.6</v>
      </c>
      <c r="N79" s="299">
        <v>11.65</v>
      </c>
      <c r="O79" s="314">
        <v>881090000</v>
      </c>
      <c r="P79" s="315">
        <v>2.9695680628272252E-2</v>
      </c>
    </row>
    <row r="80" spans="1:16" ht="15">
      <c r="A80" s="272">
        <v>70</v>
      </c>
      <c r="B80" s="382" t="s">
        <v>53</v>
      </c>
      <c r="C80" s="500" t="s">
        <v>119</v>
      </c>
      <c r="D80" s="501">
        <v>44252</v>
      </c>
      <c r="E80" s="311">
        <v>49.9</v>
      </c>
      <c r="F80" s="311">
        <v>50.050000000000004</v>
      </c>
      <c r="G80" s="312">
        <v>47.95000000000001</v>
      </c>
      <c r="H80" s="312">
        <v>46.000000000000007</v>
      </c>
      <c r="I80" s="312">
        <v>43.900000000000013</v>
      </c>
      <c r="J80" s="312">
        <v>52.000000000000007</v>
      </c>
      <c r="K80" s="312">
        <v>54.1</v>
      </c>
      <c r="L80" s="312">
        <v>56.050000000000004</v>
      </c>
      <c r="M80" s="299">
        <v>52.15</v>
      </c>
      <c r="N80" s="299">
        <v>48.1</v>
      </c>
      <c r="O80" s="314">
        <v>177004000</v>
      </c>
      <c r="P80" s="315">
        <v>-6.2588045884483801E-2</v>
      </c>
    </row>
    <row r="81" spans="1:16" ht="15">
      <c r="A81" s="272">
        <v>71</v>
      </c>
      <c r="B81" s="382" t="s">
        <v>72</v>
      </c>
      <c r="C81" s="500" t="s">
        <v>120</v>
      </c>
      <c r="D81" s="501">
        <v>44252</v>
      </c>
      <c r="E81" s="311">
        <v>559.35</v>
      </c>
      <c r="F81" s="311">
        <v>558.66666666666663</v>
      </c>
      <c r="G81" s="312">
        <v>549.23333333333323</v>
      </c>
      <c r="H81" s="312">
        <v>539.11666666666656</v>
      </c>
      <c r="I81" s="312">
        <v>529.68333333333317</v>
      </c>
      <c r="J81" s="312">
        <v>568.7833333333333</v>
      </c>
      <c r="K81" s="312">
        <v>578.2166666666667</v>
      </c>
      <c r="L81" s="312">
        <v>588.33333333333337</v>
      </c>
      <c r="M81" s="299">
        <v>568.1</v>
      </c>
      <c r="N81" s="299">
        <v>548.54999999999995</v>
      </c>
      <c r="O81" s="314">
        <v>5821750</v>
      </c>
      <c r="P81" s="315">
        <v>6.1951341861048406E-2</v>
      </c>
    </row>
    <row r="82" spans="1:16" ht="15">
      <c r="A82" s="272">
        <v>72</v>
      </c>
      <c r="B82" s="382" t="s">
        <v>39</v>
      </c>
      <c r="C82" s="500" t="s">
        <v>121</v>
      </c>
      <c r="D82" s="501">
        <v>44252</v>
      </c>
      <c r="E82" s="311">
        <v>1660.9</v>
      </c>
      <c r="F82" s="311">
        <v>1673.8499999999997</v>
      </c>
      <c r="G82" s="312">
        <v>1642.1499999999994</v>
      </c>
      <c r="H82" s="312">
        <v>1623.3999999999996</v>
      </c>
      <c r="I82" s="312">
        <v>1591.6999999999994</v>
      </c>
      <c r="J82" s="312">
        <v>1692.5999999999995</v>
      </c>
      <c r="K82" s="312">
        <v>1724.2999999999997</v>
      </c>
      <c r="L82" s="312">
        <v>1743.0499999999995</v>
      </c>
      <c r="M82" s="299">
        <v>1705.55</v>
      </c>
      <c r="N82" s="299">
        <v>1655.1</v>
      </c>
      <c r="O82" s="314">
        <v>3223500</v>
      </c>
      <c r="P82" s="315">
        <v>-1.2393493415956622E-3</v>
      </c>
    </row>
    <row r="83" spans="1:16" ht="15">
      <c r="A83" s="272">
        <v>73</v>
      </c>
      <c r="B83" s="382" t="s">
        <v>53</v>
      </c>
      <c r="C83" s="500" t="s">
        <v>122</v>
      </c>
      <c r="D83" s="501">
        <v>44252</v>
      </c>
      <c r="E83" s="311">
        <v>1028.2</v>
      </c>
      <c r="F83" s="311">
        <v>1034.9333333333332</v>
      </c>
      <c r="G83" s="312">
        <v>1014.8666666666663</v>
      </c>
      <c r="H83" s="312">
        <v>1001.5333333333332</v>
      </c>
      <c r="I83" s="312">
        <v>981.46666666666636</v>
      </c>
      <c r="J83" s="312">
        <v>1048.2666666666664</v>
      </c>
      <c r="K83" s="312">
        <v>1068.3333333333335</v>
      </c>
      <c r="L83" s="312">
        <v>1081.6666666666663</v>
      </c>
      <c r="M83" s="299">
        <v>1055</v>
      </c>
      <c r="N83" s="299">
        <v>1021.6</v>
      </c>
      <c r="O83" s="314">
        <v>24964200</v>
      </c>
      <c r="P83" s="315">
        <v>3.5455861070911722E-3</v>
      </c>
    </row>
    <row r="84" spans="1:16" ht="15">
      <c r="A84" s="272">
        <v>74</v>
      </c>
      <c r="B84" s="382" t="s">
        <v>67</v>
      </c>
      <c r="C84" s="500" t="s">
        <v>832</v>
      </c>
      <c r="D84" s="501">
        <v>44252</v>
      </c>
      <c r="E84" s="311">
        <v>254.75</v>
      </c>
      <c r="F84" s="311">
        <v>253.9666666666667</v>
      </c>
      <c r="G84" s="312">
        <v>243.48333333333341</v>
      </c>
      <c r="H84" s="312">
        <v>232.2166666666667</v>
      </c>
      <c r="I84" s="312">
        <v>221.73333333333341</v>
      </c>
      <c r="J84" s="312">
        <v>265.23333333333341</v>
      </c>
      <c r="K84" s="312">
        <v>275.71666666666675</v>
      </c>
      <c r="L84" s="312">
        <v>286.98333333333341</v>
      </c>
      <c r="M84" s="299">
        <v>264.45</v>
      </c>
      <c r="N84" s="299">
        <v>242.7</v>
      </c>
      <c r="O84" s="314">
        <v>13664000</v>
      </c>
      <c r="P84" s="315">
        <v>3.4994697773064687E-2</v>
      </c>
    </row>
    <row r="85" spans="1:16" ht="15">
      <c r="A85" s="272">
        <v>75</v>
      </c>
      <c r="B85" s="382" t="s">
        <v>106</v>
      </c>
      <c r="C85" s="500" t="s">
        <v>124</v>
      </c>
      <c r="D85" s="501">
        <v>44252</v>
      </c>
      <c r="E85" s="311">
        <v>1307</v>
      </c>
      <c r="F85" s="311">
        <v>1313.9166666666667</v>
      </c>
      <c r="G85" s="312">
        <v>1293.4333333333334</v>
      </c>
      <c r="H85" s="312">
        <v>1279.8666666666666</v>
      </c>
      <c r="I85" s="312">
        <v>1259.3833333333332</v>
      </c>
      <c r="J85" s="312">
        <v>1327.4833333333336</v>
      </c>
      <c r="K85" s="312">
        <v>1347.9666666666667</v>
      </c>
      <c r="L85" s="312">
        <v>1361.5333333333338</v>
      </c>
      <c r="M85" s="299">
        <v>1334.4</v>
      </c>
      <c r="N85" s="299">
        <v>1300.3499999999999</v>
      </c>
      <c r="O85" s="314">
        <v>32767200</v>
      </c>
      <c r="P85" s="315">
        <v>-3.1839455396397674E-2</v>
      </c>
    </row>
    <row r="86" spans="1:16" ht="15">
      <c r="A86" s="272">
        <v>76</v>
      </c>
      <c r="B86" s="382" t="s">
        <v>72</v>
      </c>
      <c r="C86" s="500" t="s">
        <v>125</v>
      </c>
      <c r="D86" s="501">
        <v>44252</v>
      </c>
      <c r="E86" s="311">
        <v>97.95</v>
      </c>
      <c r="F86" s="311">
        <v>98.466666666666683</v>
      </c>
      <c r="G86" s="312">
        <v>96.78333333333336</v>
      </c>
      <c r="H86" s="312">
        <v>95.616666666666674</v>
      </c>
      <c r="I86" s="312">
        <v>93.933333333333351</v>
      </c>
      <c r="J86" s="312">
        <v>99.633333333333368</v>
      </c>
      <c r="K86" s="312">
        <v>101.31666666666668</v>
      </c>
      <c r="L86" s="312">
        <v>102.48333333333338</v>
      </c>
      <c r="M86" s="299">
        <v>100.15</v>
      </c>
      <c r="N86" s="299">
        <v>97.3</v>
      </c>
      <c r="O86" s="314">
        <v>63888500</v>
      </c>
      <c r="P86" s="315">
        <v>-3.1816390858944048E-2</v>
      </c>
    </row>
    <row r="87" spans="1:16" ht="15">
      <c r="A87" s="272">
        <v>77</v>
      </c>
      <c r="B87" s="382" t="s">
        <v>49</v>
      </c>
      <c r="C87" s="500" t="s">
        <v>126</v>
      </c>
      <c r="D87" s="501">
        <v>44252</v>
      </c>
      <c r="E87" s="311">
        <v>227.4</v>
      </c>
      <c r="F87" s="311">
        <v>230.31666666666669</v>
      </c>
      <c r="G87" s="312">
        <v>223.73333333333338</v>
      </c>
      <c r="H87" s="312">
        <v>220.06666666666669</v>
      </c>
      <c r="I87" s="312">
        <v>213.48333333333338</v>
      </c>
      <c r="J87" s="312">
        <v>233.98333333333338</v>
      </c>
      <c r="K87" s="312">
        <v>240.56666666666669</v>
      </c>
      <c r="L87" s="312">
        <v>244.23333333333338</v>
      </c>
      <c r="M87" s="299">
        <v>236.9</v>
      </c>
      <c r="N87" s="299">
        <v>226.65</v>
      </c>
      <c r="O87" s="314">
        <v>127920000</v>
      </c>
      <c r="P87" s="315">
        <v>0.10789313230973893</v>
      </c>
    </row>
    <row r="88" spans="1:16" ht="15">
      <c r="A88" s="272">
        <v>78</v>
      </c>
      <c r="B88" s="382" t="s">
        <v>111</v>
      </c>
      <c r="C88" s="500" t="s">
        <v>127</v>
      </c>
      <c r="D88" s="501">
        <v>44252</v>
      </c>
      <c r="E88" s="311">
        <v>310.45</v>
      </c>
      <c r="F88" s="311">
        <v>311.41666666666669</v>
      </c>
      <c r="G88" s="312">
        <v>304.48333333333335</v>
      </c>
      <c r="H88" s="312">
        <v>298.51666666666665</v>
      </c>
      <c r="I88" s="312">
        <v>291.58333333333331</v>
      </c>
      <c r="J88" s="312">
        <v>317.38333333333338</v>
      </c>
      <c r="K88" s="312">
        <v>324.31666666666666</v>
      </c>
      <c r="L88" s="312">
        <v>330.28333333333342</v>
      </c>
      <c r="M88" s="299">
        <v>318.35000000000002</v>
      </c>
      <c r="N88" s="299">
        <v>305.45</v>
      </c>
      <c r="O88" s="314">
        <v>22050000</v>
      </c>
      <c r="P88" s="315">
        <v>-9.3152375077112895E-2</v>
      </c>
    </row>
    <row r="89" spans="1:16" ht="15">
      <c r="A89" s="272">
        <v>79</v>
      </c>
      <c r="B89" s="382" t="s">
        <v>111</v>
      </c>
      <c r="C89" s="500" t="s">
        <v>128</v>
      </c>
      <c r="D89" s="501">
        <v>44252</v>
      </c>
      <c r="E89" s="311">
        <v>408.5</v>
      </c>
      <c r="F89" s="311">
        <v>411.5</v>
      </c>
      <c r="G89" s="312">
        <v>400.85</v>
      </c>
      <c r="H89" s="312">
        <v>393.20000000000005</v>
      </c>
      <c r="I89" s="312">
        <v>382.55000000000007</v>
      </c>
      <c r="J89" s="312">
        <v>419.15</v>
      </c>
      <c r="K89" s="312">
        <v>429.79999999999995</v>
      </c>
      <c r="L89" s="312">
        <v>437.44999999999993</v>
      </c>
      <c r="M89" s="299">
        <v>422.15</v>
      </c>
      <c r="N89" s="299">
        <v>403.85</v>
      </c>
      <c r="O89" s="314">
        <v>33701400</v>
      </c>
      <c r="P89" s="315">
        <v>7.1814734124102317E-3</v>
      </c>
    </row>
    <row r="90" spans="1:16" ht="15">
      <c r="A90" s="272">
        <v>80</v>
      </c>
      <c r="B90" s="382" t="s">
        <v>39</v>
      </c>
      <c r="C90" s="500" t="s">
        <v>129</v>
      </c>
      <c r="D90" s="501">
        <v>44252</v>
      </c>
      <c r="E90" s="311">
        <v>2808.95</v>
      </c>
      <c r="F90" s="311">
        <v>2811</v>
      </c>
      <c r="G90" s="312">
        <v>2785.95</v>
      </c>
      <c r="H90" s="312">
        <v>2762.95</v>
      </c>
      <c r="I90" s="312">
        <v>2737.8999999999996</v>
      </c>
      <c r="J90" s="312">
        <v>2834</v>
      </c>
      <c r="K90" s="312">
        <v>2859.05</v>
      </c>
      <c r="L90" s="312">
        <v>2882.05</v>
      </c>
      <c r="M90" s="299">
        <v>2836.05</v>
      </c>
      <c r="N90" s="299">
        <v>2788</v>
      </c>
      <c r="O90" s="314">
        <v>1719500</v>
      </c>
      <c r="P90" s="315">
        <v>-7.9330737054666093E-3</v>
      </c>
    </row>
    <row r="91" spans="1:16" ht="15">
      <c r="A91" s="272">
        <v>81</v>
      </c>
      <c r="B91" s="382" t="s">
        <v>53</v>
      </c>
      <c r="C91" s="500" t="s">
        <v>131</v>
      </c>
      <c r="D91" s="501">
        <v>44252</v>
      </c>
      <c r="E91" s="311">
        <v>1950.55</v>
      </c>
      <c r="F91" s="311">
        <v>1953.4166666666667</v>
      </c>
      <c r="G91" s="312">
        <v>1932.8333333333335</v>
      </c>
      <c r="H91" s="312">
        <v>1915.1166666666668</v>
      </c>
      <c r="I91" s="312">
        <v>1894.5333333333335</v>
      </c>
      <c r="J91" s="312">
        <v>1971.1333333333334</v>
      </c>
      <c r="K91" s="312">
        <v>1991.7166666666669</v>
      </c>
      <c r="L91" s="312">
        <v>2009.4333333333334</v>
      </c>
      <c r="M91" s="299">
        <v>1974</v>
      </c>
      <c r="N91" s="299">
        <v>1935.7</v>
      </c>
      <c r="O91" s="314">
        <v>14787200</v>
      </c>
      <c r="P91" s="315">
        <v>-1.1603657558419337E-2</v>
      </c>
    </row>
    <row r="92" spans="1:16" ht="15">
      <c r="A92" s="272">
        <v>82</v>
      </c>
      <c r="B92" s="382" t="s">
        <v>56</v>
      </c>
      <c r="C92" s="500" t="s">
        <v>132</v>
      </c>
      <c r="D92" s="501">
        <v>44252</v>
      </c>
      <c r="E92" s="445">
        <v>88.65</v>
      </c>
      <c r="F92" s="445">
        <v>89.116666666666674</v>
      </c>
      <c r="G92" s="446">
        <v>87.733333333333348</v>
      </c>
      <c r="H92" s="446">
        <v>86.816666666666677</v>
      </c>
      <c r="I92" s="446">
        <v>85.433333333333351</v>
      </c>
      <c r="J92" s="446">
        <v>90.033333333333346</v>
      </c>
      <c r="K92" s="446">
        <v>91.416666666666671</v>
      </c>
      <c r="L92" s="446">
        <v>92.333333333333343</v>
      </c>
      <c r="M92" s="447">
        <v>90.5</v>
      </c>
      <c r="N92" s="447">
        <v>88.2</v>
      </c>
      <c r="O92" s="448">
        <v>39122816</v>
      </c>
      <c r="P92" s="449">
        <v>-4.3152396093572567E-3</v>
      </c>
    </row>
    <row r="93" spans="1:16" ht="15">
      <c r="A93" s="272">
        <v>83</v>
      </c>
      <c r="B93" s="402" t="s">
        <v>39</v>
      </c>
      <c r="C93" s="500" t="s">
        <v>349</v>
      </c>
      <c r="D93" s="501">
        <v>44252</v>
      </c>
      <c r="E93" s="311">
        <v>2414.4</v>
      </c>
      <c r="F93" s="311">
        <v>2423.6166666666668</v>
      </c>
      <c r="G93" s="312">
        <v>2387.8833333333337</v>
      </c>
      <c r="H93" s="312">
        <v>2361.3666666666668</v>
      </c>
      <c r="I93" s="312">
        <v>2325.6333333333337</v>
      </c>
      <c r="J93" s="312">
        <v>2450.1333333333337</v>
      </c>
      <c r="K93" s="312">
        <v>2485.8666666666672</v>
      </c>
      <c r="L93" s="312">
        <v>2512.3833333333337</v>
      </c>
      <c r="M93" s="299">
        <v>2459.35</v>
      </c>
      <c r="N93" s="299">
        <v>2397.1</v>
      </c>
      <c r="O93" s="314">
        <v>105750</v>
      </c>
      <c r="P93" s="315">
        <v>4.9627791563275438E-2</v>
      </c>
    </row>
    <row r="94" spans="1:16" ht="15">
      <c r="A94" s="272">
        <v>84</v>
      </c>
      <c r="B94" s="382" t="s">
        <v>56</v>
      </c>
      <c r="C94" s="500" t="s">
        <v>133</v>
      </c>
      <c r="D94" s="501">
        <v>44252</v>
      </c>
      <c r="E94" s="311">
        <v>440.05</v>
      </c>
      <c r="F94" s="311">
        <v>441.15000000000003</v>
      </c>
      <c r="G94" s="312">
        <v>434.45000000000005</v>
      </c>
      <c r="H94" s="312">
        <v>428.85</v>
      </c>
      <c r="I94" s="312">
        <v>422.15000000000003</v>
      </c>
      <c r="J94" s="312">
        <v>446.75000000000006</v>
      </c>
      <c r="K94" s="312">
        <v>453.45</v>
      </c>
      <c r="L94" s="312">
        <v>459.05000000000007</v>
      </c>
      <c r="M94" s="299">
        <v>447.85</v>
      </c>
      <c r="N94" s="299">
        <v>435.55</v>
      </c>
      <c r="O94" s="314">
        <v>8604000</v>
      </c>
      <c r="P94" s="315">
        <v>-1.7583923270153002E-2</v>
      </c>
    </row>
    <row r="95" spans="1:16" ht="15">
      <c r="A95" s="272">
        <v>85</v>
      </c>
      <c r="B95" s="382" t="s">
        <v>63</v>
      </c>
      <c r="C95" s="500" t="s">
        <v>134</v>
      </c>
      <c r="D95" s="501">
        <v>44252</v>
      </c>
      <c r="E95" s="311">
        <v>1568.45</v>
      </c>
      <c r="F95" s="311">
        <v>1564.9000000000003</v>
      </c>
      <c r="G95" s="312">
        <v>1552.2000000000007</v>
      </c>
      <c r="H95" s="312">
        <v>1535.9500000000005</v>
      </c>
      <c r="I95" s="312">
        <v>1523.2500000000009</v>
      </c>
      <c r="J95" s="312">
        <v>1581.1500000000005</v>
      </c>
      <c r="K95" s="312">
        <v>1593.85</v>
      </c>
      <c r="L95" s="312">
        <v>1610.1000000000004</v>
      </c>
      <c r="M95" s="299">
        <v>1577.6</v>
      </c>
      <c r="N95" s="299">
        <v>1548.65</v>
      </c>
      <c r="O95" s="314">
        <v>14667100</v>
      </c>
      <c r="P95" s="315">
        <v>-1.8583355776999731E-2</v>
      </c>
    </row>
    <row r="96" spans="1:16" ht="15">
      <c r="A96" s="272">
        <v>86</v>
      </c>
      <c r="B96" s="382" t="s">
        <v>51</v>
      </c>
      <c r="C96" s="500" t="s">
        <v>135</v>
      </c>
      <c r="D96" s="501">
        <v>44252</v>
      </c>
      <c r="E96" s="311">
        <v>1062.55</v>
      </c>
      <c r="F96" s="311">
        <v>1067.25</v>
      </c>
      <c r="G96" s="312">
        <v>1052.5</v>
      </c>
      <c r="H96" s="312">
        <v>1042.45</v>
      </c>
      <c r="I96" s="312">
        <v>1027.7</v>
      </c>
      <c r="J96" s="312">
        <v>1077.3</v>
      </c>
      <c r="K96" s="312">
        <v>1092.05</v>
      </c>
      <c r="L96" s="312">
        <v>1102.0999999999999</v>
      </c>
      <c r="M96" s="299">
        <v>1082</v>
      </c>
      <c r="N96" s="299">
        <v>1057.2</v>
      </c>
      <c r="O96" s="314">
        <v>7131500</v>
      </c>
      <c r="P96" s="315">
        <v>4.5498084291187742E-3</v>
      </c>
    </row>
    <row r="97" spans="1:16" ht="15">
      <c r="A97" s="272">
        <v>87</v>
      </c>
      <c r="B97" s="382" t="s">
        <v>43</v>
      </c>
      <c r="C97" s="500" t="s">
        <v>136</v>
      </c>
      <c r="D97" s="501">
        <v>44252</v>
      </c>
      <c r="E97" s="311">
        <v>898.55</v>
      </c>
      <c r="F97" s="311">
        <v>910.18333333333339</v>
      </c>
      <c r="G97" s="312">
        <v>878.11666666666679</v>
      </c>
      <c r="H97" s="312">
        <v>857.68333333333339</v>
      </c>
      <c r="I97" s="312">
        <v>825.61666666666679</v>
      </c>
      <c r="J97" s="312">
        <v>930.61666666666679</v>
      </c>
      <c r="K97" s="312">
        <v>962.68333333333339</v>
      </c>
      <c r="L97" s="312">
        <v>983.11666666666679</v>
      </c>
      <c r="M97" s="299">
        <v>942.25</v>
      </c>
      <c r="N97" s="299">
        <v>889.75</v>
      </c>
      <c r="O97" s="314">
        <v>11712400</v>
      </c>
      <c r="P97" s="315">
        <v>-5.9410646387832696E-3</v>
      </c>
    </row>
    <row r="98" spans="1:16" ht="15">
      <c r="A98" s="272">
        <v>88</v>
      </c>
      <c r="B98" s="382" t="s">
        <v>56</v>
      </c>
      <c r="C98" s="500" t="s">
        <v>137</v>
      </c>
      <c r="D98" s="501">
        <v>44252</v>
      </c>
      <c r="E98" s="311">
        <v>184.3</v>
      </c>
      <c r="F98" s="311">
        <v>184.36666666666667</v>
      </c>
      <c r="G98" s="312">
        <v>181.08333333333334</v>
      </c>
      <c r="H98" s="312">
        <v>177.86666666666667</v>
      </c>
      <c r="I98" s="312">
        <v>174.58333333333334</v>
      </c>
      <c r="J98" s="312">
        <v>187.58333333333334</v>
      </c>
      <c r="K98" s="312">
        <v>190.86666666666665</v>
      </c>
      <c r="L98" s="312">
        <v>194.08333333333334</v>
      </c>
      <c r="M98" s="299">
        <v>187.65</v>
      </c>
      <c r="N98" s="299">
        <v>181.15</v>
      </c>
      <c r="O98" s="314">
        <v>12372000</v>
      </c>
      <c r="P98" s="315">
        <v>-3.2226877215597808E-3</v>
      </c>
    </row>
    <row r="99" spans="1:16" ht="15">
      <c r="A99" s="272">
        <v>89</v>
      </c>
      <c r="B99" s="382" t="s">
        <v>56</v>
      </c>
      <c r="C99" s="500" t="s">
        <v>138</v>
      </c>
      <c r="D99" s="501">
        <v>44252</v>
      </c>
      <c r="E99" s="311">
        <v>172.9</v>
      </c>
      <c r="F99" s="311">
        <v>173.76666666666665</v>
      </c>
      <c r="G99" s="312">
        <v>171.1333333333333</v>
      </c>
      <c r="H99" s="312">
        <v>169.36666666666665</v>
      </c>
      <c r="I99" s="312">
        <v>166.73333333333329</v>
      </c>
      <c r="J99" s="312">
        <v>175.5333333333333</v>
      </c>
      <c r="K99" s="312">
        <v>178.16666666666663</v>
      </c>
      <c r="L99" s="312">
        <v>179.93333333333331</v>
      </c>
      <c r="M99" s="299">
        <v>176.4</v>
      </c>
      <c r="N99" s="299">
        <v>172</v>
      </c>
      <c r="O99" s="314">
        <v>17892000</v>
      </c>
      <c r="P99" s="315">
        <v>1.3940836450187011E-2</v>
      </c>
    </row>
    <row r="100" spans="1:16" ht="15">
      <c r="A100" s="272">
        <v>90</v>
      </c>
      <c r="B100" s="382" t="s">
        <v>49</v>
      </c>
      <c r="C100" s="500" t="s">
        <v>139</v>
      </c>
      <c r="D100" s="501">
        <v>44252</v>
      </c>
      <c r="E100" s="311">
        <v>413.95</v>
      </c>
      <c r="F100" s="311">
        <v>415.8</v>
      </c>
      <c r="G100" s="312">
        <v>411.25</v>
      </c>
      <c r="H100" s="312">
        <v>408.55</v>
      </c>
      <c r="I100" s="312">
        <v>404</v>
      </c>
      <c r="J100" s="312">
        <v>418.5</v>
      </c>
      <c r="K100" s="312">
        <v>423.05000000000007</v>
      </c>
      <c r="L100" s="312">
        <v>425.75</v>
      </c>
      <c r="M100" s="299">
        <v>420.35</v>
      </c>
      <c r="N100" s="299">
        <v>413.1</v>
      </c>
      <c r="O100" s="314">
        <v>9136000</v>
      </c>
      <c r="P100" s="315">
        <v>-1.8056749785038694E-2</v>
      </c>
    </row>
    <row r="101" spans="1:16" ht="15">
      <c r="A101" s="272">
        <v>91</v>
      </c>
      <c r="B101" s="382" t="s">
        <v>43</v>
      </c>
      <c r="C101" s="500" t="s">
        <v>140</v>
      </c>
      <c r="D101" s="501">
        <v>44252</v>
      </c>
      <c r="E101" s="311">
        <v>7637.25</v>
      </c>
      <c r="F101" s="311">
        <v>7643.4833333333336</v>
      </c>
      <c r="G101" s="312">
        <v>7588.9666666666672</v>
      </c>
      <c r="H101" s="312">
        <v>7540.6833333333334</v>
      </c>
      <c r="I101" s="312">
        <v>7486.166666666667</v>
      </c>
      <c r="J101" s="312">
        <v>7691.7666666666673</v>
      </c>
      <c r="K101" s="312">
        <v>7746.2833333333338</v>
      </c>
      <c r="L101" s="312">
        <v>7794.5666666666675</v>
      </c>
      <c r="M101" s="299">
        <v>7698</v>
      </c>
      <c r="N101" s="299">
        <v>7595.2</v>
      </c>
      <c r="O101" s="314">
        <v>2486600</v>
      </c>
      <c r="P101" s="315">
        <v>-3.7320944638017807E-2</v>
      </c>
    </row>
    <row r="102" spans="1:16" ht="15">
      <c r="A102" s="272">
        <v>92</v>
      </c>
      <c r="B102" s="382" t="s">
        <v>49</v>
      </c>
      <c r="C102" s="500" t="s">
        <v>141</v>
      </c>
      <c r="D102" s="501">
        <v>44252</v>
      </c>
      <c r="E102" s="311">
        <v>570.70000000000005</v>
      </c>
      <c r="F102" s="311">
        <v>574.06666666666672</v>
      </c>
      <c r="G102" s="312">
        <v>565.13333333333344</v>
      </c>
      <c r="H102" s="312">
        <v>559.56666666666672</v>
      </c>
      <c r="I102" s="312">
        <v>550.63333333333344</v>
      </c>
      <c r="J102" s="312">
        <v>579.63333333333344</v>
      </c>
      <c r="K102" s="312">
        <v>588.56666666666661</v>
      </c>
      <c r="L102" s="312">
        <v>594.13333333333344</v>
      </c>
      <c r="M102" s="299">
        <v>583</v>
      </c>
      <c r="N102" s="299">
        <v>568.5</v>
      </c>
      <c r="O102" s="314">
        <v>13566250</v>
      </c>
      <c r="P102" s="315">
        <v>8.758392624511474E-2</v>
      </c>
    </row>
    <row r="103" spans="1:16" ht="15">
      <c r="A103" s="272">
        <v>93</v>
      </c>
      <c r="B103" s="382" t="s">
        <v>56</v>
      </c>
      <c r="C103" s="500" t="s">
        <v>142</v>
      </c>
      <c r="D103" s="501">
        <v>44252</v>
      </c>
      <c r="E103" s="311">
        <v>740.5</v>
      </c>
      <c r="F103" s="311">
        <v>738.15</v>
      </c>
      <c r="G103" s="312">
        <v>722.15</v>
      </c>
      <c r="H103" s="312">
        <v>703.8</v>
      </c>
      <c r="I103" s="312">
        <v>687.8</v>
      </c>
      <c r="J103" s="312">
        <v>756.5</v>
      </c>
      <c r="K103" s="312">
        <v>772.5</v>
      </c>
      <c r="L103" s="312">
        <v>790.85</v>
      </c>
      <c r="M103" s="299">
        <v>754.15</v>
      </c>
      <c r="N103" s="299">
        <v>719.8</v>
      </c>
      <c r="O103" s="314">
        <v>5070000</v>
      </c>
      <c r="P103" s="315">
        <v>1.7214397496087636E-2</v>
      </c>
    </row>
    <row r="104" spans="1:16" ht="15">
      <c r="A104" s="272">
        <v>94</v>
      </c>
      <c r="B104" s="382" t="s">
        <v>72</v>
      </c>
      <c r="C104" s="500" t="s">
        <v>143</v>
      </c>
      <c r="D104" s="501">
        <v>44252</v>
      </c>
      <c r="E104" s="311">
        <v>1128.3499999999999</v>
      </c>
      <c r="F104" s="311">
        <v>1123.6166666666666</v>
      </c>
      <c r="G104" s="312">
        <v>1098.083333333333</v>
      </c>
      <c r="H104" s="312">
        <v>1067.8166666666664</v>
      </c>
      <c r="I104" s="312">
        <v>1042.2833333333328</v>
      </c>
      <c r="J104" s="312">
        <v>1153.8833333333332</v>
      </c>
      <c r="K104" s="312">
        <v>1179.4166666666665</v>
      </c>
      <c r="L104" s="312">
        <v>1209.6833333333334</v>
      </c>
      <c r="M104" s="299">
        <v>1149.1500000000001</v>
      </c>
      <c r="N104" s="299">
        <v>1093.3499999999999</v>
      </c>
      <c r="O104" s="314">
        <v>1542600</v>
      </c>
      <c r="P104" s="315">
        <v>2.7301092043681748E-3</v>
      </c>
    </row>
    <row r="105" spans="1:16" ht="15">
      <c r="A105" s="272">
        <v>95</v>
      </c>
      <c r="B105" s="382" t="s">
        <v>106</v>
      </c>
      <c r="C105" s="500" t="s">
        <v>144</v>
      </c>
      <c r="D105" s="501">
        <v>44252</v>
      </c>
      <c r="E105" s="311">
        <v>1721.45</v>
      </c>
      <c r="F105" s="311">
        <v>1730.8</v>
      </c>
      <c r="G105" s="312">
        <v>1703.6</v>
      </c>
      <c r="H105" s="312">
        <v>1685.75</v>
      </c>
      <c r="I105" s="312">
        <v>1658.55</v>
      </c>
      <c r="J105" s="312">
        <v>1748.6499999999999</v>
      </c>
      <c r="K105" s="312">
        <v>1775.8500000000001</v>
      </c>
      <c r="L105" s="312">
        <v>1793.6999999999998</v>
      </c>
      <c r="M105" s="299">
        <v>1758</v>
      </c>
      <c r="N105" s="299">
        <v>1712.95</v>
      </c>
      <c r="O105" s="314">
        <v>1728800</v>
      </c>
      <c r="P105" s="315">
        <v>-1.0531135531135532E-2</v>
      </c>
    </row>
    <row r="106" spans="1:16" ht="15">
      <c r="A106" s="272">
        <v>96</v>
      </c>
      <c r="B106" s="382" t="s">
        <v>43</v>
      </c>
      <c r="C106" s="500" t="s">
        <v>145</v>
      </c>
      <c r="D106" s="501">
        <v>44252</v>
      </c>
      <c r="E106" s="311">
        <v>161.9</v>
      </c>
      <c r="F106" s="311">
        <v>162.81666666666666</v>
      </c>
      <c r="G106" s="312">
        <v>159.88333333333333</v>
      </c>
      <c r="H106" s="312">
        <v>157.86666666666667</v>
      </c>
      <c r="I106" s="312">
        <v>154.93333333333334</v>
      </c>
      <c r="J106" s="312">
        <v>164.83333333333331</v>
      </c>
      <c r="K106" s="312">
        <v>167.76666666666665</v>
      </c>
      <c r="L106" s="312">
        <v>169.7833333333333</v>
      </c>
      <c r="M106" s="299">
        <v>165.75</v>
      </c>
      <c r="N106" s="299">
        <v>160.80000000000001</v>
      </c>
      <c r="O106" s="314">
        <v>40866000</v>
      </c>
      <c r="P106" s="315">
        <v>2.062937062937063E-2</v>
      </c>
    </row>
    <row r="107" spans="1:16" ht="15">
      <c r="A107" s="272">
        <v>97</v>
      </c>
      <c r="B107" s="382" t="s">
        <v>43</v>
      </c>
      <c r="C107" s="500" t="s">
        <v>146</v>
      </c>
      <c r="D107" s="501">
        <v>44252</v>
      </c>
      <c r="E107" s="311">
        <v>94239.75</v>
      </c>
      <c r="F107" s="311">
        <v>93226.583333333328</v>
      </c>
      <c r="G107" s="312">
        <v>91553.166666666657</v>
      </c>
      <c r="H107" s="312">
        <v>88866.583333333328</v>
      </c>
      <c r="I107" s="312">
        <v>87193.166666666657</v>
      </c>
      <c r="J107" s="312">
        <v>95913.166666666657</v>
      </c>
      <c r="K107" s="312">
        <v>97586.583333333314</v>
      </c>
      <c r="L107" s="312">
        <v>100273.16666666666</v>
      </c>
      <c r="M107" s="299">
        <v>94900</v>
      </c>
      <c r="N107" s="299">
        <v>90540</v>
      </c>
      <c r="O107" s="314">
        <v>57080</v>
      </c>
      <c r="P107" s="315">
        <v>0.14779810979288155</v>
      </c>
    </row>
    <row r="108" spans="1:16" ht="15">
      <c r="A108" s="272">
        <v>98</v>
      </c>
      <c r="B108" s="382" t="s">
        <v>56</v>
      </c>
      <c r="C108" s="500" t="s">
        <v>147</v>
      </c>
      <c r="D108" s="501">
        <v>44252</v>
      </c>
      <c r="E108" s="311">
        <v>1192.8</v>
      </c>
      <c r="F108" s="311">
        <v>1201.75</v>
      </c>
      <c r="G108" s="312">
        <v>1172.55</v>
      </c>
      <c r="H108" s="312">
        <v>1152.3</v>
      </c>
      <c r="I108" s="312">
        <v>1123.0999999999999</v>
      </c>
      <c r="J108" s="312">
        <v>1222</v>
      </c>
      <c r="K108" s="312">
        <v>1251.1999999999998</v>
      </c>
      <c r="L108" s="312">
        <v>1271.45</v>
      </c>
      <c r="M108" s="299">
        <v>1230.95</v>
      </c>
      <c r="N108" s="299">
        <v>1181.5</v>
      </c>
      <c r="O108" s="314">
        <v>5556750</v>
      </c>
      <c r="P108" s="315">
        <v>1.0915541001500887E-2</v>
      </c>
    </row>
    <row r="109" spans="1:16" ht="15">
      <c r="A109" s="272">
        <v>99</v>
      </c>
      <c r="B109" s="382" t="s">
        <v>111</v>
      </c>
      <c r="C109" s="500" t="s">
        <v>148</v>
      </c>
      <c r="D109" s="501">
        <v>44252</v>
      </c>
      <c r="E109" s="311">
        <v>49.45</v>
      </c>
      <c r="F109" s="311">
        <v>49.883333333333333</v>
      </c>
      <c r="G109" s="312">
        <v>48.766666666666666</v>
      </c>
      <c r="H109" s="312">
        <v>48.083333333333336</v>
      </c>
      <c r="I109" s="312">
        <v>46.966666666666669</v>
      </c>
      <c r="J109" s="312">
        <v>50.566666666666663</v>
      </c>
      <c r="K109" s="312">
        <v>51.683333333333323</v>
      </c>
      <c r="L109" s="312">
        <v>52.36666666666666</v>
      </c>
      <c r="M109" s="299">
        <v>51</v>
      </c>
      <c r="N109" s="299">
        <v>49.2</v>
      </c>
      <c r="O109" s="314">
        <v>55794000</v>
      </c>
      <c r="P109" s="315">
        <v>7.2549019607843143E-2</v>
      </c>
    </row>
    <row r="110" spans="1:16" ht="15">
      <c r="A110" s="272">
        <v>100</v>
      </c>
      <c r="B110" s="382" t="s">
        <v>39</v>
      </c>
      <c r="C110" s="500" t="s">
        <v>257</v>
      </c>
      <c r="D110" s="501">
        <v>44252</v>
      </c>
      <c r="E110" s="311">
        <v>4971.55</v>
      </c>
      <c r="F110" s="311">
        <v>5011.0833333333339</v>
      </c>
      <c r="G110" s="312">
        <v>4888.5666666666675</v>
      </c>
      <c r="H110" s="312">
        <v>4805.5833333333339</v>
      </c>
      <c r="I110" s="312">
        <v>4683.0666666666675</v>
      </c>
      <c r="J110" s="312">
        <v>5094.0666666666675</v>
      </c>
      <c r="K110" s="312">
        <v>5216.5833333333339</v>
      </c>
      <c r="L110" s="312">
        <v>5299.5666666666675</v>
      </c>
      <c r="M110" s="299">
        <v>5133.6000000000004</v>
      </c>
      <c r="N110" s="299">
        <v>4928.1000000000004</v>
      </c>
      <c r="O110" s="314">
        <v>814750</v>
      </c>
      <c r="P110" s="315">
        <v>-2.5418660287081341E-2</v>
      </c>
    </row>
    <row r="111" spans="1:16" ht="15">
      <c r="A111" s="272">
        <v>101</v>
      </c>
      <c r="B111" s="382" t="s">
        <v>49</v>
      </c>
      <c r="C111" s="500" t="s">
        <v>151</v>
      </c>
      <c r="D111" s="501">
        <v>44252</v>
      </c>
      <c r="E111" s="311">
        <v>17339.95</v>
      </c>
      <c r="F111" s="311">
        <v>17348.766666666666</v>
      </c>
      <c r="G111" s="312">
        <v>17163.183333333334</v>
      </c>
      <c r="H111" s="312">
        <v>16986.416666666668</v>
      </c>
      <c r="I111" s="312">
        <v>16800.833333333336</v>
      </c>
      <c r="J111" s="312">
        <v>17525.533333333333</v>
      </c>
      <c r="K111" s="312">
        <v>17711.116666666669</v>
      </c>
      <c r="L111" s="312">
        <v>17887.883333333331</v>
      </c>
      <c r="M111" s="299">
        <v>17534.349999999999</v>
      </c>
      <c r="N111" s="299">
        <v>17172</v>
      </c>
      <c r="O111" s="314">
        <v>356150</v>
      </c>
      <c r="P111" s="315">
        <v>-1.2340543538546866E-2</v>
      </c>
    </row>
    <row r="112" spans="1:16" ht="15">
      <c r="A112" s="272">
        <v>102</v>
      </c>
      <c r="B112" s="382" t="s">
        <v>111</v>
      </c>
      <c r="C112" s="500" t="s">
        <v>152</v>
      </c>
      <c r="D112" s="501">
        <v>44252</v>
      </c>
      <c r="E112" s="311">
        <v>116.9</v>
      </c>
      <c r="F112" s="311">
        <v>118.61666666666667</v>
      </c>
      <c r="G112" s="312">
        <v>114.23333333333335</v>
      </c>
      <c r="H112" s="312">
        <v>111.56666666666668</v>
      </c>
      <c r="I112" s="312">
        <v>107.18333333333335</v>
      </c>
      <c r="J112" s="312">
        <v>121.28333333333335</v>
      </c>
      <c r="K112" s="312">
        <v>125.66666666666667</v>
      </c>
      <c r="L112" s="312">
        <v>128.33333333333334</v>
      </c>
      <c r="M112" s="299">
        <v>123</v>
      </c>
      <c r="N112" s="299">
        <v>115.95</v>
      </c>
      <c r="O112" s="314">
        <v>51549800</v>
      </c>
      <c r="P112" s="315">
        <v>5.6201803685792711E-3</v>
      </c>
    </row>
    <row r="113" spans="1:16" ht="15">
      <c r="A113" s="272">
        <v>103</v>
      </c>
      <c r="B113" s="382" t="s">
        <v>42</v>
      </c>
      <c r="C113" s="500" t="s">
        <v>153</v>
      </c>
      <c r="D113" s="501">
        <v>44252</v>
      </c>
      <c r="E113" s="311">
        <v>97.3</v>
      </c>
      <c r="F113" s="311">
        <v>97.616666666666674</v>
      </c>
      <c r="G113" s="312">
        <v>96.533333333333346</v>
      </c>
      <c r="H113" s="312">
        <v>95.766666666666666</v>
      </c>
      <c r="I113" s="312">
        <v>94.683333333333337</v>
      </c>
      <c r="J113" s="312">
        <v>98.383333333333354</v>
      </c>
      <c r="K113" s="312">
        <v>99.466666666666669</v>
      </c>
      <c r="L113" s="312">
        <v>100.23333333333336</v>
      </c>
      <c r="M113" s="299">
        <v>98.7</v>
      </c>
      <c r="N113" s="299">
        <v>96.85</v>
      </c>
      <c r="O113" s="314">
        <v>76870200</v>
      </c>
      <c r="P113" s="315">
        <v>1.8195545488863721E-2</v>
      </c>
    </row>
    <row r="114" spans="1:16" ht="15">
      <c r="A114" s="272">
        <v>104</v>
      </c>
      <c r="B114" s="382" t="s">
        <v>72</v>
      </c>
      <c r="C114" s="500" t="s">
        <v>155</v>
      </c>
      <c r="D114" s="501">
        <v>44252</v>
      </c>
      <c r="E114" s="311">
        <v>99.15</v>
      </c>
      <c r="F114" s="311">
        <v>99.649999999999991</v>
      </c>
      <c r="G114" s="312">
        <v>97.499999999999986</v>
      </c>
      <c r="H114" s="312">
        <v>95.85</v>
      </c>
      <c r="I114" s="312">
        <v>93.699999999999989</v>
      </c>
      <c r="J114" s="312">
        <v>101.29999999999998</v>
      </c>
      <c r="K114" s="312">
        <v>103.44999999999999</v>
      </c>
      <c r="L114" s="312">
        <v>105.09999999999998</v>
      </c>
      <c r="M114" s="299">
        <v>101.8</v>
      </c>
      <c r="N114" s="299">
        <v>98</v>
      </c>
      <c r="O114" s="314">
        <v>52444700</v>
      </c>
      <c r="P114" s="315">
        <v>-1.7596999855762296E-2</v>
      </c>
    </row>
    <row r="115" spans="1:16" ht="15">
      <c r="A115" s="272">
        <v>105</v>
      </c>
      <c r="B115" s="382" t="s">
        <v>78</v>
      </c>
      <c r="C115" s="500" t="s">
        <v>156</v>
      </c>
      <c r="D115" s="501">
        <v>44252</v>
      </c>
      <c r="E115" s="311">
        <v>30374.5</v>
      </c>
      <c r="F115" s="311">
        <v>30133.383333333331</v>
      </c>
      <c r="G115" s="312">
        <v>29617.866666666661</v>
      </c>
      <c r="H115" s="312">
        <v>28861.23333333333</v>
      </c>
      <c r="I115" s="312">
        <v>28345.71666666666</v>
      </c>
      <c r="J115" s="312">
        <v>30890.016666666663</v>
      </c>
      <c r="K115" s="312">
        <v>31405.533333333333</v>
      </c>
      <c r="L115" s="312">
        <v>32162.166666666664</v>
      </c>
      <c r="M115" s="299">
        <v>30648.9</v>
      </c>
      <c r="N115" s="299">
        <v>29376.75</v>
      </c>
      <c r="O115" s="314">
        <v>99210</v>
      </c>
      <c r="P115" s="315">
        <v>6.1296534017971756E-2</v>
      </c>
    </row>
    <row r="116" spans="1:16" ht="15">
      <c r="A116" s="272">
        <v>106</v>
      </c>
      <c r="B116" s="382" t="s">
        <v>51</v>
      </c>
      <c r="C116" s="500" t="s">
        <v>157</v>
      </c>
      <c r="D116" s="501">
        <v>44252</v>
      </c>
      <c r="E116" s="311">
        <v>1579.9</v>
      </c>
      <c r="F116" s="311">
        <v>1583.5833333333333</v>
      </c>
      <c r="G116" s="312">
        <v>1554.4166666666665</v>
      </c>
      <c r="H116" s="312">
        <v>1528.9333333333332</v>
      </c>
      <c r="I116" s="312">
        <v>1499.7666666666664</v>
      </c>
      <c r="J116" s="312">
        <v>1609.0666666666666</v>
      </c>
      <c r="K116" s="312">
        <v>1638.2333333333331</v>
      </c>
      <c r="L116" s="312">
        <v>1663.7166666666667</v>
      </c>
      <c r="M116" s="299">
        <v>1612.75</v>
      </c>
      <c r="N116" s="299">
        <v>1558.1</v>
      </c>
      <c r="O116" s="314">
        <v>3729550</v>
      </c>
      <c r="P116" s="315">
        <v>-2.5718390804597702E-2</v>
      </c>
    </row>
    <row r="117" spans="1:16" ht="15">
      <c r="A117" s="272">
        <v>107</v>
      </c>
      <c r="B117" s="382" t="s">
        <v>72</v>
      </c>
      <c r="C117" s="500" t="s">
        <v>158</v>
      </c>
      <c r="D117" s="501">
        <v>44252</v>
      </c>
      <c r="E117" s="311">
        <v>243.45</v>
      </c>
      <c r="F117" s="311">
        <v>244.29999999999998</v>
      </c>
      <c r="G117" s="312">
        <v>241.89999999999998</v>
      </c>
      <c r="H117" s="312">
        <v>240.35</v>
      </c>
      <c r="I117" s="312">
        <v>237.95</v>
      </c>
      <c r="J117" s="312">
        <v>245.84999999999997</v>
      </c>
      <c r="K117" s="312">
        <v>248.25</v>
      </c>
      <c r="L117" s="312">
        <v>249.79999999999995</v>
      </c>
      <c r="M117" s="299">
        <v>246.7</v>
      </c>
      <c r="N117" s="299">
        <v>242.75</v>
      </c>
      <c r="O117" s="314">
        <v>16275000</v>
      </c>
      <c r="P117" s="315">
        <v>4.72972972972973E-2</v>
      </c>
    </row>
    <row r="118" spans="1:16" ht="15">
      <c r="A118" s="272">
        <v>108</v>
      </c>
      <c r="B118" s="382" t="s">
        <v>56</v>
      </c>
      <c r="C118" s="500" t="s">
        <v>159</v>
      </c>
      <c r="D118" s="501">
        <v>44252</v>
      </c>
      <c r="E118" s="311">
        <v>126.25</v>
      </c>
      <c r="F118" s="311">
        <v>126.98333333333333</v>
      </c>
      <c r="G118" s="312">
        <v>124.81666666666666</v>
      </c>
      <c r="H118" s="312">
        <v>123.38333333333333</v>
      </c>
      <c r="I118" s="312">
        <v>121.21666666666665</v>
      </c>
      <c r="J118" s="312">
        <v>128.41666666666669</v>
      </c>
      <c r="K118" s="312">
        <v>130.58333333333331</v>
      </c>
      <c r="L118" s="312">
        <v>132.01666666666668</v>
      </c>
      <c r="M118" s="299">
        <v>129.15</v>
      </c>
      <c r="N118" s="299">
        <v>125.55</v>
      </c>
      <c r="O118" s="314">
        <v>29189600</v>
      </c>
      <c r="P118" s="315">
        <v>1.915301127899553E-3</v>
      </c>
    </row>
    <row r="119" spans="1:16" ht="15">
      <c r="A119" s="272">
        <v>109</v>
      </c>
      <c r="B119" s="382" t="s">
        <v>49</v>
      </c>
      <c r="C119" s="500" t="s">
        <v>160</v>
      </c>
      <c r="D119" s="501">
        <v>44252</v>
      </c>
      <c r="E119" s="311">
        <v>1768.3</v>
      </c>
      <c r="F119" s="311">
        <v>1770.8333333333333</v>
      </c>
      <c r="G119" s="312">
        <v>1739.3666666666666</v>
      </c>
      <c r="H119" s="312">
        <v>1710.4333333333334</v>
      </c>
      <c r="I119" s="312">
        <v>1678.9666666666667</v>
      </c>
      <c r="J119" s="312">
        <v>1799.7666666666664</v>
      </c>
      <c r="K119" s="312">
        <v>1831.2333333333331</v>
      </c>
      <c r="L119" s="312">
        <v>1860.1666666666663</v>
      </c>
      <c r="M119" s="299">
        <v>1802.3</v>
      </c>
      <c r="N119" s="299">
        <v>1741.9</v>
      </c>
      <c r="O119" s="314">
        <v>2515000</v>
      </c>
      <c r="P119" s="315">
        <v>-1.872805306281701E-2</v>
      </c>
    </row>
    <row r="120" spans="1:16" ht="15">
      <c r="A120" s="272">
        <v>110</v>
      </c>
      <c r="B120" s="382" t="s">
        <v>53</v>
      </c>
      <c r="C120" s="500" t="s">
        <v>161</v>
      </c>
      <c r="D120" s="501">
        <v>44252</v>
      </c>
      <c r="E120" s="311">
        <v>39.15</v>
      </c>
      <c r="F120" s="311">
        <v>39.266666666666673</v>
      </c>
      <c r="G120" s="312">
        <v>37.283333333333346</v>
      </c>
      <c r="H120" s="312">
        <v>35.416666666666671</v>
      </c>
      <c r="I120" s="312">
        <v>33.433333333333344</v>
      </c>
      <c r="J120" s="312">
        <v>41.133333333333347</v>
      </c>
      <c r="K120" s="312">
        <v>43.116666666666681</v>
      </c>
      <c r="L120" s="312">
        <v>44.983333333333348</v>
      </c>
      <c r="M120" s="299">
        <v>41.25</v>
      </c>
      <c r="N120" s="299">
        <v>37.4</v>
      </c>
      <c r="O120" s="314">
        <v>196624000</v>
      </c>
      <c r="P120" s="315">
        <v>3.8536296797092875E-2</v>
      </c>
    </row>
    <row r="121" spans="1:16" ht="15">
      <c r="A121" s="272">
        <v>111</v>
      </c>
      <c r="B121" s="382" t="s">
        <v>42</v>
      </c>
      <c r="C121" s="500" t="s">
        <v>162</v>
      </c>
      <c r="D121" s="501">
        <v>44252</v>
      </c>
      <c r="E121" s="311">
        <v>211.1</v>
      </c>
      <c r="F121" s="311">
        <v>212.83333333333334</v>
      </c>
      <c r="G121" s="312">
        <v>208.66666666666669</v>
      </c>
      <c r="H121" s="312">
        <v>206.23333333333335</v>
      </c>
      <c r="I121" s="312">
        <v>202.06666666666669</v>
      </c>
      <c r="J121" s="312">
        <v>215.26666666666668</v>
      </c>
      <c r="K121" s="312">
        <v>219.43333333333337</v>
      </c>
      <c r="L121" s="312">
        <v>221.86666666666667</v>
      </c>
      <c r="M121" s="299">
        <v>217</v>
      </c>
      <c r="N121" s="299">
        <v>210.4</v>
      </c>
      <c r="O121" s="314">
        <v>14204000</v>
      </c>
      <c r="P121" s="315">
        <v>0.16083687479568487</v>
      </c>
    </row>
    <row r="122" spans="1:16" ht="15">
      <c r="A122" s="272">
        <v>112</v>
      </c>
      <c r="B122" s="382" t="s">
        <v>88</v>
      </c>
      <c r="C122" s="500" t="s">
        <v>163</v>
      </c>
      <c r="D122" s="501">
        <v>44252</v>
      </c>
      <c r="E122" s="311">
        <v>1499.4</v>
      </c>
      <c r="F122" s="311">
        <v>1507.95</v>
      </c>
      <c r="G122" s="312">
        <v>1486.45</v>
      </c>
      <c r="H122" s="312">
        <v>1473.5</v>
      </c>
      <c r="I122" s="312">
        <v>1452</v>
      </c>
      <c r="J122" s="312">
        <v>1520.9</v>
      </c>
      <c r="K122" s="312">
        <v>1542.4</v>
      </c>
      <c r="L122" s="312">
        <v>1555.3500000000001</v>
      </c>
      <c r="M122" s="299">
        <v>1529.45</v>
      </c>
      <c r="N122" s="299">
        <v>1495</v>
      </c>
      <c r="O122" s="314">
        <v>1890515</v>
      </c>
      <c r="P122" s="315">
        <v>-1.5681288408561134E-2</v>
      </c>
    </row>
    <row r="123" spans="1:16" ht="15">
      <c r="A123" s="272">
        <v>113</v>
      </c>
      <c r="B123" s="382" t="s">
        <v>37</v>
      </c>
      <c r="C123" s="500" t="s">
        <v>164</v>
      </c>
      <c r="D123" s="501">
        <v>44252</v>
      </c>
      <c r="E123" s="311">
        <v>931.35</v>
      </c>
      <c r="F123" s="311">
        <v>932.91666666666663</v>
      </c>
      <c r="G123" s="312">
        <v>922.93333333333328</v>
      </c>
      <c r="H123" s="312">
        <v>914.51666666666665</v>
      </c>
      <c r="I123" s="312">
        <v>904.5333333333333</v>
      </c>
      <c r="J123" s="312">
        <v>941.33333333333326</v>
      </c>
      <c r="K123" s="312">
        <v>951.31666666666661</v>
      </c>
      <c r="L123" s="312">
        <v>959.73333333333323</v>
      </c>
      <c r="M123" s="299">
        <v>942.9</v>
      </c>
      <c r="N123" s="299">
        <v>924.5</v>
      </c>
      <c r="O123" s="314">
        <v>1844500</v>
      </c>
      <c r="P123" s="315">
        <v>-5.938448201127005E-2</v>
      </c>
    </row>
    <row r="124" spans="1:16" ht="15">
      <c r="A124" s="272">
        <v>114</v>
      </c>
      <c r="B124" s="382" t="s">
        <v>53</v>
      </c>
      <c r="C124" s="500" t="s">
        <v>165</v>
      </c>
      <c r="D124" s="501">
        <v>44252</v>
      </c>
      <c r="E124" s="311">
        <v>245.5</v>
      </c>
      <c r="F124" s="311">
        <v>246.23333333333335</v>
      </c>
      <c r="G124" s="312">
        <v>241.56666666666669</v>
      </c>
      <c r="H124" s="312">
        <v>237.63333333333335</v>
      </c>
      <c r="I124" s="312">
        <v>232.9666666666667</v>
      </c>
      <c r="J124" s="312">
        <v>250.16666666666669</v>
      </c>
      <c r="K124" s="312">
        <v>254.83333333333331</v>
      </c>
      <c r="L124" s="312">
        <v>258.76666666666665</v>
      </c>
      <c r="M124" s="299">
        <v>250.9</v>
      </c>
      <c r="N124" s="299">
        <v>242.3</v>
      </c>
      <c r="O124" s="314">
        <v>24020700</v>
      </c>
      <c r="P124" s="315">
        <v>2.4743288383026103E-2</v>
      </c>
    </row>
    <row r="125" spans="1:16" ht="15">
      <c r="A125" s="272">
        <v>115</v>
      </c>
      <c r="B125" s="382" t="s">
        <v>42</v>
      </c>
      <c r="C125" s="500" t="s">
        <v>166</v>
      </c>
      <c r="D125" s="501">
        <v>44252</v>
      </c>
      <c r="E125" s="311">
        <v>147.19999999999999</v>
      </c>
      <c r="F125" s="311">
        <v>148.21666666666667</v>
      </c>
      <c r="G125" s="312">
        <v>145.23333333333335</v>
      </c>
      <c r="H125" s="312">
        <v>143.26666666666668</v>
      </c>
      <c r="I125" s="312">
        <v>140.28333333333336</v>
      </c>
      <c r="J125" s="312">
        <v>150.18333333333334</v>
      </c>
      <c r="K125" s="312">
        <v>153.16666666666663</v>
      </c>
      <c r="L125" s="312">
        <v>155.13333333333333</v>
      </c>
      <c r="M125" s="299">
        <v>151.19999999999999</v>
      </c>
      <c r="N125" s="299">
        <v>146.25</v>
      </c>
      <c r="O125" s="314">
        <v>13152000</v>
      </c>
      <c r="P125" s="315">
        <v>1.8114259173246633E-2</v>
      </c>
    </row>
    <row r="126" spans="1:16" ht="15">
      <c r="A126" s="272">
        <v>116</v>
      </c>
      <c r="B126" s="382" t="s">
        <v>72</v>
      </c>
      <c r="C126" s="500" t="s">
        <v>167</v>
      </c>
      <c r="D126" s="501">
        <v>44252</v>
      </c>
      <c r="E126" s="311">
        <v>1962.5</v>
      </c>
      <c r="F126" s="311">
        <v>1972.6333333333332</v>
      </c>
      <c r="G126" s="312">
        <v>1946.3166666666664</v>
      </c>
      <c r="H126" s="312">
        <v>1930.1333333333332</v>
      </c>
      <c r="I126" s="312">
        <v>1903.8166666666664</v>
      </c>
      <c r="J126" s="312">
        <v>1988.8166666666664</v>
      </c>
      <c r="K126" s="312">
        <v>2015.133333333333</v>
      </c>
      <c r="L126" s="312">
        <v>2031.3166666666664</v>
      </c>
      <c r="M126" s="299">
        <v>1998.95</v>
      </c>
      <c r="N126" s="299">
        <v>1956.45</v>
      </c>
      <c r="O126" s="314">
        <v>30240250</v>
      </c>
      <c r="P126" s="315">
        <v>-8.8900906215689159E-3</v>
      </c>
    </row>
    <row r="127" spans="1:16" ht="15">
      <c r="A127" s="272">
        <v>117</v>
      </c>
      <c r="B127" s="382" t="s">
        <v>111</v>
      </c>
      <c r="C127" s="500" t="s">
        <v>168</v>
      </c>
      <c r="D127" s="501">
        <v>44252</v>
      </c>
      <c r="E127" s="311">
        <v>67.2</v>
      </c>
      <c r="F127" s="311">
        <v>67.383333333333326</v>
      </c>
      <c r="G127" s="312">
        <v>65.766666666666652</v>
      </c>
      <c r="H127" s="312">
        <v>64.333333333333329</v>
      </c>
      <c r="I127" s="312">
        <v>62.716666666666654</v>
      </c>
      <c r="J127" s="312">
        <v>68.816666666666649</v>
      </c>
      <c r="K127" s="312">
        <v>70.433333333333323</v>
      </c>
      <c r="L127" s="312">
        <v>71.866666666666646</v>
      </c>
      <c r="M127" s="299">
        <v>69</v>
      </c>
      <c r="N127" s="299">
        <v>65.95</v>
      </c>
      <c r="O127" s="314">
        <v>97717000</v>
      </c>
      <c r="P127" s="315">
        <v>-1.1151701595846953E-2</v>
      </c>
    </row>
    <row r="128" spans="1:16" ht="15">
      <c r="A128" s="272">
        <v>118</v>
      </c>
      <c r="B128" s="402" t="s">
        <v>56</v>
      </c>
      <c r="C128" s="500" t="s">
        <v>275</v>
      </c>
      <c r="D128" s="501">
        <v>44252</v>
      </c>
      <c r="E128" s="311">
        <v>892.2</v>
      </c>
      <c r="F128" s="311">
        <v>885.38333333333321</v>
      </c>
      <c r="G128" s="312">
        <v>872.86666666666645</v>
      </c>
      <c r="H128" s="312">
        <v>853.53333333333319</v>
      </c>
      <c r="I128" s="312">
        <v>841.01666666666642</v>
      </c>
      <c r="J128" s="312">
        <v>904.71666666666647</v>
      </c>
      <c r="K128" s="312">
        <v>917.23333333333335</v>
      </c>
      <c r="L128" s="312">
        <v>936.56666666666649</v>
      </c>
      <c r="M128" s="299">
        <v>897.9</v>
      </c>
      <c r="N128" s="299">
        <v>866.05</v>
      </c>
      <c r="O128" s="314">
        <v>5841000</v>
      </c>
      <c r="P128" s="315">
        <v>-3.398660382039196E-2</v>
      </c>
    </row>
    <row r="129" spans="1:16" ht="15">
      <c r="A129" s="272">
        <v>119</v>
      </c>
      <c r="B129" s="382" t="s">
        <v>53</v>
      </c>
      <c r="C129" s="500" t="s">
        <v>169</v>
      </c>
      <c r="D129" s="501">
        <v>44252</v>
      </c>
      <c r="E129" s="311">
        <v>396.45</v>
      </c>
      <c r="F129" s="311">
        <v>397.25</v>
      </c>
      <c r="G129" s="312">
        <v>389.5</v>
      </c>
      <c r="H129" s="312">
        <v>382.55</v>
      </c>
      <c r="I129" s="312">
        <v>374.8</v>
      </c>
      <c r="J129" s="312">
        <v>404.2</v>
      </c>
      <c r="K129" s="312">
        <v>411.95</v>
      </c>
      <c r="L129" s="312">
        <v>418.9</v>
      </c>
      <c r="M129" s="299">
        <v>405</v>
      </c>
      <c r="N129" s="299">
        <v>390.3</v>
      </c>
      <c r="O129" s="314">
        <v>96963000</v>
      </c>
      <c r="P129" s="315">
        <v>-1.8553382728045669E-2</v>
      </c>
    </row>
    <row r="130" spans="1:16" ht="15">
      <c r="A130" s="272">
        <v>120</v>
      </c>
      <c r="B130" s="382" t="s">
        <v>37</v>
      </c>
      <c r="C130" s="500" t="s">
        <v>170</v>
      </c>
      <c r="D130" s="501">
        <v>44252</v>
      </c>
      <c r="E130" s="311">
        <v>28162.9</v>
      </c>
      <c r="F130" s="311">
        <v>28132.95</v>
      </c>
      <c r="G130" s="312">
        <v>27707.600000000002</v>
      </c>
      <c r="H130" s="312">
        <v>27252.300000000003</v>
      </c>
      <c r="I130" s="312">
        <v>26826.950000000004</v>
      </c>
      <c r="J130" s="312">
        <v>28588.25</v>
      </c>
      <c r="K130" s="312">
        <v>29013.599999999999</v>
      </c>
      <c r="L130" s="312">
        <v>29468.899999999998</v>
      </c>
      <c r="M130" s="299">
        <v>28558.3</v>
      </c>
      <c r="N130" s="299">
        <v>27677.65</v>
      </c>
      <c r="O130" s="314">
        <v>134000</v>
      </c>
      <c r="P130" s="315">
        <v>5.4287962234461057E-2</v>
      </c>
    </row>
    <row r="131" spans="1:16" ht="15">
      <c r="A131" s="272">
        <v>121</v>
      </c>
      <c r="B131" s="382" t="s">
        <v>63</v>
      </c>
      <c r="C131" s="500" t="s">
        <v>171</v>
      </c>
      <c r="D131" s="501">
        <v>44252</v>
      </c>
      <c r="E131" s="311">
        <v>1859.7</v>
      </c>
      <c r="F131" s="311">
        <v>1871.6000000000001</v>
      </c>
      <c r="G131" s="312">
        <v>1838.1000000000004</v>
      </c>
      <c r="H131" s="312">
        <v>1816.5000000000002</v>
      </c>
      <c r="I131" s="312">
        <v>1783.0000000000005</v>
      </c>
      <c r="J131" s="312">
        <v>1893.2000000000003</v>
      </c>
      <c r="K131" s="312">
        <v>1926.6999999999998</v>
      </c>
      <c r="L131" s="312">
        <v>1948.3000000000002</v>
      </c>
      <c r="M131" s="299">
        <v>1905.1</v>
      </c>
      <c r="N131" s="299">
        <v>1850</v>
      </c>
      <c r="O131" s="314">
        <v>807950</v>
      </c>
      <c r="P131" s="315">
        <v>-5.4088860270444301E-2</v>
      </c>
    </row>
    <row r="132" spans="1:16" ht="15">
      <c r="A132" s="272">
        <v>122</v>
      </c>
      <c r="B132" s="382" t="s">
        <v>78</v>
      </c>
      <c r="C132" s="500" t="s">
        <v>172</v>
      </c>
      <c r="D132" s="501">
        <v>44252</v>
      </c>
      <c r="E132" s="311">
        <v>5551.75</v>
      </c>
      <c r="F132" s="311">
        <v>5599.4000000000005</v>
      </c>
      <c r="G132" s="312">
        <v>5479.9000000000015</v>
      </c>
      <c r="H132" s="312">
        <v>5408.0500000000011</v>
      </c>
      <c r="I132" s="312">
        <v>5288.550000000002</v>
      </c>
      <c r="J132" s="312">
        <v>5671.2500000000009</v>
      </c>
      <c r="K132" s="312">
        <v>5790.7499999999991</v>
      </c>
      <c r="L132" s="312">
        <v>5862.6</v>
      </c>
      <c r="M132" s="299">
        <v>5718.9</v>
      </c>
      <c r="N132" s="299">
        <v>5527.55</v>
      </c>
      <c r="O132" s="314">
        <v>343875</v>
      </c>
      <c r="P132" s="315">
        <v>-3.2608695652173911E-3</v>
      </c>
    </row>
    <row r="133" spans="1:16" ht="15">
      <c r="A133" s="272">
        <v>123</v>
      </c>
      <c r="B133" s="382" t="s">
        <v>56</v>
      </c>
      <c r="C133" s="500" t="s">
        <v>173</v>
      </c>
      <c r="D133" s="501">
        <v>44252</v>
      </c>
      <c r="E133" s="311">
        <v>1417.05</v>
      </c>
      <c r="F133" s="311">
        <v>1421.0333333333335</v>
      </c>
      <c r="G133" s="312">
        <v>1391.2666666666671</v>
      </c>
      <c r="H133" s="312">
        <v>1365.4833333333336</v>
      </c>
      <c r="I133" s="312">
        <v>1335.7166666666672</v>
      </c>
      <c r="J133" s="312">
        <v>1446.8166666666671</v>
      </c>
      <c r="K133" s="312">
        <v>1476.5833333333335</v>
      </c>
      <c r="L133" s="312">
        <v>1502.366666666667</v>
      </c>
      <c r="M133" s="299">
        <v>1450.8</v>
      </c>
      <c r="N133" s="299">
        <v>1395.25</v>
      </c>
      <c r="O133" s="314">
        <v>4732000</v>
      </c>
      <c r="P133" s="315">
        <v>-8.548441166610795E-3</v>
      </c>
    </row>
    <row r="134" spans="1:16" ht="15">
      <c r="A134" s="272">
        <v>124</v>
      </c>
      <c r="B134" s="382" t="s">
        <v>51</v>
      </c>
      <c r="C134" s="500" t="s">
        <v>175</v>
      </c>
      <c r="D134" s="501">
        <v>44252</v>
      </c>
      <c r="E134" s="311">
        <v>625.15</v>
      </c>
      <c r="F134" s="311">
        <v>629.23333333333335</v>
      </c>
      <c r="G134" s="312">
        <v>618.2166666666667</v>
      </c>
      <c r="H134" s="312">
        <v>611.2833333333333</v>
      </c>
      <c r="I134" s="312">
        <v>600.26666666666665</v>
      </c>
      <c r="J134" s="312">
        <v>636.16666666666674</v>
      </c>
      <c r="K134" s="312">
        <v>647.18333333333339</v>
      </c>
      <c r="L134" s="312">
        <v>654.11666666666679</v>
      </c>
      <c r="M134" s="299">
        <v>640.25</v>
      </c>
      <c r="N134" s="299">
        <v>622.29999999999995</v>
      </c>
      <c r="O134" s="314">
        <v>43320200</v>
      </c>
      <c r="P134" s="315">
        <v>-1.9052751711894498E-2</v>
      </c>
    </row>
    <row r="135" spans="1:16" ht="15">
      <c r="A135" s="272">
        <v>125</v>
      </c>
      <c r="B135" s="382" t="s">
        <v>88</v>
      </c>
      <c r="C135" s="500" t="s">
        <v>176</v>
      </c>
      <c r="D135" s="501">
        <v>44252</v>
      </c>
      <c r="E135" s="311">
        <v>523</v>
      </c>
      <c r="F135" s="311">
        <v>522.41666666666663</v>
      </c>
      <c r="G135" s="312">
        <v>500.63333333333321</v>
      </c>
      <c r="H135" s="312">
        <v>478.26666666666659</v>
      </c>
      <c r="I135" s="312">
        <v>456.48333333333318</v>
      </c>
      <c r="J135" s="312">
        <v>544.7833333333333</v>
      </c>
      <c r="K135" s="312">
        <v>566.56666666666683</v>
      </c>
      <c r="L135" s="312">
        <v>588.93333333333328</v>
      </c>
      <c r="M135" s="299">
        <v>544.20000000000005</v>
      </c>
      <c r="N135" s="299">
        <v>500.05</v>
      </c>
      <c r="O135" s="314">
        <v>11076000</v>
      </c>
      <c r="P135" s="315">
        <v>-0.1227278127598907</v>
      </c>
    </row>
    <row r="136" spans="1:16" ht="15">
      <c r="A136" s="272">
        <v>126</v>
      </c>
      <c r="B136" s="382" t="s">
        <v>177</v>
      </c>
      <c r="C136" s="500" t="s">
        <v>178</v>
      </c>
      <c r="D136" s="501">
        <v>44252</v>
      </c>
      <c r="E136" s="311">
        <v>575</v>
      </c>
      <c r="F136" s="311">
        <v>566.66666666666663</v>
      </c>
      <c r="G136" s="312">
        <v>544.33333333333326</v>
      </c>
      <c r="H136" s="312">
        <v>513.66666666666663</v>
      </c>
      <c r="I136" s="312">
        <v>491.33333333333326</v>
      </c>
      <c r="J136" s="312">
        <v>597.33333333333326</v>
      </c>
      <c r="K136" s="312">
        <v>619.66666666666652</v>
      </c>
      <c r="L136" s="312">
        <v>650.33333333333326</v>
      </c>
      <c r="M136" s="299">
        <v>589</v>
      </c>
      <c r="N136" s="299">
        <v>536</v>
      </c>
      <c r="O136" s="314">
        <v>8952000</v>
      </c>
      <c r="P136" s="315">
        <v>0.32308601832692874</v>
      </c>
    </row>
    <row r="137" spans="1:16" ht="15">
      <c r="A137" s="272">
        <v>127</v>
      </c>
      <c r="B137" s="382" t="s">
        <v>39</v>
      </c>
      <c r="C137" s="500" t="s">
        <v>807</v>
      </c>
      <c r="D137" s="501">
        <v>44252</v>
      </c>
      <c r="E137" s="311">
        <v>599.6</v>
      </c>
      <c r="F137" s="311">
        <v>601.9666666666667</v>
      </c>
      <c r="G137" s="312">
        <v>593.88333333333344</v>
      </c>
      <c r="H137" s="312">
        <v>588.16666666666674</v>
      </c>
      <c r="I137" s="312">
        <v>580.08333333333348</v>
      </c>
      <c r="J137" s="312">
        <v>607.68333333333339</v>
      </c>
      <c r="K137" s="312">
        <v>615.76666666666665</v>
      </c>
      <c r="L137" s="312">
        <v>621.48333333333335</v>
      </c>
      <c r="M137" s="299">
        <v>610.04999999999995</v>
      </c>
      <c r="N137" s="299">
        <v>596.25</v>
      </c>
      <c r="O137" s="314">
        <v>14941800</v>
      </c>
      <c r="P137" s="315">
        <v>-4.3883897719419487E-2</v>
      </c>
    </row>
    <row r="138" spans="1:16" ht="15">
      <c r="A138" s="272">
        <v>128</v>
      </c>
      <c r="B138" s="382" t="s">
        <v>43</v>
      </c>
      <c r="C138" s="500" t="s">
        <v>180</v>
      </c>
      <c r="D138" s="501">
        <v>44252</v>
      </c>
      <c r="E138" s="311">
        <v>325.89999999999998</v>
      </c>
      <c r="F138" s="311">
        <v>329.56666666666666</v>
      </c>
      <c r="G138" s="312">
        <v>319.43333333333334</v>
      </c>
      <c r="H138" s="312">
        <v>312.9666666666667</v>
      </c>
      <c r="I138" s="312">
        <v>302.83333333333337</v>
      </c>
      <c r="J138" s="312">
        <v>336.0333333333333</v>
      </c>
      <c r="K138" s="312">
        <v>346.16666666666663</v>
      </c>
      <c r="L138" s="312">
        <v>352.63333333333327</v>
      </c>
      <c r="M138" s="299">
        <v>339.7</v>
      </c>
      <c r="N138" s="299">
        <v>323.10000000000002</v>
      </c>
      <c r="O138" s="314">
        <v>77280600</v>
      </c>
      <c r="P138" s="315">
        <v>4.0731689254239799E-3</v>
      </c>
    </row>
    <row r="139" spans="1:16" ht="15">
      <c r="A139" s="272">
        <v>129</v>
      </c>
      <c r="B139" s="382" t="s">
        <v>42</v>
      </c>
      <c r="C139" s="500" t="s">
        <v>182</v>
      </c>
      <c r="D139" s="501">
        <v>44252</v>
      </c>
      <c r="E139" s="311">
        <v>87.4</v>
      </c>
      <c r="F139" s="311">
        <v>88.216666666666654</v>
      </c>
      <c r="G139" s="312">
        <v>85.933333333333309</v>
      </c>
      <c r="H139" s="312">
        <v>84.466666666666654</v>
      </c>
      <c r="I139" s="312">
        <v>82.183333333333309</v>
      </c>
      <c r="J139" s="312">
        <v>89.683333333333309</v>
      </c>
      <c r="K139" s="312">
        <v>91.96666666666664</v>
      </c>
      <c r="L139" s="312">
        <v>93.433333333333309</v>
      </c>
      <c r="M139" s="299">
        <v>90.5</v>
      </c>
      <c r="N139" s="299">
        <v>86.75</v>
      </c>
      <c r="O139" s="314">
        <v>117909000</v>
      </c>
      <c r="P139" s="315">
        <v>1.487334417848013E-2</v>
      </c>
    </row>
    <row r="140" spans="1:16" ht="15">
      <c r="A140" s="272">
        <v>130</v>
      </c>
      <c r="B140" s="382" t="s">
        <v>111</v>
      </c>
      <c r="C140" s="500" t="s">
        <v>183</v>
      </c>
      <c r="D140" s="501">
        <v>44252</v>
      </c>
      <c r="E140" s="311">
        <v>700.4</v>
      </c>
      <c r="F140" s="311">
        <v>703.80000000000007</v>
      </c>
      <c r="G140" s="312">
        <v>689.60000000000014</v>
      </c>
      <c r="H140" s="312">
        <v>678.80000000000007</v>
      </c>
      <c r="I140" s="312">
        <v>664.60000000000014</v>
      </c>
      <c r="J140" s="312">
        <v>714.60000000000014</v>
      </c>
      <c r="K140" s="312">
        <v>728.80000000000018</v>
      </c>
      <c r="L140" s="312">
        <v>739.60000000000014</v>
      </c>
      <c r="M140" s="299">
        <v>718</v>
      </c>
      <c r="N140" s="299">
        <v>693</v>
      </c>
      <c r="O140" s="314">
        <v>39601500</v>
      </c>
      <c r="P140" s="315">
        <v>-6.5583634175691935E-2</v>
      </c>
    </row>
    <row r="141" spans="1:16" ht="15">
      <c r="A141" s="272">
        <v>131</v>
      </c>
      <c r="B141" s="382" t="s">
        <v>106</v>
      </c>
      <c r="C141" s="500" t="s">
        <v>184</v>
      </c>
      <c r="D141" s="501">
        <v>44252</v>
      </c>
      <c r="E141" s="311">
        <v>3192.55</v>
      </c>
      <c r="F141" s="311">
        <v>3211.5666666666671</v>
      </c>
      <c r="G141" s="312">
        <v>3162.3333333333339</v>
      </c>
      <c r="H141" s="312">
        <v>3132.1166666666668</v>
      </c>
      <c r="I141" s="312">
        <v>3082.8833333333337</v>
      </c>
      <c r="J141" s="312">
        <v>3241.7833333333342</v>
      </c>
      <c r="K141" s="312">
        <v>3291.0166666666669</v>
      </c>
      <c r="L141" s="312">
        <v>3321.2333333333345</v>
      </c>
      <c r="M141" s="299">
        <v>3260.8</v>
      </c>
      <c r="N141" s="299">
        <v>3181.35</v>
      </c>
      <c r="O141" s="314">
        <v>5967600</v>
      </c>
      <c r="P141" s="315">
        <v>2.7320146671486856E-2</v>
      </c>
    </row>
    <row r="142" spans="1:16" ht="15">
      <c r="A142" s="272">
        <v>132</v>
      </c>
      <c r="B142" s="382" t="s">
        <v>106</v>
      </c>
      <c r="C142" s="500" t="s">
        <v>185</v>
      </c>
      <c r="D142" s="501">
        <v>44252</v>
      </c>
      <c r="E142" s="311">
        <v>976.65</v>
      </c>
      <c r="F142" s="311">
        <v>983.0333333333333</v>
      </c>
      <c r="G142" s="312">
        <v>964.46666666666658</v>
      </c>
      <c r="H142" s="312">
        <v>952.2833333333333</v>
      </c>
      <c r="I142" s="312">
        <v>933.71666666666658</v>
      </c>
      <c r="J142" s="312">
        <v>995.21666666666658</v>
      </c>
      <c r="K142" s="312">
        <v>1013.7833333333332</v>
      </c>
      <c r="L142" s="312">
        <v>1025.9666666666667</v>
      </c>
      <c r="M142" s="299">
        <v>1001.6</v>
      </c>
      <c r="N142" s="299">
        <v>970.85</v>
      </c>
      <c r="O142" s="314">
        <v>12231600</v>
      </c>
      <c r="P142" s="315">
        <v>-2.9145632917420707E-2</v>
      </c>
    </row>
    <row r="143" spans="1:16" ht="15">
      <c r="A143" s="272">
        <v>133</v>
      </c>
      <c r="B143" s="382" t="s">
        <v>49</v>
      </c>
      <c r="C143" s="500" t="s">
        <v>186</v>
      </c>
      <c r="D143" s="501">
        <v>44252</v>
      </c>
      <c r="E143" s="311">
        <v>1563.25</v>
      </c>
      <c r="F143" s="311">
        <v>1567.75</v>
      </c>
      <c r="G143" s="312">
        <v>1546.5</v>
      </c>
      <c r="H143" s="312">
        <v>1529.75</v>
      </c>
      <c r="I143" s="312">
        <v>1508.5</v>
      </c>
      <c r="J143" s="312">
        <v>1584.5</v>
      </c>
      <c r="K143" s="312">
        <v>1605.75</v>
      </c>
      <c r="L143" s="312">
        <v>1622.5</v>
      </c>
      <c r="M143" s="299">
        <v>1589</v>
      </c>
      <c r="N143" s="299">
        <v>1551</v>
      </c>
      <c r="O143" s="314">
        <v>6535500</v>
      </c>
      <c r="P143" s="315">
        <v>5.3068758652514997E-3</v>
      </c>
    </row>
    <row r="144" spans="1:16" ht="15">
      <c r="A144" s="272">
        <v>134</v>
      </c>
      <c r="B144" s="382" t="s">
        <v>51</v>
      </c>
      <c r="C144" s="500" t="s">
        <v>187</v>
      </c>
      <c r="D144" s="501">
        <v>44252</v>
      </c>
      <c r="E144" s="311">
        <v>2565.15</v>
      </c>
      <c r="F144" s="311">
        <v>2601.4666666666667</v>
      </c>
      <c r="G144" s="312">
        <v>2493.9333333333334</v>
      </c>
      <c r="H144" s="312">
        <v>2422.7166666666667</v>
      </c>
      <c r="I144" s="312">
        <v>2315.1833333333334</v>
      </c>
      <c r="J144" s="312">
        <v>2672.6833333333334</v>
      </c>
      <c r="K144" s="312">
        <v>2780.2166666666672</v>
      </c>
      <c r="L144" s="312">
        <v>2851.4333333333334</v>
      </c>
      <c r="M144" s="299">
        <v>2709</v>
      </c>
      <c r="N144" s="299">
        <v>2530.25</v>
      </c>
      <c r="O144" s="314">
        <v>1285250</v>
      </c>
      <c r="P144" s="315">
        <v>0.55082956259426852</v>
      </c>
    </row>
    <row r="145" spans="1:16" ht="15">
      <c r="A145" s="272">
        <v>135</v>
      </c>
      <c r="B145" s="382" t="s">
        <v>42</v>
      </c>
      <c r="C145" s="500" t="s">
        <v>188</v>
      </c>
      <c r="D145" s="501">
        <v>44252</v>
      </c>
      <c r="E145" s="311">
        <v>322.5</v>
      </c>
      <c r="F145" s="311">
        <v>322.66666666666669</v>
      </c>
      <c r="G145" s="312">
        <v>317.38333333333338</v>
      </c>
      <c r="H145" s="312">
        <v>312.26666666666671</v>
      </c>
      <c r="I145" s="312">
        <v>306.98333333333341</v>
      </c>
      <c r="J145" s="312">
        <v>327.78333333333336</v>
      </c>
      <c r="K145" s="312">
        <v>333.06666666666666</v>
      </c>
      <c r="L145" s="312">
        <v>338.18333333333334</v>
      </c>
      <c r="M145" s="299">
        <v>327.95</v>
      </c>
      <c r="N145" s="299">
        <v>317.55</v>
      </c>
      <c r="O145" s="314">
        <v>5856000</v>
      </c>
      <c r="P145" s="315">
        <v>6.4340239912759001E-2</v>
      </c>
    </row>
    <row r="146" spans="1:16" ht="15">
      <c r="A146" s="272">
        <v>136</v>
      </c>
      <c r="B146" s="382" t="s">
        <v>43</v>
      </c>
      <c r="C146" s="500" t="s">
        <v>189</v>
      </c>
      <c r="D146" s="501">
        <v>44252</v>
      </c>
      <c r="E146" s="311">
        <v>650.6</v>
      </c>
      <c r="F146" s="311">
        <v>651.19999999999993</v>
      </c>
      <c r="G146" s="312">
        <v>641.89999999999986</v>
      </c>
      <c r="H146" s="312">
        <v>633.19999999999993</v>
      </c>
      <c r="I146" s="312">
        <v>623.89999999999986</v>
      </c>
      <c r="J146" s="312">
        <v>659.89999999999986</v>
      </c>
      <c r="K146" s="312">
        <v>669.19999999999982</v>
      </c>
      <c r="L146" s="312">
        <v>677.89999999999986</v>
      </c>
      <c r="M146" s="299">
        <v>660.5</v>
      </c>
      <c r="N146" s="299">
        <v>642.5</v>
      </c>
      <c r="O146" s="314">
        <v>4284000</v>
      </c>
      <c r="P146" s="315">
        <v>-5.2924791086350974E-2</v>
      </c>
    </row>
    <row r="147" spans="1:16" ht="15">
      <c r="A147" s="272">
        <v>137</v>
      </c>
      <c r="B147" s="382" t="s">
        <v>49</v>
      </c>
      <c r="C147" s="500" t="s">
        <v>190</v>
      </c>
      <c r="D147" s="501">
        <v>44252</v>
      </c>
      <c r="E147" s="311">
        <v>1271.75</v>
      </c>
      <c r="F147" s="311">
        <v>1274.7666666666667</v>
      </c>
      <c r="G147" s="312">
        <v>1261.0833333333333</v>
      </c>
      <c r="H147" s="312">
        <v>1250.4166666666665</v>
      </c>
      <c r="I147" s="312">
        <v>1236.7333333333331</v>
      </c>
      <c r="J147" s="312">
        <v>1285.4333333333334</v>
      </c>
      <c r="K147" s="312">
        <v>1299.1166666666668</v>
      </c>
      <c r="L147" s="312">
        <v>1309.7833333333335</v>
      </c>
      <c r="M147" s="299">
        <v>1288.45</v>
      </c>
      <c r="N147" s="299">
        <v>1264.0999999999999</v>
      </c>
      <c r="O147" s="314">
        <v>1267700</v>
      </c>
      <c r="P147" s="315">
        <v>6.4042303172737958E-2</v>
      </c>
    </row>
    <row r="148" spans="1:16" ht="15">
      <c r="A148" s="272">
        <v>138</v>
      </c>
      <c r="B148" s="382" t="s">
        <v>37</v>
      </c>
      <c r="C148" s="500" t="s">
        <v>192</v>
      </c>
      <c r="D148" s="501">
        <v>44252</v>
      </c>
      <c r="E148" s="311">
        <v>6426.6</v>
      </c>
      <c r="F148" s="311">
        <v>6430.4833333333336</v>
      </c>
      <c r="G148" s="312">
        <v>6372.1166666666668</v>
      </c>
      <c r="H148" s="312">
        <v>6317.6333333333332</v>
      </c>
      <c r="I148" s="312">
        <v>6259.2666666666664</v>
      </c>
      <c r="J148" s="312">
        <v>6484.9666666666672</v>
      </c>
      <c r="K148" s="312">
        <v>6543.3333333333339</v>
      </c>
      <c r="L148" s="312">
        <v>6597.8166666666675</v>
      </c>
      <c r="M148" s="299">
        <v>6488.85</v>
      </c>
      <c r="N148" s="299">
        <v>6376</v>
      </c>
      <c r="O148" s="314">
        <v>1236200</v>
      </c>
      <c r="P148" s="315">
        <v>6.3497232171930967E-3</v>
      </c>
    </row>
    <row r="149" spans="1:16" ht="15">
      <c r="A149" s="272">
        <v>139</v>
      </c>
      <c r="B149" s="382" t="s">
        <v>177</v>
      </c>
      <c r="C149" s="500" t="s">
        <v>194</v>
      </c>
      <c r="D149" s="501">
        <v>44252</v>
      </c>
      <c r="E149" s="311">
        <v>540.79999999999995</v>
      </c>
      <c r="F149" s="311">
        <v>545.63333333333333</v>
      </c>
      <c r="G149" s="312">
        <v>533.06666666666661</v>
      </c>
      <c r="H149" s="312">
        <v>525.33333333333326</v>
      </c>
      <c r="I149" s="312">
        <v>512.76666666666654</v>
      </c>
      <c r="J149" s="312">
        <v>553.36666666666667</v>
      </c>
      <c r="K149" s="312">
        <v>565.93333333333351</v>
      </c>
      <c r="L149" s="312">
        <v>573.66666666666674</v>
      </c>
      <c r="M149" s="299">
        <v>558.20000000000005</v>
      </c>
      <c r="N149" s="299">
        <v>537.9</v>
      </c>
      <c r="O149" s="314">
        <v>18804500</v>
      </c>
      <c r="P149" s="315">
        <v>2.3346303501945526E-2</v>
      </c>
    </row>
    <row r="150" spans="1:16" ht="15">
      <c r="A150" s="272">
        <v>140</v>
      </c>
      <c r="B150" s="382" t="s">
        <v>111</v>
      </c>
      <c r="C150" s="500" t="s">
        <v>195</v>
      </c>
      <c r="D150" s="501">
        <v>44252</v>
      </c>
      <c r="E150" s="311">
        <v>182.5</v>
      </c>
      <c r="F150" s="311">
        <v>183.79999999999998</v>
      </c>
      <c r="G150" s="312">
        <v>178.44999999999996</v>
      </c>
      <c r="H150" s="312">
        <v>174.39999999999998</v>
      </c>
      <c r="I150" s="312">
        <v>169.04999999999995</v>
      </c>
      <c r="J150" s="312">
        <v>187.84999999999997</v>
      </c>
      <c r="K150" s="312">
        <v>193.2</v>
      </c>
      <c r="L150" s="312">
        <v>197.24999999999997</v>
      </c>
      <c r="M150" s="299">
        <v>189.15</v>
      </c>
      <c r="N150" s="299">
        <v>179.75</v>
      </c>
      <c r="O150" s="314">
        <v>85485600</v>
      </c>
      <c r="P150" s="315">
        <v>1.9671646206182516E-2</v>
      </c>
    </row>
    <row r="151" spans="1:16" ht="15">
      <c r="A151" s="272">
        <v>141</v>
      </c>
      <c r="B151" s="382" t="s">
        <v>63</v>
      </c>
      <c r="C151" s="500" t="s">
        <v>196</v>
      </c>
      <c r="D151" s="501">
        <v>44252</v>
      </c>
      <c r="E151" s="311">
        <v>1083.6500000000001</v>
      </c>
      <c r="F151" s="311">
        <v>1073.5833333333333</v>
      </c>
      <c r="G151" s="312">
        <v>1053.0666666666666</v>
      </c>
      <c r="H151" s="312">
        <v>1022.4833333333333</v>
      </c>
      <c r="I151" s="312">
        <v>1001.9666666666667</v>
      </c>
      <c r="J151" s="312">
        <v>1104.1666666666665</v>
      </c>
      <c r="K151" s="312">
        <v>1124.6833333333334</v>
      </c>
      <c r="L151" s="312">
        <v>1155.2666666666664</v>
      </c>
      <c r="M151" s="299">
        <v>1094.0999999999999</v>
      </c>
      <c r="N151" s="299">
        <v>1043</v>
      </c>
      <c r="O151" s="314">
        <v>3669000</v>
      </c>
      <c r="P151" s="315">
        <v>0.45479777954004758</v>
      </c>
    </row>
    <row r="152" spans="1:16" ht="15">
      <c r="A152" s="272">
        <v>142</v>
      </c>
      <c r="B152" s="382" t="s">
        <v>106</v>
      </c>
      <c r="C152" s="500" t="s">
        <v>197</v>
      </c>
      <c r="D152" s="501">
        <v>44252</v>
      </c>
      <c r="E152" s="311">
        <v>440.05</v>
      </c>
      <c r="F152" s="311">
        <v>443.23333333333335</v>
      </c>
      <c r="G152" s="312">
        <v>433.11666666666667</v>
      </c>
      <c r="H152" s="312">
        <v>426.18333333333334</v>
      </c>
      <c r="I152" s="312">
        <v>416.06666666666666</v>
      </c>
      <c r="J152" s="312">
        <v>450.16666666666669</v>
      </c>
      <c r="K152" s="312">
        <v>460.28333333333336</v>
      </c>
      <c r="L152" s="312">
        <v>467.2166666666667</v>
      </c>
      <c r="M152" s="299">
        <v>453.35</v>
      </c>
      <c r="N152" s="299">
        <v>436.3</v>
      </c>
      <c r="O152" s="314">
        <v>29408000</v>
      </c>
      <c r="P152" s="315">
        <v>1.8169731885663638E-2</v>
      </c>
    </row>
    <row r="153" spans="1:16" ht="15">
      <c r="A153" s="272">
        <v>143</v>
      </c>
      <c r="B153" s="382" t="s">
        <v>88</v>
      </c>
      <c r="C153" s="500" t="s">
        <v>199</v>
      </c>
      <c r="D153" s="501">
        <v>44252</v>
      </c>
      <c r="E153" s="311">
        <v>216.95</v>
      </c>
      <c r="F153" s="311">
        <v>218.21666666666667</v>
      </c>
      <c r="G153" s="312">
        <v>213.43333333333334</v>
      </c>
      <c r="H153" s="312">
        <v>209.91666666666666</v>
      </c>
      <c r="I153" s="312">
        <v>205.13333333333333</v>
      </c>
      <c r="J153" s="312">
        <v>221.73333333333335</v>
      </c>
      <c r="K153" s="312">
        <v>226.51666666666671</v>
      </c>
      <c r="L153" s="312">
        <v>230.03333333333336</v>
      </c>
      <c r="M153" s="299">
        <v>223</v>
      </c>
      <c r="N153" s="299">
        <v>214.7</v>
      </c>
      <c r="O153" s="314">
        <v>42567000</v>
      </c>
      <c r="P153" s="315">
        <v>7.2000604412209124E-2</v>
      </c>
    </row>
    <row r="154" spans="1:16">
      <c r="A154" s="272">
        <v>144</v>
      </c>
      <c r="B154" s="291"/>
    </row>
    <row r="155" spans="1:16">
      <c r="A155" s="272">
        <v>145</v>
      </c>
      <c r="B155" s="291"/>
      <c r="C155" s="287"/>
      <c r="D155" s="287"/>
      <c r="E155" s="287"/>
      <c r="F155" s="286"/>
      <c r="G155" s="286"/>
      <c r="H155" s="286"/>
      <c r="I155" s="286"/>
      <c r="J155" s="286"/>
      <c r="K155" s="286"/>
      <c r="L155" s="286"/>
      <c r="M155" s="286"/>
    </row>
    <row r="156" spans="1:16">
      <c r="A156" s="272">
        <v>146</v>
      </c>
      <c r="B156" s="291"/>
      <c r="C156" s="287"/>
      <c r="D156" s="287"/>
      <c r="E156" s="287"/>
      <c r="F156" s="286"/>
      <c r="G156" s="286"/>
      <c r="H156" s="286"/>
      <c r="I156" s="286"/>
      <c r="J156" s="286"/>
      <c r="K156" s="286"/>
      <c r="L156" s="286"/>
      <c r="M156" s="286"/>
    </row>
    <row r="157" spans="1:16">
      <c r="A157" s="272">
        <v>147</v>
      </c>
      <c r="B157" s="291"/>
      <c r="C157" s="287"/>
      <c r="D157" s="287"/>
      <c r="E157" s="287"/>
      <c r="F157" s="286"/>
      <c r="G157" s="286"/>
      <c r="H157" s="286"/>
      <c r="I157" s="286"/>
      <c r="J157" s="286"/>
      <c r="K157" s="286"/>
      <c r="L157" s="286"/>
      <c r="M157" s="286"/>
    </row>
    <row r="158" spans="1:16">
      <c r="A158" s="272"/>
      <c r="C158" s="287"/>
      <c r="D158" s="287"/>
      <c r="E158" s="287"/>
      <c r="F158" s="286"/>
      <c r="G158" s="286"/>
      <c r="H158" s="286"/>
      <c r="I158" s="286"/>
      <c r="J158" s="286"/>
      <c r="K158" s="286"/>
      <c r="L158" s="286"/>
      <c r="M158" s="286"/>
    </row>
    <row r="159" spans="1:16">
      <c r="A159" s="272"/>
      <c r="B159" s="295"/>
      <c r="C159" s="287"/>
      <c r="D159" s="287"/>
      <c r="E159" s="287"/>
      <c r="F159" s="286"/>
      <c r="G159" s="286"/>
      <c r="H159" s="286"/>
      <c r="I159" s="286"/>
      <c r="J159" s="286"/>
      <c r="K159" s="286"/>
      <c r="L159" s="286"/>
      <c r="M159" s="286"/>
    </row>
    <row r="160" spans="1:16">
      <c r="A160" s="272"/>
      <c r="B160" s="316"/>
      <c r="C160" s="287"/>
      <c r="D160" s="287"/>
      <c r="E160" s="287"/>
      <c r="F160" s="286"/>
      <c r="G160" s="286"/>
      <c r="H160" s="286"/>
      <c r="I160" s="286"/>
      <c r="J160" s="286"/>
      <c r="K160" s="286"/>
      <c r="L160" s="286"/>
      <c r="M160" s="286"/>
    </row>
    <row r="161" spans="1:13">
      <c r="A161" s="272"/>
      <c r="B161" s="316"/>
      <c r="D161" s="316"/>
      <c r="E161" s="316"/>
      <c r="F161" s="318"/>
      <c r="G161" s="318"/>
      <c r="H161" s="286"/>
      <c r="I161" s="318"/>
      <c r="J161" s="318"/>
      <c r="K161" s="318"/>
      <c r="L161" s="318"/>
      <c r="M161" s="318"/>
    </row>
    <row r="162" spans="1:13">
      <c r="A162" s="272"/>
      <c r="B162" s="316"/>
      <c r="D162" s="316"/>
      <c r="E162" s="316"/>
      <c r="F162" s="318"/>
      <c r="G162" s="318"/>
      <c r="H162" s="318"/>
      <c r="I162" s="318"/>
      <c r="J162" s="318"/>
      <c r="K162" s="318"/>
      <c r="L162" s="318"/>
      <c r="M162" s="318"/>
    </row>
    <row r="163" spans="1:13">
      <c r="A163" s="272"/>
      <c r="B163" s="317"/>
      <c r="D163" s="317"/>
      <c r="E163" s="317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272"/>
      <c r="B164" s="317"/>
      <c r="D164" s="317"/>
      <c r="E164" s="317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272"/>
      <c r="B165" s="317"/>
      <c r="D165" s="317"/>
      <c r="E165" s="317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272"/>
      <c r="B166" s="317"/>
      <c r="D166" s="317"/>
      <c r="E166" s="317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285"/>
      <c r="B167" s="317"/>
      <c r="D167" s="317"/>
      <c r="E167" s="317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285"/>
      <c r="B168" s="317"/>
      <c r="D168" s="317"/>
      <c r="E168" s="317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H169" s="318"/>
    </row>
    <row r="175" spans="1:13">
      <c r="A175" s="291" t="s">
        <v>200</v>
      </c>
    </row>
    <row r="176" spans="1:13">
      <c r="A176" s="291" t="s">
        <v>201</v>
      </c>
    </row>
    <row r="177" spans="1:1">
      <c r="A177" s="291" t="s">
        <v>202</v>
      </c>
    </row>
    <row r="178" spans="1:1">
      <c r="A178" s="291" t="s">
        <v>203</v>
      </c>
    </row>
    <row r="179" spans="1:1">
      <c r="A179" s="291" t="s">
        <v>204</v>
      </c>
    </row>
    <row r="181" spans="1:1">
      <c r="A181" s="295" t="s">
        <v>205</v>
      </c>
    </row>
    <row r="182" spans="1:1">
      <c r="A182" s="316" t="s">
        <v>206</v>
      </c>
    </row>
    <row r="183" spans="1:1">
      <c r="A183" s="316" t="s">
        <v>207</v>
      </c>
    </row>
    <row r="184" spans="1:1">
      <c r="A184" s="316" t="s">
        <v>208</v>
      </c>
    </row>
    <row r="185" spans="1:1">
      <c r="A185" s="317" t="s">
        <v>209</v>
      </c>
    </row>
    <row r="186" spans="1:1">
      <c r="A186" s="317" t="s">
        <v>210</v>
      </c>
    </row>
    <row r="187" spans="1:1">
      <c r="A187" s="317" t="s">
        <v>211</v>
      </c>
    </row>
    <row r="188" spans="1:1">
      <c r="A188" s="317" t="s">
        <v>212</v>
      </c>
    </row>
    <row r="189" spans="1:1">
      <c r="A189" s="317" t="s">
        <v>213</v>
      </c>
    </row>
    <row r="190" spans="1:1">
      <c r="A190" s="317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C6" sqref="C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4" customWidth="1"/>
    <col min="13" max="13" width="12.7109375" style="8" customWidth="1"/>
    <col min="14" max="16384" width="9.28515625" style="8"/>
  </cols>
  <sheetData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00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00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00"/>
      <c r="M4" s="264"/>
      <c r="N4" s="264"/>
      <c r="O4" s="264"/>
    </row>
    <row r="5" spans="1:15" ht="25.5" customHeight="1">
      <c r="M5" s="255" t="s">
        <v>14</v>
      </c>
    </row>
    <row r="6" spans="1:15">
      <c r="A6" s="295" t="s">
        <v>15</v>
      </c>
      <c r="K6" s="275">
        <f>Main!B10</f>
        <v>44237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69"/>
      <c r="L8" s="277"/>
      <c r="M8" s="277"/>
    </row>
    <row r="9" spans="1:15" ht="36" customHeight="1">
      <c r="A9" s="564"/>
      <c r="B9" s="566"/>
      <c r="C9" s="571" t="s">
        <v>23</v>
      </c>
      <c r="D9" s="571"/>
      <c r="E9" s="271" t="s">
        <v>24</v>
      </c>
      <c r="F9" s="271" t="s">
        <v>25</v>
      </c>
      <c r="G9" s="271" t="s">
        <v>26</v>
      </c>
      <c r="H9" s="271" t="s">
        <v>27</v>
      </c>
      <c r="I9" s="271" t="s">
        <v>28</v>
      </c>
      <c r="J9" s="271" t="s">
        <v>29</v>
      </c>
      <c r="K9" s="271" t="s">
        <v>30</v>
      </c>
      <c r="L9" s="301" t="s">
        <v>31</v>
      </c>
      <c r="M9" s="279" t="s">
        <v>215</v>
      </c>
    </row>
    <row r="10" spans="1:15">
      <c r="A10" s="296">
        <v>1</v>
      </c>
      <c r="B10" s="272" t="s">
        <v>216</v>
      </c>
      <c r="C10" s="297">
        <v>15109.3</v>
      </c>
      <c r="D10" s="298">
        <v>15143.566666666666</v>
      </c>
      <c r="E10" s="298">
        <v>15030.033333333331</v>
      </c>
      <c r="F10" s="298">
        <v>14950.766666666665</v>
      </c>
      <c r="G10" s="298">
        <v>14837.23333333333</v>
      </c>
      <c r="H10" s="298">
        <v>15222.833333333332</v>
      </c>
      <c r="I10" s="298">
        <v>15336.366666666665</v>
      </c>
      <c r="J10" s="298">
        <v>15415.633333333333</v>
      </c>
      <c r="K10" s="297">
        <v>15257.1</v>
      </c>
      <c r="L10" s="297">
        <v>15064.3</v>
      </c>
      <c r="M10" s="302"/>
    </row>
    <row r="11" spans="1:15">
      <c r="A11" s="296">
        <v>2</v>
      </c>
      <c r="B11" s="272" t="s">
        <v>217</v>
      </c>
      <c r="C11" s="299">
        <v>36056.5</v>
      </c>
      <c r="D11" s="274">
        <v>36056.833333333336</v>
      </c>
      <c r="E11" s="274">
        <v>35636.51666666667</v>
      </c>
      <c r="F11" s="274">
        <v>35216.533333333333</v>
      </c>
      <c r="G11" s="274">
        <v>34796.216666666667</v>
      </c>
      <c r="H11" s="274">
        <v>36476.816666666673</v>
      </c>
      <c r="I11" s="274">
        <v>36897.133333333339</v>
      </c>
      <c r="J11" s="274">
        <v>37317.116666666676</v>
      </c>
      <c r="K11" s="299">
        <v>36477.15</v>
      </c>
      <c r="L11" s="299">
        <v>35636.85</v>
      </c>
      <c r="M11" s="302"/>
    </row>
    <row r="12" spans="1:15">
      <c r="A12" s="296">
        <v>3</v>
      </c>
      <c r="B12" s="280" t="s">
        <v>218</v>
      </c>
      <c r="C12" s="299">
        <v>1735.25</v>
      </c>
      <c r="D12" s="274">
        <v>1743.8499999999997</v>
      </c>
      <c r="E12" s="274">
        <v>1720.4999999999993</v>
      </c>
      <c r="F12" s="274">
        <v>1705.7499999999995</v>
      </c>
      <c r="G12" s="274">
        <v>1682.3999999999992</v>
      </c>
      <c r="H12" s="274">
        <v>1758.5999999999995</v>
      </c>
      <c r="I12" s="274">
        <v>1781.9499999999998</v>
      </c>
      <c r="J12" s="274">
        <v>1796.6999999999996</v>
      </c>
      <c r="K12" s="299">
        <v>1767.2</v>
      </c>
      <c r="L12" s="299">
        <v>1729.1</v>
      </c>
      <c r="M12" s="302"/>
    </row>
    <row r="13" spans="1:15">
      <c r="A13" s="296">
        <v>4</v>
      </c>
      <c r="B13" s="272" t="s">
        <v>219</v>
      </c>
      <c r="C13" s="299">
        <v>4113.6499999999996</v>
      </c>
      <c r="D13" s="274">
        <v>4120.1166666666668</v>
      </c>
      <c r="E13" s="274">
        <v>4094.6333333333332</v>
      </c>
      <c r="F13" s="274">
        <v>4075.6166666666668</v>
      </c>
      <c r="G13" s="274">
        <v>4050.1333333333332</v>
      </c>
      <c r="H13" s="274">
        <v>4139.1333333333332</v>
      </c>
      <c r="I13" s="274">
        <v>4164.6166666666668</v>
      </c>
      <c r="J13" s="274">
        <v>4183.6333333333332</v>
      </c>
      <c r="K13" s="299">
        <v>4145.6000000000004</v>
      </c>
      <c r="L13" s="299">
        <v>4101.1000000000004</v>
      </c>
      <c r="M13" s="302"/>
    </row>
    <row r="14" spans="1:15">
      <c r="A14" s="296">
        <v>5</v>
      </c>
      <c r="B14" s="272" t="s">
        <v>220</v>
      </c>
      <c r="C14" s="299">
        <v>25779.15</v>
      </c>
      <c r="D14" s="274">
        <v>25913.416666666668</v>
      </c>
      <c r="E14" s="274">
        <v>25525.633333333335</v>
      </c>
      <c r="F14" s="274">
        <v>25272.116666666669</v>
      </c>
      <c r="G14" s="274">
        <v>24884.333333333336</v>
      </c>
      <c r="H14" s="274">
        <v>26166.933333333334</v>
      </c>
      <c r="I14" s="274">
        <v>26554.716666666667</v>
      </c>
      <c r="J14" s="274">
        <v>26808.233333333334</v>
      </c>
      <c r="K14" s="299">
        <v>26301.200000000001</v>
      </c>
      <c r="L14" s="299">
        <v>25659.9</v>
      </c>
      <c r="M14" s="302"/>
    </row>
    <row r="15" spans="1:15">
      <c r="A15" s="296">
        <v>6</v>
      </c>
      <c r="B15" s="272" t="s">
        <v>221</v>
      </c>
      <c r="C15" s="299">
        <v>3013.4</v>
      </c>
      <c r="D15" s="274">
        <v>3026.3833333333332</v>
      </c>
      <c r="E15" s="274">
        <v>2988.6666666666665</v>
      </c>
      <c r="F15" s="274">
        <v>2963.9333333333334</v>
      </c>
      <c r="G15" s="274">
        <v>2926.2166666666667</v>
      </c>
      <c r="H15" s="274">
        <v>3051.1166666666663</v>
      </c>
      <c r="I15" s="274">
        <v>3088.8333333333335</v>
      </c>
      <c r="J15" s="274">
        <v>3113.5666666666662</v>
      </c>
      <c r="K15" s="299">
        <v>3064.1</v>
      </c>
      <c r="L15" s="299">
        <v>3001.65</v>
      </c>
      <c r="M15" s="302"/>
    </row>
    <row r="16" spans="1:15">
      <c r="A16" s="296">
        <v>7</v>
      </c>
      <c r="B16" s="272" t="s">
        <v>222</v>
      </c>
      <c r="C16" s="299">
        <v>6674.15</v>
      </c>
      <c r="D16" s="274">
        <v>6688.2666666666664</v>
      </c>
      <c r="E16" s="274">
        <v>6627.9333333333325</v>
      </c>
      <c r="F16" s="274">
        <v>6581.7166666666662</v>
      </c>
      <c r="G16" s="274">
        <v>6521.3833333333323</v>
      </c>
      <c r="H16" s="274">
        <v>6734.4833333333327</v>
      </c>
      <c r="I16" s="274">
        <v>6794.8166666666666</v>
      </c>
      <c r="J16" s="274">
        <v>6841.0333333333328</v>
      </c>
      <c r="K16" s="299">
        <v>6748.6</v>
      </c>
      <c r="L16" s="299">
        <v>6642.05</v>
      </c>
      <c r="M16" s="302"/>
    </row>
    <row r="17" spans="1:13">
      <c r="A17" s="296">
        <v>8</v>
      </c>
      <c r="B17" s="272" t="s">
        <v>38</v>
      </c>
      <c r="C17" s="272">
        <v>1761.65</v>
      </c>
      <c r="D17" s="274">
        <v>1764.6333333333332</v>
      </c>
      <c r="E17" s="274">
        <v>1750.2666666666664</v>
      </c>
      <c r="F17" s="274">
        <v>1738.8833333333332</v>
      </c>
      <c r="G17" s="274">
        <v>1724.5166666666664</v>
      </c>
      <c r="H17" s="274">
        <v>1776.0166666666664</v>
      </c>
      <c r="I17" s="274">
        <v>1790.3833333333332</v>
      </c>
      <c r="J17" s="274">
        <v>1801.7666666666664</v>
      </c>
      <c r="K17" s="272">
        <v>1779</v>
      </c>
      <c r="L17" s="272">
        <v>1753.25</v>
      </c>
      <c r="M17" s="272">
        <v>7.9125899999999998</v>
      </c>
    </row>
    <row r="18" spans="1:13">
      <c r="A18" s="296">
        <v>9</v>
      </c>
      <c r="B18" s="272" t="s">
        <v>223</v>
      </c>
      <c r="C18" s="272">
        <v>1063.3499999999999</v>
      </c>
      <c r="D18" s="274">
        <v>1061.1166666666666</v>
      </c>
      <c r="E18" s="274">
        <v>1041.2333333333331</v>
      </c>
      <c r="F18" s="274">
        <v>1019.1166666666666</v>
      </c>
      <c r="G18" s="274">
        <v>999.23333333333312</v>
      </c>
      <c r="H18" s="274">
        <v>1083.2333333333331</v>
      </c>
      <c r="I18" s="274">
        <v>1103.1166666666668</v>
      </c>
      <c r="J18" s="274">
        <v>1125.2333333333331</v>
      </c>
      <c r="K18" s="272">
        <v>1081</v>
      </c>
      <c r="L18" s="272">
        <v>1039</v>
      </c>
      <c r="M18" s="272">
        <v>8.2123600000000003</v>
      </c>
    </row>
    <row r="19" spans="1:13">
      <c r="A19" s="296">
        <v>10</v>
      </c>
      <c r="B19" s="272" t="s">
        <v>736</v>
      </c>
      <c r="C19" s="273">
        <v>1234.6500000000001</v>
      </c>
      <c r="D19" s="274">
        <v>1184.0666666666666</v>
      </c>
      <c r="E19" s="274">
        <v>1123.1333333333332</v>
      </c>
      <c r="F19" s="274">
        <v>1011.6166666666666</v>
      </c>
      <c r="G19" s="274">
        <v>950.68333333333317</v>
      </c>
      <c r="H19" s="274">
        <v>1295.5833333333333</v>
      </c>
      <c r="I19" s="274">
        <v>1356.5166666666667</v>
      </c>
      <c r="J19" s="274">
        <v>1468.0333333333333</v>
      </c>
      <c r="K19" s="272">
        <v>1245</v>
      </c>
      <c r="L19" s="272">
        <v>1072.55</v>
      </c>
      <c r="M19" s="272">
        <v>7.4434500000000003</v>
      </c>
    </row>
    <row r="20" spans="1:13">
      <c r="A20" s="296">
        <v>11</v>
      </c>
      <c r="B20" s="272" t="s">
        <v>289</v>
      </c>
      <c r="C20" s="272">
        <v>14634.8</v>
      </c>
      <c r="D20" s="274">
        <v>14713.266666666668</v>
      </c>
      <c r="E20" s="274">
        <v>14431.533333333336</v>
      </c>
      <c r="F20" s="274">
        <v>14228.266666666668</v>
      </c>
      <c r="G20" s="274">
        <v>13946.533333333336</v>
      </c>
      <c r="H20" s="274">
        <v>14916.533333333336</v>
      </c>
      <c r="I20" s="274">
        <v>15198.26666666667</v>
      </c>
      <c r="J20" s="274">
        <v>15401.533333333336</v>
      </c>
      <c r="K20" s="272">
        <v>14995</v>
      </c>
      <c r="L20" s="272">
        <v>14510</v>
      </c>
      <c r="M20" s="272">
        <v>0.38323000000000002</v>
      </c>
    </row>
    <row r="21" spans="1:13">
      <c r="A21" s="296">
        <v>12</v>
      </c>
      <c r="B21" s="272" t="s">
        <v>40</v>
      </c>
      <c r="C21" s="272">
        <v>629.85</v>
      </c>
      <c r="D21" s="274">
        <v>630.91666666666663</v>
      </c>
      <c r="E21" s="274">
        <v>619.93333333333328</v>
      </c>
      <c r="F21" s="274">
        <v>610.01666666666665</v>
      </c>
      <c r="G21" s="274">
        <v>599.0333333333333</v>
      </c>
      <c r="H21" s="274">
        <v>640.83333333333326</v>
      </c>
      <c r="I21" s="274">
        <v>651.81666666666661</v>
      </c>
      <c r="J21" s="274">
        <v>661.73333333333323</v>
      </c>
      <c r="K21" s="272">
        <v>641.9</v>
      </c>
      <c r="L21" s="272">
        <v>621</v>
      </c>
      <c r="M21" s="272">
        <v>45.107979999999998</v>
      </c>
    </row>
    <row r="22" spans="1:13">
      <c r="A22" s="296">
        <v>13</v>
      </c>
      <c r="B22" s="272" t="s">
        <v>290</v>
      </c>
      <c r="C22" s="272">
        <v>1086.05</v>
      </c>
      <c r="D22" s="274">
        <v>1077.7</v>
      </c>
      <c r="E22" s="274">
        <v>1039.4000000000001</v>
      </c>
      <c r="F22" s="274">
        <v>992.75</v>
      </c>
      <c r="G22" s="274">
        <v>954.45</v>
      </c>
      <c r="H22" s="274">
        <v>1124.3500000000001</v>
      </c>
      <c r="I22" s="274">
        <v>1162.6499999999999</v>
      </c>
      <c r="J22" s="274">
        <v>1209.3000000000002</v>
      </c>
      <c r="K22" s="272">
        <v>1116</v>
      </c>
      <c r="L22" s="272">
        <v>1031.05</v>
      </c>
      <c r="M22" s="272">
        <v>35.36318</v>
      </c>
    </row>
    <row r="23" spans="1:13">
      <c r="A23" s="296">
        <v>14</v>
      </c>
      <c r="B23" s="272" t="s">
        <v>41</v>
      </c>
      <c r="C23" s="272">
        <v>581.95000000000005</v>
      </c>
      <c r="D23" s="274">
        <v>581.65</v>
      </c>
      <c r="E23" s="274">
        <v>573.5</v>
      </c>
      <c r="F23" s="274">
        <v>565.05000000000007</v>
      </c>
      <c r="G23" s="274">
        <v>556.90000000000009</v>
      </c>
      <c r="H23" s="274">
        <v>590.09999999999991</v>
      </c>
      <c r="I23" s="274">
        <v>598.24999999999977</v>
      </c>
      <c r="J23" s="274">
        <v>606.69999999999982</v>
      </c>
      <c r="K23" s="272">
        <v>589.79999999999995</v>
      </c>
      <c r="L23" s="272">
        <v>573.20000000000005</v>
      </c>
      <c r="M23" s="272">
        <v>109.17915000000001</v>
      </c>
    </row>
    <row r="24" spans="1:13">
      <c r="A24" s="296">
        <v>15</v>
      </c>
      <c r="B24" s="272" t="s">
        <v>839</v>
      </c>
      <c r="C24" s="272">
        <v>382.85</v>
      </c>
      <c r="D24" s="274">
        <v>382.81666666666661</v>
      </c>
      <c r="E24" s="274">
        <v>380.18333333333322</v>
      </c>
      <c r="F24" s="274">
        <v>377.51666666666659</v>
      </c>
      <c r="G24" s="274">
        <v>374.88333333333321</v>
      </c>
      <c r="H24" s="274">
        <v>385.48333333333323</v>
      </c>
      <c r="I24" s="274">
        <v>388.11666666666667</v>
      </c>
      <c r="J24" s="274">
        <v>390.78333333333325</v>
      </c>
      <c r="K24" s="272">
        <v>385.45</v>
      </c>
      <c r="L24" s="272">
        <v>380.15</v>
      </c>
      <c r="M24" s="272">
        <v>8.2557299999999998</v>
      </c>
    </row>
    <row r="25" spans="1:13">
      <c r="A25" s="296">
        <v>16</v>
      </c>
      <c r="B25" s="272" t="s">
        <v>291</v>
      </c>
      <c r="C25" s="272">
        <v>567.20000000000005</v>
      </c>
      <c r="D25" s="274">
        <v>570.65</v>
      </c>
      <c r="E25" s="274">
        <v>557.54999999999995</v>
      </c>
      <c r="F25" s="274">
        <v>547.9</v>
      </c>
      <c r="G25" s="274">
        <v>534.79999999999995</v>
      </c>
      <c r="H25" s="274">
        <v>580.29999999999995</v>
      </c>
      <c r="I25" s="274">
        <v>593.40000000000009</v>
      </c>
      <c r="J25" s="274">
        <v>603.04999999999995</v>
      </c>
      <c r="K25" s="272">
        <v>583.75</v>
      </c>
      <c r="L25" s="272">
        <v>561</v>
      </c>
      <c r="M25" s="272">
        <v>7.0529700000000002</v>
      </c>
    </row>
    <row r="26" spans="1:13">
      <c r="A26" s="296">
        <v>17</v>
      </c>
      <c r="B26" s="272" t="s">
        <v>224</v>
      </c>
      <c r="C26" s="272">
        <v>89.15</v>
      </c>
      <c r="D26" s="274">
        <v>90.066666666666677</v>
      </c>
      <c r="E26" s="274">
        <v>87.733333333333348</v>
      </c>
      <c r="F26" s="274">
        <v>86.316666666666677</v>
      </c>
      <c r="G26" s="274">
        <v>83.983333333333348</v>
      </c>
      <c r="H26" s="274">
        <v>91.483333333333348</v>
      </c>
      <c r="I26" s="274">
        <v>93.816666666666691</v>
      </c>
      <c r="J26" s="274">
        <v>95.233333333333348</v>
      </c>
      <c r="K26" s="272">
        <v>92.4</v>
      </c>
      <c r="L26" s="272">
        <v>88.65</v>
      </c>
      <c r="M26" s="272">
        <v>27.394030000000001</v>
      </c>
    </row>
    <row r="27" spans="1:13">
      <c r="A27" s="296">
        <v>18</v>
      </c>
      <c r="B27" s="272" t="s">
        <v>225</v>
      </c>
      <c r="C27" s="272">
        <v>165.7</v>
      </c>
      <c r="D27" s="274">
        <v>167.65</v>
      </c>
      <c r="E27" s="274">
        <v>163.05000000000001</v>
      </c>
      <c r="F27" s="274">
        <v>160.4</v>
      </c>
      <c r="G27" s="274">
        <v>155.80000000000001</v>
      </c>
      <c r="H27" s="274">
        <v>170.3</v>
      </c>
      <c r="I27" s="274">
        <v>174.89999999999998</v>
      </c>
      <c r="J27" s="274">
        <v>177.55</v>
      </c>
      <c r="K27" s="272">
        <v>172.25</v>
      </c>
      <c r="L27" s="272">
        <v>165</v>
      </c>
      <c r="M27" s="272">
        <v>50.286520000000003</v>
      </c>
    </row>
    <row r="28" spans="1:13">
      <c r="A28" s="296">
        <v>19</v>
      </c>
      <c r="B28" s="272" t="s">
        <v>226</v>
      </c>
      <c r="C28" s="272">
        <v>1807.3</v>
      </c>
      <c r="D28" s="274">
        <v>1812.9666666666665</v>
      </c>
      <c r="E28" s="274">
        <v>1796.9333333333329</v>
      </c>
      <c r="F28" s="274">
        <v>1786.5666666666664</v>
      </c>
      <c r="G28" s="274">
        <v>1770.5333333333328</v>
      </c>
      <c r="H28" s="274">
        <v>1823.333333333333</v>
      </c>
      <c r="I28" s="274">
        <v>1839.3666666666663</v>
      </c>
      <c r="J28" s="274">
        <v>1849.7333333333331</v>
      </c>
      <c r="K28" s="272">
        <v>1829</v>
      </c>
      <c r="L28" s="272">
        <v>1802.6</v>
      </c>
      <c r="M28" s="272">
        <v>0.81303000000000003</v>
      </c>
    </row>
    <row r="29" spans="1:13">
      <c r="A29" s="296">
        <v>20</v>
      </c>
      <c r="B29" s="272" t="s">
        <v>295</v>
      </c>
      <c r="C29" s="272">
        <v>936.45</v>
      </c>
      <c r="D29" s="274">
        <v>941.33333333333337</v>
      </c>
      <c r="E29" s="274">
        <v>928.11666666666679</v>
      </c>
      <c r="F29" s="274">
        <v>919.78333333333342</v>
      </c>
      <c r="G29" s="274">
        <v>906.56666666666683</v>
      </c>
      <c r="H29" s="274">
        <v>949.66666666666674</v>
      </c>
      <c r="I29" s="274">
        <v>962.88333333333321</v>
      </c>
      <c r="J29" s="274">
        <v>971.2166666666667</v>
      </c>
      <c r="K29" s="272">
        <v>954.55</v>
      </c>
      <c r="L29" s="272">
        <v>933</v>
      </c>
      <c r="M29" s="272">
        <v>3.07422</v>
      </c>
    </row>
    <row r="30" spans="1:13">
      <c r="A30" s="296">
        <v>21</v>
      </c>
      <c r="B30" s="272" t="s">
        <v>227</v>
      </c>
      <c r="C30" s="272">
        <v>2875.5</v>
      </c>
      <c r="D30" s="274">
        <v>2878.2166666666667</v>
      </c>
      <c r="E30" s="274">
        <v>2835.2833333333333</v>
      </c>
      <c r="F30" s="274">
        <v>2795.0666666666666</v>
      </c>
      <c r="G30" s="274">
        <v>2752.1333333333332</v>
      </c>
      <c r="H30" s="274">
        <v>2918.4333333333334</v>
      </c>
      <c r="I30" s="274">
        <v>2961.3666666666668</v>
      </c>
      <c r="J30" s="274">
        <v>3001.5833333333335</v>
      </c>
      <c r="K30" s="272">
        <v>2921.15</v>
      </c>
      <c r="L30" s="272">
        <v>2838</v>
      </c>
      <c r="M30" s="272">
        <v>1.85904</v>
      </c>
    </row>
    <row r="31" spans="1:13">
      <c r="A31" s="296">
        <v>22</v>
      </c>
      <c r="B31" s="272" t="s">
        <v>44</v>
      </c>
      <c r="C31" s="272">
        <v>968.7</v>
      </c>
      <c r="D31" s="274">
        <v>976.25</v>
      </c>
      <c r="E31" s="274">
        <v>957</v>
      </c>
      <c r="F31" s="274">
        <v>945.3</v>
      </c>
      <c r="G31" s="274">
        <v>926.05</v>
      </c>
      <c r="H31" s="274">
        <v>987.95</v>
      </c>
      <c r="I31" s="274">
        <v>1007.2</v>
      </c>
      <c r="J31" s="274">
        <v>1018.9000000000001</v>
      </c>
      <c r="K31" s="272">
        <v>995.5</v>
      </c>
      <c r="L31" s="272">
        <v>964.55</v>
      </c>
      <c r="M31" s="272">
        <v>9.6101500000000009</v>
      </c>
    </row>
    <row r="32" spans="1:13">
      <c r="A32" s="296">
        <v>23</v>
      </c>
      <c r="B32" s="272" t="s">
        <v>45</v>
      </c>
      <c r="C32" s="272">
        <v>270.55</v>
      </c>
      <c r="D32" s="274">
        <v>273.28333333333336</v>
      </c>
      <c r="E32" s="274">
        <v>267.11666666666673</v>
      </c>
      <c r="F32" s="274">
        <v>263.68333333333339</v>
      </c>
      <c r="G32" s="274">
        <v>257.51666666666677</v>
      </c>
      <c r="H32" s="274">
        <v>276.7166666666667</v>
      </c>
      <c r="I32" s="274">
        <v>282.88333333333333</v>
      </c>
      <c r="J32" s="274">
        <v>286.31666666666666</v>
      </c>
      <c r="K32" s="272">
        <v>279.45</v>
      </c>
      <c r="L32" s="272">
        <v>269.85000000000002</v>
      </c>
      <c r="M32" s="272">
        <v>47.256749999999997</v>
      </c>
    </row>
    <row r="33" spans="1:13">
      <c r="A33" s="296">
        <v>24</v>
      </c>
      <c r="B33" s="272" t="s">
        <v>46</v>
      </c>
      <c r="C33" s="272">
        <v>2789.3</v>
      </c>
      <c r="D33" s="274">
        <v>2788</v>
      </c>
      <c r="E33" s="274">
        <v>2739.4</v>
      </c>
      <c r="F33" s="274">
        <v>2689.5</v>
      </c>
      <c r="G33" s="274">
        <v>2640.9</v>
      </c>
      <c r="H33" s="274">
        <v>2837.9</v>
      </c>
      <c r="I33" s="274">
        <v>2886.5000000000005</v>
      </c>
      <c r="J33" s="274">
        <v>2936.4</v>
      </c>
      <c r="K33" s="272">
        <v>2836.6</v>
      </c>
      <c r="L33" s="272">
        <v>2738.1</v>
      </c>
      <c r="M33" s="272">
        <v>10.529500000000001</v>
      </c>
    </row>
    <row r="34" spans="1:13">
      <c r="A34" s="296">
        <v>25</v>
      </c>
      <c r="B34" s="272" t="s">
        <v>47</v>
      </c>
      <c r="C34" s="272">
        <v>243.5</v>
      </c>
      <c r="D34" s="274">
        <v>245.21666666666667</v>
      </c>
      <c r="E34" s="274">
        <v>239.48333333333335</v>
      </c>
      <c r="F34" s="274">
        <v>235.46666666666667</v>
      </c>
      <c r="G34" s="274">
        <v>229.73333333333335</v>
      </c>
      <c r="H34" s="274">
        <v>249.23333333333335</v>
      </c>
      <c r="I34" s="274">
        <v>254.96666666666664</v>
      </c>
      <c r="J34" s="274">
        <v>258.98333333333335</v>
      </c>
      <c r="K34" s="272">
        <v>250.95</v>
      </c>
      <c r="L34" s="272">
        <v>241.2</v>
      </c>
      <c r="M34" s="272">
        <v>137.63979</v>
      </c>
    </row>
    <row r="35" spans="1:13">
      <c r="A35" s="296">
        <v>26</v>
      </c>
      <c r="B35" s="272" t="s">
        <v>48</v>
      </c>
      <c r="C35" s="272">
        <v>134.75</v>
      </c>
      <c r="D35" s="274">
        <v>135.18333333333334</v>
      </c>
      <c r="E35" s="274">
        <v>133.31666666666666</v>
      </c>
      <c r="F35" s="274">
        <v>131.88333333333333</v>
      </c>
      <c r="G35" s="274">
        <v>130.01666666666665</v>
      </c>
      <c r="H35" s="274">
        <v>136.61666666666667</v>
      </c>
      <c r="I35" s="274">
        <v>138.48333333333335</v>
      </c>
      <c r="J35" s="274">
        <v>139.91666666666669</v>
      </c>
      <c r="K35" s="272">
        <v>137.05000000000001</v>
      </c>
      <c r="L35" s="272">
        <v>133.75</v>
      </c>
      <c r="M35" s="272">
        <v>184.05404999999999</v>
      </c>
    </row>
    <row r="36" spans="1:13">
      <c r="A36" s="296">
        <v>27</v>
      </c>
      <c r="B36" s="272" t="s">
        <v>50</v>
      </c>
      <c r="C36" s="272">
        <v>2506.85</v>
      </c>
      <c r="D36" s="274">
        <v>2487.6499999999996</v>
      </c>
      <c r="E36" s="274">
        <v>2442.8499999999995</v>
      </c>
      <c r="F36" s="274">
        <v>2378.85</v>
      </c>
      <c r="G36" s="274">
        <v>2334.0499999999997</v>
      </c>
      <c r="H36" s="274">
        <v>2551.6499999999992</v>
      </c>
      <c r="I36" s="274">
        <v>2596.4499999999994</v>
      </c>
      <c r="J36" s="274">
        <v>2660.4499999999989</v>
      </c>
      <c r="K36" s="272">
        <v>2532.4499999999998</v>
      </c>
      <c r="L36" s="272">
        <v>2423.65</v>
      </c>
      <c r="M36" s="272">
        <v>71.785719999999998</v>
      </c>
    </row>
    <row r="37" spans="1:13">
      <c r="A37" s="296">
        <v>28</v>
      </c>
      <c r="B37" s="272" t="s">
        <v>52</v>
      </c>
      <c r="C37" s="272">
        <v>959.45</v>
      </c>
      <c r="D37" s="274">
        <v>962.11666666666667</v>
      </c>
      <c r="E37" s="274">
        <v>949.33333333333337</v>
      </c>
      <c r="F37" s="274">
        <v>939.2166666666667</v>
      </c>
      <c r="G37" s="274">
        <v>926.43333333333339</v>
      </c>
      <c r="H37" s="274">
        <v>972.23333333333335</v>
      </c>
      <c r="I37" s="274">
        <v>985.01666666666665</v>
      </c>
      <c r="J37" s="274">
        <v>995.13333333333333</v>
      </c>
      <c r="K37" s="272">
        <v>974.9</v>
      </c>
      <c r="L37" s="272">
        <v>952</v>
      </c>
      <c r="M37" s="272">
        <v>46.780650000000001</v>
      </c>
    </row>
    <row r="38" spans="1:13">
      <c r="A38" s="296">
        <v>29</v>
      </c>
      <c r="B38" s="272" t="s">
        <v>228</v>
      </c>
      <c r="C38" s="272">
        <v>2925</v>
      </c>
      <c r="D38" s="274">
        <v>2944.2999999999997</v>
      </c>
      <c r="E38" s="274">
        <v>2880.6999999999994</v>
      </c>
      <c r="F38" s="274">
        <v>2836.3999999999996</v>
      </c>
      <c r="G38" s="274">
        <v>2772.7999999999993</v>
      </c>
      <c r="H38" s="274">
        <v>2988.5999999999995</v>
      </c>
      <c r="I38" s="274">
        <v>3052.2</v>
      </c>
      <c r="J38" s="274">
        <v>3096.4999999999995</v>
      </c>
      <c r="K38" s="272">
        <v>3007.9</v>
      </c>
      <c r="L38" s="272">
        <v>2900</v>
      </c>
      <c r="M38" s="272">
        <v>2.8123999999999998</v>
      </c>
    </row>
    <row r="39" spans="1:13">
      <c r="A39" s="296">
        <v>30</v>
      </c>
      <c r="B39" s="272" t="s">
        <v>54</v>
      </c>
      <c r="C39" s="272">
        <v>742.5</v>
      </c>
      <c r="D39" s="274">
        <v>739.56666666666661</v>
      </c>
      <c r="E39" s="274">
        <v>729.13333333333321</v>
      </c>
      <c r="F39" s="274">
        <v>715.76666666666665</v>
      </c>
      <c r="G39" s="274">
        <v>705.33333333333326</v>
      </c>
      <c r="H39" s="274">
        <v>752.93333333333317</v>
      </c>
      <c r="I39" s="274">
        <v>763.36666666666656</v>
      </c>
      <c r="J39" s="274">
        <v>776.73333333333312</v>
      </c>
      <c r="K39" s="272">
        <v>750</v>
      </c>
      <c r="L39" s="272">
        <v>726.2</v>
      </c>
      <c r="M39" s="272">
        <v>223.07807</v>
      </c>
    </row>
    <row r="40" spans="1:13">
      <c r="A40" s="296">
        <v>31</v>
      </c>
      <c r="B40" s="272" t="s">
        <v>55</v>
      </c>
      <c r="C40" s="272">
        <v>4154.8999999999996</v>
      </c>
      <c r="D40" s="274">
        <v>4179.3</v>
      </c>
      <c r="E40" s="274">
        <v>4120.6000000000004</v>
      </c>
      <c r="F40" s="274">
        <v>4086.3</v>
      </c>
      <c r="G40" s="274">
        <v>4027.6000000000004</v>
      </c>
      <c r="H40" s="274">
        <v>4213.6000000000004</v>
      </c>
      <c r="I40" s="274">
        <v>4272.2999999999993</v>
      </c>
      <c r="J40" s="274">
        <v>4306.6000000000004</v>
      </c>
      <c r="K40" s="272">
        <v>4238</v>
      </c>
      <c r="L40" s="272">
        <v>4145</v>
      </c>
      <c r="M40" s="272">
        <v>7.2133599999999998</v>
      </c>
    </row>
    <row r="41" spans="1:13">
      <c r="A41" s="296">
        <v>32</v>
      </c>
      <c r="B41" s="272" t="s">
        <v>58</v>
      </c>
      <c r="C41" s="272">
        <v>5400.3</v>
      </c>
      <c r="D41" s="274">
        <v>5440.6333333333332</v>
      </c>
      <c r="E41" s="274">
        <v>5342.2666666666664</v>
      </c>
      <c r="F41" s="274">
        <v>5284.2333333333336</v>
      </c>
      <c r="G41" s="274">
        <v>5185.8666666666668</v>
      </c>
      <c r="H41" s="274">
        <v>5498.6666666666661</v>
      </c>
      <c r="I41" s="274">
        <v>5597.0333333333328</v>
      </c>
      <c r="J41" s="274">
        <v>5655.0666666666657</v>
      </c>
      <c r="K41" s="272">
        <v>5539</v>
      </c>
      <c r="L41" s="272">
        <v>5382.6</v>
      </c>
      <c r="M41" s="272">
        <v>22.639040000000001</v>
      </c>
    </row>
    <row r="42" spans="1:13">
      <c r="A42" s="296">
        <v>33</v>
      </c>
      <c r="B42" s="272" t="s">
        <v>57</v>
      </c>
      <c r="C42" s="272">
        <v>9941.65</v>
      </c>
      <c r="D42" s="274">
        <v>9963.8833333333332</v>
      </c>
      <c r="E42" s="274">
        <v>9859.7666666666664</v>
      </c>
      <c r="F42" s="274">
        <v>9777.8833333333332</v>
      </c>
      <c r="G42" s="274">
        <v>9673.7666666666664</v>
      </c>
      <c r="H42" s="274">
        <v>10045.766666666666</v>
      </c>
      <c r="I42" s="274">
        <v>10149.883333333331</v>
      </c>
      <c r="J42" s="274">
        <v>10231.766666666666</v>
      </c>
      <c r="K42" s="272">
        <v>10068</v>
      </c>
      <c r="L42" s="272">
        <v>9882</v>
      </c>
      <c r="M42" s="272">
        <v>5.1260700000000003</v>
      </c>
    </row>
    <row r="43" spans="1:13">
      <c r="A43" s="296">
        <v>34</v>
      </c>
      <c r="B43" s="272" t="s">
        <v>229</v>
      </c>
      <c r="C43" s="272">
        <v>3531.35</v>
      </c>
      <c r="D43" s="274">
        <v>3531.2333333333336</v>
      </c>
      <c r="E43" s="274">
        <v>3501.4666666666672</v>
      </c>
      <c r="F43" s="274">
        <v>3471.5833333333335</v>
      </c>
      <c r="G43" s="274">
        <v>3441.8166666666671</v>
      </c>
      <c r="H43" s="274">
        <v>3561.1166666666672</v>
      </c>
      <c r="I43" s="274">
        <v>3590.8833333333337</v>
      </c>
      <c r="J43" s="274">
        <v>3620.7666666666673</v>
      </c>
      <c r="K43" s="272">
        <v>3561</v>
      </c>
      <c r="L43" s="272">
        <v>3501.35</v>
      </c>
      <c r="M43" s="272">
        <v>0.37267</v>
      </c>
    </row>
    <row r="44" spans="1:13">
      <c r="A44" s="296">
        <v>35</v>
      </c>
      <c r="B44" s="272" t="s">
        <v>59</v>
      </c>
      <c r="C44" s="272">
        <v>1656.55</v>
      </c>
      <c r="D44" s="274">
        <v>1726.1833333333334</v>
      </c>
      <c r="E44" s="274">
        <v>1577.3666666666668</v>
      </c>
      <c r="F44" s="274">
        <v>1498.1833333333334</v>
      </c>
      <c r="G44" s="274">
        <v>1349.3666666666668</v>
      </c>
      <c r="H44" s="274">
        <v>1805.3666666666668</v>
      </c>
      <c r="I44" s="274">
        <v>1954.1833333333334</v>
      </c>
      <c r="J44" s="274">
        <v>2033.3666666666668</v>
      </c>
      <c r="K44" s="272">
        <v>1875</v>
      </c>
      <c r="L44" s="272">
        <v>1647</v>
      </c>
      <c r="M44" s="272">
        <v>67.379459999999995</v>
      </c>
    </row>
    <row r="45" spans="1:13">
      <c r="A45" s="296">
        <v>36</v>
      </c>
      <c r="B45" s="272" t="s">
        <v>230</v>
      </c>
      <c r="C45" s="272">
        <v>328.3</v>
      </c>
      <c r="D45" s="274">
        <v>328.08333333333331</v>
      </c>
      <c r="E45" s="274">
        <v>323.76666666666665</v>
      </c>
      <c r="F45" s="274">
        <v>319.23333333333335</v>
      </c>
      <c r="G45" s="274">
        <v>314.91666666666669</v>
      </c>
      <c r="H45" s="274">
        <v>332.61666666666662</v>
      </c>
      <c r="I45" s="274">
        <v>336.93333333333334</v>
      </c>
      <c r="J45" s="274">
        <v>341.46666666666658</v>
      </c>
      <c r="K45" s="272">
        <v>332.4</v>
      </c>
      <c r="L45" s="272">
        <v>323.55</v>
      </c>
      <c r="M45" s="272">
        <v>76.370140000000006</v>
      </c>
    </row>
    <row r="46" spans="1:13">
      <c r="A46" s="296">
        <v>37</v>
      </c>
      <c r="B46" s="272" t="s">
        <v>60</v>
      </c>
      <c r="C46" s="272">
        <v>80.2</v>
      </c>
      <c r="D46" s="274">
        <v>80.766666666666666</v>
      </c>
      <c r="E46" s="274">
        <v>78.383333333333326</v>
      </c>
      <c r="F46" s="274">
        <v>76.566666666666663</v>
      </c>
      <c r="G46" s="274">
        <v>74.183333333333323</v>
      </c>
      <c r="H46" s="274">
        <v>82.583333333333329</v>
      </c>
      <c r="I46" s="274">
        <v>84.966666666666683</v>
      </c>
      <c r="J46" s="274">
        <v>86.783333333333331</v>
      </c>
      <c r="K46" s="272">
        <v>83.15</v>
      </c>
      <c r="L46" s="272">
        <v>78.95</v>
      </c>
      <c r="M46" s="272">
        <v>565.27409999999998</v>
      </c>
    </row>
    <row r="47" spans="1:13">
      <c r="A47" s="296">
        <v>38</v>
      </c>
      <c r="B47" s="272" t="s">
        <v>61</v>
      </c>
      <c r="C47" s="272">
        <v>59.25</v>
      </c>
      <c r="D47" s="274">
        <v>59.533333333333331</v>
      </c>
      <c r="E47" s="274">
        <v>57.066666666666663</v>
      </c>
      <c r="F47" s="274">
        <v>54.883333333333333</v>
      </c>
      <c r="G47" s="274">
        <v>52.416666666666664</v>
      </c>
      <c r="H47" s="274">
        <v>61.716666666666661</v>
      </c>
      <c r="I47" s="274">
        <v>64.183333333333337</v>
      </c>
      <c r="J47" s="274">
        <v>66.36666666666666</v>
      </c>
      <c r="K47" s="272">
        <v>62</v>
      </c>
      <c r="L47" s="272">
        <v>57.35</v>
      </c>
      <c r="M47" s="272">
        <v>113.95962</v>
      </c>
    </row>
    <row r="48" spans="1:13">
      <c r="A48" s="296">
        <v>39</v>
      </c>
      <c r="B48" s="272" t="s">
        <v>62</v>
      </c>
      <c r="C48" s="272">
        <v>1574.8</v>
      </c>
      <c r="D48" s="274">
        <v>1582.8333333333333</v>
      </c>
      <c r="E48" s="274">
        <v>1563.0666666666666</v>
      </c>
      <c r="F48" s="274">
        <v>1551.3333333333333</v>
      </c>
      <c r="G48" s="274">
        <v>1531.5666666666666</v>
      </c>
      <c r="H48" s="274">
        <v>1594.5666666666666</v>
      </c>
      <c r="I48" s="274">
        <v>1614.3333333333335</v>
      </c>
      <c r="J48" s="274">
        <v>1626.0666666666666</v>
      </c>
      <c r="K48" s="272">
        <v>1602.6</v>
      </c>
      <c r="L48" s="272">
        <v>1571.1</v>
      </c>
      <c r="M48" s="272">
        <v>5.1940499999999998</v>
      </c>
    </row>
    <row r="49" spans="1:13">
      <c r="A49" s="296">
        <v>40</v>
      </c>
      <c r="B49" s="272" t="s">
        <v>65</v>
      </c>
      <c r="C49" s="272">
        <v>762.15</v>
      </c>
      <c r="D49" s="274">
        <v>761.45000000000016</v>
      </c>
      <c r="E49" s="274">
        <v>753.40000000000032</v>
      </c>
      <c r="F49" s="274">
        <v>744.6500000000002</v>
      </c>
      <c r="G49" s="274">
        <v>736.60000000000036</v>
      </c>
      <c r="H49" s="274">
        <v>770.20000000000027</v>
      </c>
      <c r="I49" s="274">
        <v>778.25000000000023</v>
      </c>
      <c r="J49" s="274">
        <v>787.00000000000023</v>
      </c>
      <c r="K49" s="272">
        <v>769.5</v>
      </c>
      <c r="L49" s="272">
        <v>752.7</v>
      </c>
      <c r="M49" s="272">
        <v>27.18805</v>
      </c>
    </row>
    <row r="50" spans="1:13">
      <c r="A50" s="296">
        <v>41</v>
      </c>
      <c r="B50" s="272" t="s">
        <v>64</v>
      </c>
      <c r="C50" s="272">
        <v>137.94999999999999</v>
      </c>
      <c r="D50" s="274">
        <v>139.11666666666667</v>
      </c>
      <c r="E50" s="274">
        <v>136.23333333333335</v>
      </c>
      <c r="F50" s="274">
        <v>134.51666666666668</v>
      </c>
      <c r="G50" s="274">
        <v>131.63333333333335</v>
      </c>
      <c r="H50" s="274">
        <v>140.83333333333334</v>
      </c>
      <c r="I50" s="274">
        <v>143.71666666666667</v>
      </c>
      <c r="J50" s="274">
        <v>145.43333333333334</v>
      </c>
      <c r="K50" s="272">
        <v>142</v>
      </c>
      <c r="L50" s="272">
        <v>137.4</v>
      </c>
      <c r="M50" s="272">
        <v>161.02258</v>
      </c>
    </row>
    <row r="51" spans="1:13">
      <c r="A51" s="296">
        <v>42</v>
      </c>
      <c r="B51" s="272" t="s">
        <v>66</v>
      </c>
      <c r="C51" s="272">
        <v>645.29999999999995</v>
      </c>
      <c r="D51" s="274">
        <v>646.59999999999991</v>
      </c>
      <c r="E51" s="274">
        <v>637.54999999999984</v>
      </c>
      <c r="F51" s="274">
        <v>629.79999999999995</v>
      </c>
      <c r="G51" s="274">
        <v>620.74999999999989</v>
      </c>
      <c r="H51" s="274">
        <v>654.3499999999998</v>
      </c>
      <c r="I51" s="274">
        <v>663.4</v>
      </c>
      <c r="J51" s="274">
        <v>671.14999999999975</v>
      </c>
      <c r="K51" s="272">
        <v>655.65</v>
      </c>
      <c r="L51" s="272">
        <v>638.85</v>
      </c>
      <c r="M51" s="272">
        <v>34.22137</v>
      </c>
    </row>
    <row r="52" spans="1:13">
      <c r="A52" s="296">
        <v>43</v>
      </c>
      <c r="B52" s="272" t="s">
        <v>69</v>
      </c>
      <c r="C52" s="272">
        <v>38.75</v>
      </c>
      <c r="D52" s="274">
        <v>38.966666666666669</v>
      </c>
      <c r="E52" s="274">
        <v>38.183333333333337</v>
      </c>
      <c r="F52" s="274">
        <v>37.616666666666667</v>
      </c>
      <c r="G52" s="274">
        <v>36.833333333333336</v>
      </c>
      <c r="H52" s="274">
        <v>39.533333333333339</v>
      </c>
      <c r="I52" s="274">
        <v>40.31666666666667</v>
      </c>
      <c r="J52" s="274">
        <v>40.88333333333334</v>
      </c>
      <c r="K52" s="272">
        <v>39.75</v>
      </c>
      <c r="L52" s="272">
        <v>38.4</v>
      </c>
      <c r="M52" s="272">
        <v>496.01029</v>
      </c>
    </row>
    <row r="53" spans="1:13">
      <c r="A53" s="296">
        <v>44</v>
      </c>
      <c r="B53" s="272" t="s">
        <v>73</v>
      </c>
      <c r="C53" s="272">
        <v>419.35</v>
      </c>
      <c r="D53" s="274">
        <v>424.68333333333339</v>
      </c>
      <c r="E53" s="274">
        <v>411.31666666666678</v>
      </c>
      <c r="F53" s="274">
        <v>403.28333333333336</v>
      </c>
      <c r="G53" s="274">
        <v>389.91666666666674</v>
      </c>
      <c r="H53" s="274">
        <v>432.71666666666681</v>
      </c>
      <c r="I53" s="274">
        <v>446.08333333333337</v>
      </c>
      <c r="J53" s="274">
        <v>454.11666666666684</v>
      </c>
      <c r="K53" s="272">
        <v>438.05</v>
      </c>
      <c r="L53" s="272">
        <v>416.65</v>
      </c>
      <c r="M53" s="272">
        <v>225.77021999999999</v>
      </c>
    </row>
    <row r="54" spans="1:13">
      <c r="A54" s="296">
        <v>45</v>
      </c>
      <c r="B54" s="272" t="s">
        <v>68</v>
      </c>
      <c r="C54" s="272">
        <v>598.95000000000005</v>
      </c>
      <c r="D54" s="274">
        <v>600.56666666666672</v>
      </c>
      <c r="E54" s="274">
        <v>593.38333333333344</v>
      </c>
      <c r="F54" s="274">
        <v>587.81666666666672</v>
      </c>
      <c r="G54" s="274">
        <v>580.63333333333344</v>
      </c>
      <c r="H54" s="274">
        <v>606.13333333333344</v>
      </c>
      <c r="I54" s="274">
        <v>613.31666666666661</v>
      </c>
      <c r="J54" s="274">
        <v>618.88333333333344</v>
      </c>
      <c r="K54" s="272">
        <v>607.75</v>
      </c>
      <c r="L54" s="272">
        <v>595</v>
      </c>
      <c r="M54" s="272">
        <v>205.41765000000001</v>
      </c>
    </row>
    <row r="55" spans="1:13">
      <c r="A55" s="296">
        <v>46</v>
      </c>
      <c r="B55" s="272" t="s">
        <v>70</v>
      </c>
      <c r="C55" s="272">
        <v>404.8</v>
      </c>
      <c r="D55" s="274">
        <v>405.84999999999997</v>
      </c>
      <c r="E55" s="274">
        <v>401.74999999999994</v>
      </c>
      <c r="F55" s="274">
        <v>398.7</v>
      </c>
      <c r="G55" s="274">
        <v>394.59999999999997</v>
      </c>
      <c r="H55" s="274">
        <v>408.89999999999992</v>
      </c>
      <c r="I55" s="274">
        <v>412.99999999999994</v>
      </c>
      <c r="J55" s="274">
        <v>416.0499999999999</v>
      </c>
      <c r="K55" s="272">
        <v>409.95</v>
      </c>
      <c r="L55" s="272">
        <v>402.8</v>
      </c>
      <c r="M55" s="272">
        <v>31.953579999999999</v>
      </c>
    </row>
    <row r="56" spans="1:13">
      <c r="A56" s="296">
        <v>47</v>
      </c>
      <c r="B56" s="272" t="s">
        <v>231</v>
      </c>
      <c r="C56" s="272">
        <v>1239.9000000000001</v>
      </c>
      <c r="D56" s="274">
        <v>1240.6499999999999</v>
      </c>
      <c r="E56" s="274">
        <v>1232.4999999999998</v>
      </c>
      <c r="F56" s="274">
        <v>1225.0999999999999</v>
      </c>
      <c r="G56" s="274">
        <v>1216.9499999999998</v>
      </c>
      <c r="H56" s="274">
        <v>1248.0499999999997</v>
      </c>
      <c r="I56" s="274">
        <v>1256.1999999999998</v>
      </c>
      <c r="J56" s="274">
        <v>1263.5999999999997</v>
      </c>
      <c r="K56" s="272">
        <v>1248.8</v>
      </c>
      <c r="L56" s="272">
        <v>1233.25</v>
      </c>
      <c r="M56" s="272">
        <v>0.34605000000000002</v>
      </c>
    </row>
    <row r="57" spans="1:13">
      <c r="A57" s="296">
        <v>48</v>
      </c>
      <c r="B57" s="272" t="s">
        <v>71</v>
      </c>
      <c r="C57" s="272">
        <v>16323.75</v>
      </c>
      <c r="D57" s="274">
        <v>16431.916666666668</v>
      </c>
      <c r="E57" s="274">
        <v>16091.833333333336</v>
      </c>
      <c r="F57" s="274">
        <v>15859.916666666668</v>
      </c>
      <c r="G57" s="274">
        <v>15519.833333333336</v>
      </c>
      <c r="H57" s="274">
        <v>16663.833333333336</v>
      </c>
      <c r="I57" s="274">
        <v>17003.916666666672</v>
      </c>
      <c r="J57" s="274">
        <v>17235.833333333336</v>
      </c>
      <c r="K57" s="272">
        <v>16772</v>
      </c>
      <c r="L57" s="272">
        <v>16200</v>
      </c>
      <c r="M57" s="272">
        <v>0.47103</v>
      </c>
    </row>
    <row r="58" spans="1:13">
      <c r="A58" s="296">
        <v>49</v>
      </c>
      <c r="B58" s="272" t="s">
        <v>74</v>
      </c>
      <c r="C58" s="272">
        <v>3462.4</v>
      </c>
      <c r="D58" s="274">
        <v>3474.1333333333332</v>
      </c>
      <c r="E58" s="274">
        <v>3443.2666666666664</v>
      </c>
      <c r="F58" s="274">
        <v>3424.1333333333332</v>
      </c>
      <c r="G58" s="274">
        <v>3393.2666666666664</v>
      </c>
      <c r="H58" s="274">
        <v>3493.2666666666664</v>
      </c>
      <c r="I58" s="274">
        <v>3524.1333333333332</v>
      </c>
      <c r="J58" s="274">
        <v>3543.2666666666664</v>
      </c>
      <c r="K58" s="272">
        <v>3505</v>
      </c>
      <c r="L58" s="272">
        <v>3455</v>
      </c>
      <c r="M58" s="272">
        <v>9.5112400000000008</v>
      </c>
    </row>
    <row r="59" spans="1:13">
      <c r="A59" s="296">
        <v>50</v>
      </c>
      <c r="B59" s="272" t="s">
        <v>80</v>
      </c>
      <c r="C59" s="272">
        <v>607.65</v>
      </c>
      <c r="D59" s="274">
        <v>608.94999999999993</v>
      </c>
      <c r="E59" s="274">
        <v>597.24999999999989</v>
      </c>
      <c r="F59" s="274">
        <v>586.84999999999991</v>
      </c>
      <c r="G59" s="274">
        <v>575.14999999999986</v>
      </c>
      <c r="H59" s="274">
        <v>619.34999999999991</v>
      </c>
      <c r="I59" s="274">
        <v>631.04999999999995</v>
      </c>
      <c r="J59" s="274">
        <v>641.44999999999993</v>
      </c>
      <c r="K59" s="272">
        <v>620.65</v>
      </c>
      <c r="L59" s="272">
        <v>598.54999999999995</v>
      </c>
      <c r="M59" s="272">
        <v>10.79026</v>
      </c>
    </row>
    <row r="60" spans="1:13">
      <c r="A60" s="296">
        <v>51</v>
      </c>
      <c r="B60" s="272" t="s">
        <v>75</v>
      </c>
      <c r="C60" s="272">
        <v>467.8</v>
      </c>
      <c r="D60" s="274">
        <v>470.55</v>
      </c>
      <c r="E60" s="274">
        <v>463.35</v>
      </c>
      <c r="F60" s="274">
        <v>458.90000000000003</v>
      </c>
      <c r="G60" s="274">
        <v>451.70000000000005</v>
      </c>
      <c r="H60" s="274">
        <v>475</v>
      </c>
      <c r="I60" s="274">
        <v>482.19999999999993</v>
      </c>
      <c r="J60" s="274">
        <v>486.65</v>
      </c>
      <c r="K60" s="272">
        <v>477.75</v>
      </c>
      <c r="L60" s="272">
        <v>466.1</v>
      </c>
      <c r="M60" s="272">
        <v>32.618450000000003</v>
      </c>
    </row>
    <row r="61" spans="1:13">
      <c r="A61" s="296">
        <v>52</v>
      </c>
      <c r="B61" s="272" t="s">
        <v>76</v>
      </c>
      <c r="C61" s="272">
        <v>155.65</v>
      </c>
      <c r="D61" s="274">
        <v>157.5</v>
      </c>
      <c r="E61" s="274">
        <v>152.65</v>
      </c>
      <c r="F61" s="274">
        <v>149.65</v>
      </c>
      <c r="G61" s="274">
        <v>144.80000000000001</v>
      </c>
      <c r="H61" s="274">
        <v>160.5</v>
      </c>
      <c r="I61" s="274">
        <v>165.35000000000002</v>
      </c>
      <c r="J61" s="274">
        <v>168.35</v>
      </c>
      <c r="K61" s="272">
        <v>162.35</v>
      </c>
      <c r="L61" s="272">
        <v>154.5</v>
      </c>
      <c r="M61" s="272">
        <v>301.25060000000002</v>
      </c>
    </row>
    <row r="62" spans="1:13">
      <c r="A62" s="296">
        <v>53</v>
      </c>
      <c r="B62" s="272" t="s">
        <v>77</v>
      </c>
      <c r="C62" s="272">
        <v>130.4</v>
      </c>
      <c r="D62" s="274">
        <v>131.73333333333332</v>
      </c>
      <c r="E62" s="274">
        <v>127.96666666666664</v>
      </c>
      <c r="F62" s="274">
        <v>125.53333333333333</v>
      </c>
      <c r="G62" s="274">
        <v>121.76666666666665</v>
      </c>
      <c r="H62" s="274">
        <v>134.16666666666663</v>
      </c>
      <c r="I62" s="274">
        <v>137.93333333333334</v>
      </c>
      <c r="J62" s="274">
        <v>140.36666666666662</v>
      </c>
      <c r="K62" s="272">
        <v>135.5</v>
      </c>
      <c r="L62" s="272">
        <v>129.30000000000001</v>
      </c>
      <c r="M62" s="272">
        <v>27.140840000000001</v>
      </c>
    </row>
    <row r="63" spans="1:13">
      <c r="A63" s="296">
        <v>54</v>
      </c>
      <c r="B63" s="272" t="s">
        <v>81</v>
      </c>
      <c r="C63" s="272">
        <v>459.05</v>
      </c>
      <c r="D63" s="274">
        <v>461.65000000000003</v>
      </c>
      <c r="E63" s="274">
        <v>452.40000000000009</v>
      </c>
      <c r="F63" s="274">
        <v>445.75000000000006</v>
      </c>
      <c r="G63" s="274">
        <v>436.50000000000011</v>
      </c>
      <c r="H63" s="274">
        <v>468.30000000000007</v>
      </c>
      <c r="I63" s="274">
        <v>477.54999999999995</v>
      </c>
      <c r="J63" s="274">
        <v>484.20000000000005</v>
      </c>
      <c r="K63" s="272">
        <v>470.9</v>
      </c>
      <c r="L63" s="272">
        <v>455</v>
      </c>
      <c r="M63" s="272">
        <v>40.832979999999999</v>
      </c>
    </row>
    <row r="64" spans="1:13">
      <c r="A64" s="296">
        <v>55</v>
      </c>
      <c r="B64" s="272" t="s">
        <v>82</v>
      </c>
      <c r="C64" s="272">
        <v>841.75</v>
      </c>
      <c r="D64" s="274">
        <v>845.86666666666667</v>
      </c>
      <c r="E64" s="274">
        <v>834.88333333333333</v>
      </c>
      <c r="F64" s="274">
        <v>828.01666666666665</v>
      </c>
      <c r="G64" s="274">
        <v>817.0333333333333</v>
      </c>
      <c r="H64" s="274">
        <v>852.73333333333335</v>
      </c>
      <c r="I64" s="274">
        <v>863.7166666666667</v>
      </c>
      <c r="J64" s="274">
        <v>870.58333333333337</v>
      </c>
      <c r="K64" s="272">
        <v>856.85</v>
      </c>
      <c r="L64" s="272">
        <v>839</v>
      </c>
      <c r="M64" s="272">
        <v>42.002809999999997</v>
      </c>
    </row>
    <row r="65" spans="1:13">
      <c r="A65" s="296">
        <v>56</v>
      </c>
      <c r="B65" s="272" t="s">
        <v>232</v>
      </c>
      <c r="C65" s="272">
        <v>166.65</v>
      </c>
      <c r="D65" s="274">
        <v>169.11666666666667</v>
      </c>
      <c r="E65" s="274">
        <v>163.78333333333336</v>
      </c>
      <c r="F65" s="274">
        <v>160.91666666666669</v>
      </c>
      <c r="G65" s="274">
        <v>155.58333333333337</v>
      </c>
      <c r="H65" s="274">
        <v>171.98333333333335</v>
      </c>
      <c r="I65" s="274">
        <v>177.31666666666666</v>
      </c>
      <c r="J65" s="274">
        <v>180.18333333333334</v>
      </c>
      <c r="K65" s="272">
        <v>174.45</v>
      </c>
      <c r="L65" s="272">
        <v>166.25</v>
      </c>
      <c r="M65" s="272">
        <v>40.558630000000001</v>
      </c>
    </row>
    <row r="66" spans="1:13">
      <c r="A66" s="296">
        <v>57</v>
      </c>
      <c r="B66" s="272" t="s">
        <v>83</v>
      </c>
      <c r="C66" s="272">
        <v>139.25</v>
      </c>
      <c r="D66" s="274">
        <v>140.46666666666667</v>
      </c>
      <c r="E66" s="274">
        <v>137.48333333333335</v>
      </c>
      <c r="F66" s="274">
        <v>135.71666666666667</v>
      </c>
      <c r="G66" s="274">
        <v>132.73333333333335</v>
      </c>
      <c r="H66" s="274">
        <v>142.23333333333335</v>
      </c>
      <c r="I66" s="274">
        <v>145.21666666666664</v>
      </c>
      <c r="J66" s="274">
        <v>146.98333333333335</v>
      </c>
      <c r="K66" s="272">
        <v>143.44999999999999</v>
      </c>
      <c r="L66" s="272">
        <v>138.69999999999999</v>
      </c>
      <c r="M66" s="272">
        <v>85.796890000000005</v>
      </c>
    </row>
    <row r="67" spans="1:13">
      <c r="A67" s="296">
        <v>58</v>
      </c>
      <c r="B67" s="272" t="s">
        <v>826</v>
      </c>
      <c r="C67" s="272">
        <v>2543.65</v>
      </c>
      <c r="D67" s="274">
        <v>2571.5166666666669</v>
      </c>
      <c r="E67" s="274">
        <v>2499.1333333333337</v>
      </c>
      <c r="F67" s="274">
        <v>2454.6166666666668</v>
      </c>
      <c r="G67" s="274">
        <v>2382.2333333333336</v>
      </c>
      <c r="H67" s="274">
        <v>2616.0333333333338</v>
      </c>
      <c r="I67" s="274">
        <v>2688.416666666667</v>
      </c>
      <c r="J67" s="274">
        <v>2732.9333333333338</v>
      </c>
      <c r="K67" s="272">
        <v>2643.9</v>
      </c>
      <c r="L67" s="272">
        <v>2527</v>
      </c>
      <c r="M67" s="272">
        <v>3.5518299999999998</v>
      </c>
    </row>
    <row r="68" spans="1:13">
      <c r="A68" s="296">
        <v>59</v>
      </c>
      <c r="B68" s="272" t="s">
        <v>84</v>
      </c>
      <c r="C68" s="272">
        <v>1585.4</v>
      </c>
      <c r="D68" s="274">
        <v>1595.1333333333332</v>
      </c>
      <c r="E68" s="274">
        <v>1571.2666666666664</v>
      </c>
      <c r="F68" s="274">
        <v>1557.1333333333332</v>
      </c>
      <c r="G68" s="274">
        <v>1533.2666666666664</v>
      </c>
      <c r="H68" s="274">
        <v>1609.2666666666664</v>
      </c>
      <c r="I68" s="274">
        <v>1633.1333333333332</v>
      </c>
      <c r="J68" s="274">
        <v>1647.2666666666664</v>
      </c>
      <c r="K68" s="272">
        <v>1619</v>
      </c>
      <c r="L68" s="272">
        <v>1581</v>
      </c>
      <c r="M68" s="272">
        <v>6.3143700000000003</v>
      </c>
    </row>
    <row r="69" spans="1:13">
      <c r="A69" s="296">
        <v>60</v>
      </c>
      <c r="B69" s="272" t="s">
        <v>85</v>
      </c>
      <c r="C69" s="272">
        <v>502.25</v>
      </c>
      <c r="D69" s="274">
        <v>503.26666666666665</v>
      </c>
      <c r="E69" s="274">
        <v>497.63333333333333</v>
      </c>
      <c r="F69" s="274">
        <v>493.01666666666665</v>
      </c>
      <c r="G69" s="274">
        <v>487.38333333333333</v>
      </c>
      <c r="H69" s="274">
        <v>507.88333333333333</v>
      </c>
      <c r="I69" s="274">
        <v>513.51666666666665</v>
      </c>
      <c r="J69" s="274">
        <v>518.13333333333333</v>
      </c>
      <c r="K69" s="272">
        <v>508.9</v>
      </c>
      <c r="L69" s="272">
        <v>498.65</v>
      </c>
      <c r="M69" s="272">
        <v>26.45701</v>
      </c>
    </row>
    <row r="70" spans="1:13">
      <c r="A70" s="296">
        <v>61</v>
      </c>
      <c r="B70" s="272" t="s">
        <v>233</v>
      </c>
      <c r="C70" s="272">
        <v>770.1</v>
      </c>
      <c r="D70" s="274">
        <v>773.41666666666663</v>
      </c>
      <c r="E70" s="274">
        <v>762.83333333333326</v>
      </c>
      <c r="F70" s="274">
        <v>755.56666666666661</v>
      </c>
      <c r="G70" s="274">
        <v>744.98333333333323</v>
      </c>
      <c r="H70" s="274">
        <v>780.68333333333328</v>
      </c>
      <c r="I70" s="274">
        <v>791.26666666666654</v>
      </c>
      <c r="J70" s="274">
        <v>798.5333333333333</v>
      </c>
      <c r="K70" s="272">
        <v>784</v>
      </c>
      <c r="L70" s="272">
        <v>766.15</v>
      </c>
      <c r="M70" s="272">
        <v>2.9085200000000002</v>
      </c>
    </row>
    <row r="71" spans="1:13">
      <c r="A71" s="296">
        <v>62</v>
      </c>
      <c r="B71" s="272" t="s">
        <v>234</v>
      </c>
      <c r="C71" s="272">
        <v>406.5</v>
      </c>
      <c r="D71" s="274">
        <v>404.76666666666665</v>
      </c>
      <c r="E71" s="274">
        <v>399.0333333333333</v>
      </c>
      <c r="F71" s="274">
        <v>391.56666666666666</v>
      </c>
      <c r="G71" s="274">
        <v>385.83333333333331</v>
      </c>
      <c r="H71" s="274">
        <v>412.23333333333329</v>
      </c>
      <c r="I71" s="274">
        <v>417.96666666666664</v>
      </c>
      <c r="J71" s="274">
        <v>425.43333333333328</v>
      </c>
      <c r="K71" s="272">
        <v>410.5</v>
      </c>
      <c r="L71" s="272">
        <v>397.3</v>
      </c>
      <c r="M71" s="272">
        <v>68.430350000000004</v>
      </c>
    </row>
    <row r="72" spans="1:13">
      <c r="A72" s="296">
        <v>63</v>
      </c>
      <c r="B72" s="272" t="s">
        <v>86</v>
      </c>
      <c r="C72" s="272">
        <v>774.1</v>
      </c>
      <c r="D72" s="274">
        <v>778.31666666666661</v>
      </c>
      <c r="E72" s="274">
        <v>764.83333333333326</v>
      </c>
      <c r="F72" s="274">
        <v>755.56666666666661</v>
      </c>
      <c r="G72" s="274">
        <v>742.08333333333326</v>
      </c>
      <c r="H72" s="274">
        <v>787.58333333333326</v>
      </c>
      <c r="I72" s="274">
        <v>801.06666666666661</v>
      </c>
      <c r="J72" s="274">
        <v>810.33333333333326</v>
      </c>
      <c r="K72" s="272">
        <v>791.8</v>
      </c>
      <c r="L72" s="272">
        <v>769.05</v>
      </c>
      <c r="M72" s="272">
        <v>5.1544299999999996</v>
      </c>
    </row>
    <row r="73" spans="1:13">
      <c r="A73" s="296">
        <v>64</v>
      </c>
      <c r="B73" s="272" t="s">
        <v>92</v>
      </c>
      <c r="C73" s="272">
        <v>307</v>
      </c>
      <c r="D73" s="274">
        <v>310.73333333333335</v>
      </c>
      <c r="E73" s="274">
        <v>300.4666666666667</v>
      </c>
      <c r="F73" s="274">
        <v>293.93333333333334</v>
      </c>
      <c r="G73" s="274">
        <v>283.66666666666669</v>
      </c>
      <c r="H73" s="274">
        <v>317.26666666666671</v>
      </c>
      <c r="I73" s="274">
        <v>327.53333333333336</v>
      </c>
      <c r="J73" s="274">
        <v>334.06666666666672</v>
      </c>
      <c r="K73" s="272">
        <v>321</v>
      </c>
      <c r="L73" s="272">
        <v>304.2</v>
      </c>
      <c r="M73" s="272">
        <v>215.72095999999999</v>
      </c>
    </row>
    <row r="74" spans="1:13">
      <c r="A74" s="296">
        <v>65</v>
      </c>
      <c r="B74" s="272" t="s">
        <v>87</v>
      </c>
      <c r="C74" s="272">
        <v>525.15</v>
      </c>
      <c r="D74" s="274">
        <v>525.4</v>
      </c>
      <c r="E74" s="274">
        <v>518.75</v>
      </c>
      <c r="F74" s="274">
        <v>512.35</v>
      </c>
      <c r="G74" s="274">
        <v>505.70000000000005</v>
      </c>
      <c r="H74" s="274">
        <v>531.79999999999995</v>
      </c>
      <c r="I74" s="274">
        <v>538.44999999999982</v>
      </c>
      <c r="J74" s="274">
        <v>544.84999999999991</v>
      </c>
      <c r="K74" s="272">
        <v>532.04999999999995</v>
      </c>
      <c r="L74" s="272">
        <v>519</v>
      </c>
      <c r="M74" s="272">
        <v>42.812469999999998</v>
      </c>
    </row>
    <row r="75" spans="1:13">
      <c r="A75" s="296">
        <v>66</v>
      </c>
      <c r="B75" s="272" t="s">
        <v>235</v>
      </c>
      <c r="C75" s="272">
        <v>1348.8</v>
      </c>
      <c r="D75" s="274">
        <v>1334.7833333333335</v>
      </c>
      <c r="E75" s="274">
        <v>1317.5666666666671</v>
      </c>
      <c r="F75" s="274">
        <v>1286.3333333333335</v>
      </c>
      <c r="G75" s="274">
        <v>1269.116666666667</v>
      </c>
      <c r="H75" s="274">
        <v>1366.0166666666671</v>
      </c>
      <c r="I75" s="274">
        <v>1383.2333333333338</v>
      </c>
      <c r="J75" s="274">
        <v>1414.4666666666672</v>
      </c>
      <c r="K75" s="272">
        <v>1352</v>
      </c>
      <c r="L75" s="272">
        <v>1303.55</v>
      </c>
      <c r="M75" s="272">
        <v>4.1238400000000004</v>
      </c>
    </row>
    <row r="76" spans="1:13">
      <c r="A76" s="296">
        <v>67</v>
      </c>
      <c r="B76" s="272" t="s">
        <v>841</v>
      </c>
      <c r="C76" s="272">
        <v>343.8</v>
      </c>
      <c r="D76" s="274">
        <v>343.2833333333333</v>
      </c>
      <c r="E76" s="274">
        <v>338.56666666666661</v>
      </c>
      <c r="F76" s="274">
        <v>333.33333333333331</v>
      </c>
      <c r="G76" s="274">
        <v>328.61666666666662</v>
      </c>
      <c r="H76" s="274">
        <v>348.51666666666659</v>
      </c>
      <c r="I76" s="274">
        <v>353.23333333333329</v>
      </c>
      <c r="J76" s="274">
        <v>358.46666666666658</v>
      </c>
      <c r="K76" s="272">
        <v>348</v>
      </c>
      <c r="L76" s="272">
        <v>338.05</v>
      </c>
      <c r="M76" s="272">
        <v>3.9707300000000001</v>
      </c>
    </row>
    <row r="77" spans="1:13">
      <c r="A77" s="296">
        <v>68</v>
      </c>
      <c r="B77" s="272" t="s">
        <v>90</v>
      </c>
      <c r="C77" s="272">
        <v>3722.75</v>
      </c>
      <c r="D77" s="274">
        <v>3756.35</v>
      </c>
      <c r="E77" s="274">
        <v>3671.45</v>
      </c>
      <c r="F77" s="274">
        <v>3620.15</v>
      </c>
      <c r="G77" s="274">
        <v>3535.25</v>
      </c>
      <c r="H77" s="274">
        <v>3807.6499999999996</v>
      </c>
      <c r="I77" s="274">
        <v>3892.55</v>
      </c>
      <c r="J77" s="274">
        <v>3943.8499999999995</v>
      </c>
      <c r="K77" s="272">
        <v>3841.25</v>
      </c>
      <c r="L77" s="272">
        <v>3705.05</v>
      </c>
      <c r="M77" s="272">
        <v>13.19497</v>
      </c>
    </row>
    <row r="78" spans="1:13">
      <c r="A78" s="296">
        <v>69</v>
      </c>
      <c r="B78" s="272" t="s">
        <v>349</v>
      </c>
      <c r="C78" s="272">
        <v>2408.65</v>
      </c>
      <c r="D78" s="274">
        <v>2417.6666666666665</v>
      </c>
      <c r="E78" s="274">
        <v>2379.9833333333331</v>
      </c>
      <c r="F78" s="274">
        <v>2351.3166666666666</v>
      </c>
      <c r="G78" s="274">
        <v>2313.6333333333332</v>
      </c>
      <c r="H78" s="274">
        <v>2446.333333333333</v>
      </c>
      <c r="I78" s="274">
        <v>2484.0166666666664</v>
      </c>
      <c r="J78" s="274">
        <v>2512.6833333333329</v>
      </c>
      <c r="K78" s="272">
        <v>2455.35</v>
      </c>
      <c r="L78" s="272">
        <v>2389</v>
      </c>
      <c r="M78" s="272">
        <v>0.60826000000000002</v>
      </c>
    </row>
    <row r="79" spans="1:13">
      <c r="A79" s="296">
        <v>70</v>
      </c>
      <c r="B79" s="272" t="s">
        <v>93</v>
      </c>
      <c r="C79" s="272">
        <v>4844.1000000000004</v>
      </c>
      <c r="D79" s="274">
        <v>4848.2666666666664</v>
      </c>
      <c r="E79" s="274">
        <v>4800.833333333333</v>
      </c>
      <c r="F79" s="274">
        <v>4757.5666666666666</v>
      </c>
      <c r="G79" s="274">
        <v>4710.1333333333332</v>
      </c>
      <c r="H79" s="274">
        <v>4891.5333333333328</v>
      </c>
      <c r="I79" s="274">
        <v>4938.9666666666672</v>
      </c>
      <c r="J79" s="274">
        <v>4982.2333333333327</v>
      </c>
      <c r="K79" s="272">
        <v>4895.7</v>
      </c>
      <c r="L79" s="272">
        <v>4805</v>
      </c>
      <c r="M79" s="272">
        <v>12.467689999999999</v>
      </c>
    </row>
    <row r="80" spans="1:13">
      <c r="A80" s="296">
        <v>71</v>
      </c>
      <c r="B80" s="272" t="s">
        <v>236</v>
      </c>
      <c r="C80" s="272">
        <v>64.900000000000006</v>
      </c>
      <c r="D80" s="274">
        <v>65.616666666666674</v>
      </c>
      <c r="E80" s="274">
        <v>63.833333333333343</v>
      </c>
      <c r="F80" s="274">
        <v>62.766666666666666</v>
      </c>
      <c r="G80" s="274">
        <v>60.983333333333334</v>
      </c>
      <c r="H80" s="274">
        <v>66.683333333333351</v>
      </c>
      <c r="I80" s="274">
        <v>68.466666666666683</v>
      </c>
      <c r="J80" s="274">
        <v>69.53333333333336</v>
      </c>
      <c r="K80" s="272">
        <v>67.400000000000006</v>
      </c>
      <c r="L80" s="272">
        <v>64.55</v>
      </c>
      <c r="M80" s="272">
        <v>9.6761999999999997</v>
      </c>
    </row>
    <row r="81" spans="1:13">
      <c r="A81" s="296">
        <v>72</v>
      </c>
      <c r="B81" s="272" t="s">
        <v>94</v>
      </c>
      <c r="C81" s="272">
        <v>2947.65</v>
      </c>
      <c r="D81" s="274">
        <v>2967.2333333333336</v>
      </c>
      <c r="E81" s="274">
        <v>2916.4666666666672</v>
      </c>
      <c r="F81" s="274">
        <v>2885.2833333333338</v>
      </c>
      <c r="G81" s="274">
        <v>2834.5166666666673</v>
      </c>
      <c r="H81" s="274">
        <v>2998.416666666667</v>
      </c>
      <c r="I81" s="274">
        <v>3049.1833333333334</v>
      </c>
      <c r="J81" s="274">
        <v>3080.3666666666668</v>
      </c>
      <c r="K81" s="272">
        <v>3018</v>
      </c>
      <c r="L81" s="272">
        <v>2936.05</v>
      </c>
      <c r="M81" s="272">
        <v>11.275840000000001</v>
      </c>
    </row>
    <row r="82" spans="1:13">
      <c r="A82" s="296">
        <v>73</v>
      </c>
      <c r="B82" s="272" t="s">
        <v>237</v>
      </c>
      <c r="C82" s="272">
        <v>490.6</v>
      </c>
      <c r="D82" s="274">
        <v>495.26666666666665</v>
      </c>
      <c r="E82" s="274">
        <v>481.58333333333331</v>
      </c>
      <c r="F82" s="274">
        <v>472.56666666666666</v>
      </c>
      <c r="G82" s="274">
        <v>458.88333333333333</v>
      </c>
      <c r="H82" s="274">
        <v>504.2833333333333</v>
      </c>
      <c r="I82" s="274">
        <v>517.9666666666667</v>
      </c>
      <c r="J82" s="274">
        <v>526.98333333333335</v>
      </c>
      <c r="K82" s="272">
        <v>508.95</v>
      </c>
      <c r="L82" s="272">
        <v>486.25</v>
      </c>
      <c r="M82" s="272">
        <v>6.2742899999999997</v>
      </c>
    </row>
    <row r="83" spans="1:13">
      <c r="A83" s="296">
        <v>74</v>
      </c>
      <c r="B83" s="272" t="s">
        <v>238</v>
      </c>
      <c r="C83" s="272">
        <v>1470.15</v>
      </c>
      <c r="D83" s="274">
        <v>1470</v>
      </c>
      <c r="E83" s="274">
        <v>1456.5</v>
      </c>
      <c r="F83" s="274">
        <v>1442.85</v>
      </c>
      <c r="G83" s="274">
        <v>1429.35</v>
      </c>
      <c r="H83" s="274">
        <v>1483.65</v>
      </c>
      <c r="I83" s="274">
        <v>1497.15</v>
      </c>
      <c r="J83" s="274">
        <v>1510.8000000000002</v>
      </c>
      <c r="K83" s="272">
        <v>1483.5</v>
      </c>
      <c r="L83" s="272">
        <v>1456.35</v>
      </c>
      <c r="M83" s="272">
        <v>0.69279000000000002</v>
      </c>
    </row>
    <row r="84" spans="1:13">
      <c r="A84" s="296">
        <v>75</v>
      </c>
      <c r="B84" s="272" t="s">
        <v>96</v>
      </c>
      <c r="C84" s="272">
        <v>1427.35</v>
      </c>
      <c r="D84" s="274">
        <v>1438.6333333333332</v>
      </c>
      <c r="E84" s="274">
        <v>1408.8166666666664</v>
      </c>
      <c r="F84" s="274">
        <v>1390.2833333333331</v>
      </c>
      <c r="G84" s="274">
        <v>1360.4666666666662</v>
      </c>
      <c r="H84" s="274">
        <v>1457.1666666666665</v>
      </c>
      <c r="I84" s="274">
        <v>1486.9833333333331</v>
      </c>
      <c r="J84" s="274">
        <v>1505.5166666666667</v>
      </c>
      <c r="K84" s="272">
        <v>1468.45</v>
      </c>
      <c r="L84" s="272">
        <v>1420.1</v>
      </c>
      <c r="M84" s="272">
        <v>21.79561</v>
      </c>
    </row>
    <row r="85" spans="1:13">
      <c r="A85" s="296">
        <v>76</v>
      </c>
      <c r="B85" s="272" t="s">
        <v>97</v>
      </c>
      <c r="C85" s="272">
        <v>211.45</v>
      </c>
      <c r="D85" s="274">
        <v>213.61666666666667</v>
      </c>
      <c r="E85" s="274">
        <v>207.93333333333334</v>
      </c>
      <c r="F85" s="274">
        <v>204.41666666666666</v>
      </c>
      <c r="G85" s="274">
        <v>198.73333333333332</v>
      </c>
      <c r="H85" s="274">
        <v>217.13333333333335</v>
      </c>
      <c r="I85" s="274">
        <v>222.81666666666669</v>
      </c>
      <c r="J85" s="274">
        <v>226.33333333333337</v>
      </c>
      <c r="K85" s="272">
        <v>219.3</v>
      </c>
      <c r="L85" s="272">
        <v>210.1</v>
      </c>
      <c r="M85" s="272">
        <v>100.43170000000001</v>
      </c>
    </row>
    <row r="86" spans="1:13">
      <c r="A86" s="296">
        <v>77</v>
      </c>
      <c r="B86" s="272" t="s">
        <v>98</v>
      </c>
      <c r="C86" s="272">
        <v>82.95</v>
      </c>
      <c r="D86" s="274">
        <v>83.466666666666669</v>
      </c>
      <c r="E86" s="274">
        <v>81.483333333333334</v>
      </c>
      <c r="F86" s="274">
        <v>80.016666666666666</v>
      </c>
      <c r="G86" s="274">
        <v>78.033333333333331</v>
      </c>
      <c r="H86" s="274">
        <v>84.933333333333337</v>
      </c>
      <c r="I86" s="274">
        <v>86.916666666666686</v>
      </c>
      <c r="J86" s="274">
        <v>88.38333333333334</v>
      </c>
      <c r="K86" s="272">
        <v>85.45</v>
      </c>
      <c r="L86" s="272">
        <v>82</v>
      </c>
      <c r="M86" s="272">
        <v>270.21814000000001</v>
      </c>
    </row>
    <row r="87" spans="1:13">
      <c r="A87" s="296">
        <v>78</v>
      </c>
      <c r="B87" s="272" t="s">
        <v>360</v>
      </c>
      <c r="C87" s="272">
        <v>173.95</v>
      </c>
      <c r="D87" s="274">
        <v>174.05000000000004</v>
      </c>
      <c r="E87" s="274">
        <v>168.70000000000007</v>
      </c>
      <c r="F87" s="274">
        <v>163.45000000000005</v>
      </c>
      <c r="G87" s="274">
        <v>158.10000000000008</v>
      </c>
      <c r="H87" s="274">
        <v>179.30000000000007</v>
      </c>
      <c r="I87" s="274">
        <v>184.65000000000003</v>
      </c>
      <c r="J87" s="274">
        <v>189.90000000000006</v>
      </c>
      <c r="K87" s="272">
        <v>179.4</v>
      </c>
      <c r="L87" s="272">
        <v>168.8</v>
      </c>
      <c r="M87" s="272">
        <v>66.108069999999998</v>
      </c>
    </row>
    <row r="88" spans="1:13">
      <c r="A88" s="296">
        <v>79</v>
      </c>
      <c r="B88" s="272" t="s">
        <v>241</v>
      </c>
      <c r="C88" s="272">
        <v>80.5</v>
      </c>
      <c r="D88" s="274">
        <v>79.666666666666671</v>
      </c>
      <c r="E88" s="274">
        <v>78.833333333333343</v>
      </c>
      <c r="F88" s="274">
        <v>77.166666666666671</v>
      </c>
      <c r="G88" s="274">
        <v>76.333333333333343</v>
      </c>
      <c r="H88" s="274">
        <v>81.333333333333343</v>
      </c>
      <c r="I88" s="274">
        <v>82.166666666666686</v>
      </c>
      <c r="J88" s="274">
        <v>83.833333333333343</v>
      </c>
      <c r="K88" s="272">
        <v>80.5</v>
      </c>
      <c r="L88" s="272">
        <v>78</v>
      </c>
      <c r="M88" s="272">
        <v>135.28174000000001</v>
      </c>
    </row>
    <row r="89" spans="1:13">
      <c r="A89" s="296">
        <v>80</v>
      </c>
      <c r="B89" s="272" t="s">
        <v>99</v>
      </c>
      <c r="C89" s="272">
        <v>131.05000000000001</v>
      </c>
      <c r="D89" s="274">
        <v>131.73333333333332</v>
      </c>
      <c r="E89" s="274">
        <v>130.01666666666665</v>
      </c>
      <c r="F89" s="274">
        <v>128.98333333333332</v>
      </c>
      <c r="G89" s="274">
        <v>127.26666666666665</v>
      </c>
      <c r="H89" s="274">
        <v>132.76666666666665</v>
      </c>
      <c r="I89" s="274">
        <v>134.48333333333329</v>
      </c>
      <c r="J89" s="274">
        <v>135.51666666666665</v>
      </c>
      <c r="K89" s="272">
        <v>133.44999999999999</v>
      </c>
      <c r="L89" s="272">
        <v>130.69999999999999</v>
      </c>
      <c r="M89" s="272">
        <v>152.32082</v>
      </c>
    </row>
    <row r="90" spans="1:13">
      <c r="A90" s="296">
        <v>81</v>
      </c>
      <c r="B90" s="272" t="s">
        <v>102</v>
      </c>
      <c r="C90" s="272">
        <v>26.45</v>
      </c>
      <c r="D90" s="274">
        <v>26.583333333333332</v>
      </c>
      <c r="E90" s="274">
        <v>26.116666666666664</v>
      </c>
      <c r="F90" s="274">
        <v>25.783333333333331</v>
      </c>
      <c r="G90" s="274">
        <v>25.316666666666663</v>
      </c>
      <c r="H90" s="274">
        <v>26.916666666666664</v>
      </c>
      <c r="I90" s="274">
        <v>27.383333333333333</v>
      </c>
      <c r="J90" s="274">
        <v>27.716666666666665</v>
      </c>
      <c r="K90" s="272">
        <v>27.05</v>
      </c>
      <c r="L90" s="272">
        <v>26.25</v>
      </c>
      <c r="M90" s="272">
        <v>143.50147999999999</v>
      </c>
    </row>
    <row r="91" spans="1:13">
      <c r="A91" s="296">
        <v>82</v>
      </c>
      <c r="B91" s="272" t="s">
        <v>242</v>
      </c>
      <c r="C91" s="272">
        <v>134.80000000000001</v>
      </c>
      <c r="D91" s="274">
        <v>136.08333333333334</v>
      </c>
      <c r="E91" s="274">
        <v>133.2166666666667</v>
      </c>
      <c r="F91" s="274">
        <v>131.63333333333335</v>
      </c>
      <c r="G91" s="274">
        <v>128.76666666666671</v>
      </c>
      <c r="H91" s="274">
        <v>137.66666666666669</v>
      </c>
      <c r="I91" s="274">
        <v>140.5333333333333</v>
      </c>
      <c r="J91" s="274">
        <v>142.11666666666667</v>
      </c>
      <c r="K91" s="272">
        <v>138.94999999999999</v>
      </c>
      <c r="L91" s="272">
        <v>134.5</v>
      </c>
      <c r="M91" s="272">
        <v>6.9009200000000002</v>
      </c>
    </row>
    <row r="92" spans="1:13">
      <c r="A92" s="296">
        <v>83</v>
      </c>
      <c r="B92" s="272" t="s">
        <v>100</v>
      </c>
      <c r="C92" s="272">
        <v>501.35</v>
      </c>
      <c r="D92" s="274">
        <v>504.5333333333333</v>
      </c>
      <c r="E92" s="274">
        <v>495.81666666666661</v>
      </c>
      <c r="F92" s="274">
        <v>490.2833333333333</v>
      </c>
      <c r="G92" s="274">
        <v>481.56666666666661</v>
      </c>
      <c r="H92" s="274">
        <v>510.06666666666661</v>
      </c>
      <c r="I92" s="274">
        <v>518.7833333333333</v>
      </c>
      <c r="J92" s="274">
        <v>524.31666666666661</v>
      </c>
      <c r="K92" s="272">
        <v>513.25</v>
      </c>
      <c r="L92" s="272">
        <v>499</v>
      </c>
      <c r="M92" s="272">
        <v>23.034790000000001</v>
      </c>
    </row>
    <row r="93" spans="1:13">
      <c r="A93" s="296">
        <v>84</v>
      </c>
      <c r="B93" s="272" t="s">
        <v>243</v>
      </c>
      <c r="C93" s="272">
        <v>491.8</v>
      </c>
      <c r="D93" s="274">
        <v>496.9666666666667</v>
      </c>
      <c r="E93" s="274">
        <v>484.93333333333339</v>
      </c>
      <c r="F93" s="274">
        <v>478.06666666666672</v>
      </c>
      <c r="G93" s="274">
        <v>466.03333333333342</v>
      </c>
      <c r="H93" s="274">
        <v>503.83333333333337</v>
      </c>
      <c r="I93" s="274">
        <v>515.86666666666667</v>
      </c>
      <c r="J93" s="274">
        <v>522.73333333333335</v>
      </c>
      <c r="K93" s="272">
        <v>509</v>
      </c>
      <c r="L93" s="272">
        <v>490.1</v>
      </c>
      <c r="M93" s="272">
        <v>2.9111899999999999</v>
      </c>
    </row>
    <row r="94" spans="1:13">
      <c r="A94" s="296">
        <v>85</v>
      </c>
      <c r="B94" s="272" t="s">
        <v>103</v>
      </c>
      <c r="C94" s="272">
        <v>743.6</v>
      </c>
      <c r="D94" s="274">
        <v>735.66666666666663</v>
      </c>
      <c r="E94" s="274">
        <v>722.93333333333328</v>
      </c>
      <c r="F94" s="274">
        <v>702.26666666666665</v>
      </c>
      <c r="G94" s="274">
        <v>689.5333333333333</v>
      </c>
      <c r="H94" s="274">
        <v>756.33333333333326</v>
      </c>
      <c r="I94" s="274">
        <v>769.06666666666661</v>
      </c>
      <c r="J94" s="274">
        <v>789.73333333333323</v>
      </c>
      <c r="K94" s="272">
        <v>748.4</v>
      </c>
      <c r="L94" s="272">
        <v>715</v>
      </c>
      <c r="M94" s="272">
        <v>24.190270000000002</v>
      </c>
    </row>
    <row r="95" spans="1:13">
      <c r="A95" s="296">
        <v>86</v>
      </c>
      <c r="B95" s="272" t="s">
        <v>244</v>
      </c>
      <c r="C95" s="272">
        <v>452.8</v>
      </c>
      <c r="D95" s="274">
        <v>453.38333333333338</v>
      </c>
      <c r="E95" s="274">
        <v>446.76666666666677</v>
      </c>
      <c r="F95" s="274">
        <v>440.73333333333341</v>
      </c>
      <c r="G95" s="274">
        <v>434.11666666666679</v>
      </c>
      <c r="H95" s="274">
        <v>459.41666666666674</v>
      </c>
      <c r="I95" s="274">
        <v>466.03333333333342</v>
      </c>
      <c r="J95" s="274">
        <v>472.06666666666672</v>
      </c>
      <c r="K95" s="272">
        <v>460</v>
      </c>
      <c r="L95" s="272">
        <v>447.35</v>
      </c>
      <c r="M95" s="272">
        <v>1.32152</v>
      </c>
    </row>
    <row r="96" spans="1:13">
      <c r="A96" s="296">
        <v>87</v>
      </c>
      <c r="B96" s="272" t="s">
        <v>245</v>
      </c>
      <c r="C96" s="272">
        <v>1424.6</v>
      </c>
      <c r="D96" s="274">
        <v>1434.0166666666667</v>
      </c>
      <c r="E96" s="274">
        <v>1406.0333333333333</v>
      </c>
      <c r="F96" s="274">
        <v>1387.4666666666667</v>
      </c>
      <c r="G96" s="274">
        <v>1359.4833333333333</v>
      </c>
      <c r="H96" s="274">
        <v>1452.5833333333333</v>
      </c>
      <c r="I96" s="274">
        <v>1480.5666666666664</v>
      </c>
      <c r="J96" s="274">
        <v>1499.1333333333332</v>
      </c>
      <c r="K96" s="272">
        <v>1462</v>
      </c>
      <c r="L96" s="272">
        <v>1415.45</v>
      </c>
      <c r="M96" s="272">
        <v>10.5593</v>
      </c>
    </row>
    <row r="97" spans="1:13">
      <c r="A97" s="296">
        <v>88</v>
      </c>
      <c r="B97" s="272" t="s">
        <v>104</v>
      </c>
      <c r="C97" s="272">
        <v>1217.95</v>
      </c>
      <c r="D97" s="274">
        <v>1216.1499999999999</v>
      </c>
      <c r="E97" s="274">
        <v>1205.7999999999997</v>
      </c>
      <c r="F97" s="274">
        <v>1193.6499999999999</v>
      </c>
      <c r="G97" s="274">
        <v>1183.2999999999997</v>
      </c>
      <c r="H97" s="274">
        <v>1228.2999999999997</v>
      </c>
      <c r="I97" s="274">
        <v>1238.6499999999996</v>
      </c>
      <c r="J97" s="274">
        <v>1250.7999999999997</v>
      </c>
      <c r="K97" s="272">
        <v>1226.5</v>
      </c>
      <c r="L97" s="272">
        <v>1204</v>
      </c>
      <c r="M97" s="272">
        <v>17.270890000000001</v>
      </c>
    </row>
    <row r="98" spans="1:13">
      <c r="A98" s="296">
        <v>89</v>
      </c>
      <c r="B98" s="272" t="s">
        <v>373</v>
      </c>
      <c r="C98" s="272">
        <v>461.85</v>
      </c>
      <c r="D98" s="274">
        <v>458.61666666666662</v>
      </c>
      <c r="E98" s="274">
        <v>440.23333333333323</v>
      </c>
      <c r="F98" s="274">
        <v>418.61666666666662</v>
      </c>
      <c r="G98" s="274">
        <v>400.23333333333323</v>
      </c>
      <c r="H98" s="274">
        <v>480.23333333333323</v>
      </c>
      <c r="I98" s="274">
        <v>498.61666666666656</v>
      </c>
      <c r="J98" s="274">
        <v>520.23333333333323</v>
      </c>
      <c r="K98" s="272">
        <v>477</v>
      </c>
      <c r="L98" s="272">
        <v>437</v>
      </c>
      <c r="M98" s="272">
        <v>57.788739999999997</v>
      </c>
    </row>
    <row r="99" spans="1:13">
      <c r="A99" s="296">
        <v>90</v>
      </c>
      <c r="B99" s="272" t="s">
        <v>247</v>
      </c>
      <c r="C99" s="272">
        <v>221.95</v>
      </c>
      <c r="D99" s="274">
        <v>219.46666666666667</v>
      </c>
      <c r="E99" s="274">
        <v>215.58333333333334</v>
      </c>
      <c r="F99" s="274">
        <v>209.21666666666667</v>
      </c>
      <c r="G99" s="274">
        <v>205.33333333333334</v>
      </c>
      <c r="H99" s="274">
        <v>225.83333333333334</v>
      </c>
      <c r="I99" s="274">
        <v>229.71666666666667</v>
      </c>
      <c r="J99" s="274">
        <v>236.08333333333334</v>
      </c>
      <c r="K99" s="272">
        <v>223.35</v>
      </c>
      <c r="L99" s="272">
        <v>213.1</v>
      </c>
      <c r="M99" s="272">
        <v>31.145879999999998</v>
      </c>
    </row>
    <row r="100" spans="1:13">
      <c r="A100" s="296">
        <v>91</v>
      </c>
      <c r="B100" s="272" t="s">
        <v>107</v>
      </c>
      <c r="C100" s="272">
        <v>951.6</v>
      </c>
      <c r="D100" s="274">
        <v>960.0333333333333</v>
      </c>
      <c r="E100" s="274">
        <v>938.16666666666663</v>
      </c>
      <c r="F100" s="274">
        <v>924.73333333333335</v>
      </c>
      <c r="G100" s="274">
        <v>902.86666666666667</v>
      </c>
      <c r="H100" s="274">
        <v>973.46666666666658</v>
      </c>
      <c r="I100" s="274">
        <v>995.33333333333337</v>
      </c>
      <c r="J100" s="274">
        <v>1008.7666666666665</v>
      </c>
      <c r="K100" s="272">
        <v>981.9</v>
      </c>
      <c r="L100" s="272">
        <v>946.6</v>
      </c>
      <c r="M100" s="272">
        <v>75.579769999999996</v>
      </c>
    </row>
    <row r="101" spans="1:13">
      <c r="A101" s="296">
        <v>92</v>
      </c>
      <c r="B101" s="272" t="s">
        <v>249</v>
      </c>
      <c r="C101" s="272">
        <v>3010.3</v>
      </c>
      <c r="D101" s="274">
        <v>3037.0666666666671</v>
      </c>
      <c r="E101" s="274">
        <v>2965.1833333333343</v>
      </c>
      <c r="F101" s="274">
        <v>2920.0666666666671</v>
      </c>
      <c r="G101" s="274">
        <v>2848.1833333333343</v>
      </c>
      <c r="H101" s="274">
        <v>3082.1833333333343</v>
      </c>
      <c r="I101" s="274">
        <v>3154.0666666666666</v>
      </c>
      <c r="J101" s="274">
        <v>3199.1833333333343</v>
      </c>
      <c r="K101" s="272">
        <v>3108.95</v>
      </c>
      <c r="L101" s="272">
        <v>2991.95</v>
      </c>
      <c r="M101" s="272">
        <v>3.1244100000000001</v>
      </c>
    </row>
    <row r="102" spans="1:13">
      <c r="A102" s="296">
        <v>93</v>
      </c>
      <c r="B102" s="272" t="s">
        <v>109</v>
      </c>
      <c r="C102" s="272">
        <v>1611.85</v>
      </c>
      <c r="D102" s="274">
        <v>1608.8500000000001</v>
      </c>
      <c r="E102" s="274">
        <v>1589.7000000000003</v>
      </c>
      <c r="F102" s="274">
        <v>1567.5500000000002</v>
      </c>
      <c r="G102" s="274">
        <v>1548.4000000000003</v>
      </c>
      <c r="H102" s="274">
        <v>1631.0000000000002</v>
      </c>
      <c r="I102" s="274">
        <v>1650.1500000000003</v>
      </c>
      <c r="J102" s="274">
        <v>1672.3000000000002</v>
      </c>
      <c r="K102" s="272">
        <v>1628</v>
      </c>
      <c r="L102" s="272">
        <v>1586.7</v>
      </c>
      <c r="M102" s="272">
        <v>92.106830000000002</v>
      </c>
    </row>
    <row r="103" spans="1:13">
      <c r="A103" s="296">
        <v>94</v>
      </c>
      <c r="B103" s="272" t="s">
        <v>250</v>
      </c>
      <c r="C103" s="272">
        <v>704.9</v>
      </c>
      <c r="D103" s="274">
        <v>701.01666666666677</v>
      </c>
      <c r="E103" s="274">
        <v>691.83333333333348</v>
      </c>
      <c r="F103" s="274">
        <v>678.76666666666677</v>
      </c>
      <c r="G103" s="274">
        <v>669.58333333333348</v>
      </c>
      <c r="H103" s="274">
        <v>714.08333333333348</v>
      </c>
      <c r="I103" s="274">
        <v>723.26666666666665</v>
      </c>
      <c r="J103" s="274">
        <v>736.33333333333348</v>
      </c>
      <c r="K103" s="272">
        <v>710.2</v>
      </c>
      <c r="L103" s="272">
        <v>687.95</v>
      </c>
      <c r="M103" s="272">
        <v>73.310680000000005</v>
      </c>
    </row>
    <row r="104" spans="1:13">
      <c r="A104" s="296">
        <v>95</v>
      </c>
      <c r="B104" s="272" t="s">
        <v>105</v>
      </c>
      <c r="C104" s="272">
        <v>1139.0999999999999</v>
      </c>
      <c r="D104" s="274">
        <v>1146.25</v>
      </c>
      <c r="E104" s="274">
        <v>1122.8499999999999</v>
      </c>
      <c r="F104" s="274">
        <v>1106.5999999999999</v>
      </c>
      <c r="G104" s="274">
        <v>1083.1999999999998</v>
      </c>
      <c r="H104" s="274">
        <v>1162.5</v>
      </c>
      <c r="I104" s="274">
        <v>1185.9000000000001</v>
      </c>
      <c r="J104" s="274">
        <v>1202.1500000000001</v>
      </c>
      <c r="K104" s="272">
        <v>1169.6500000000001</v>
      </c>
      <c r="L104" s="272">
        <v>1130</v>
      </c>
      <c r="M104" s="272">
        <v>31.832329999999999</v>
      </c>
    </row>
    <row r="105" spans="1:13">
      <c r="A105" s="296">
        <v>96</v>
      </c>
      <c r="B105" s="272" t="s">
        <v>110</v>
      </c>
      <c r="C105" s="272">
        <v>3499.45</v>
      </c>
      <c r="D105" s="274">
        <v>3497.9333333333329</v>
      </c>
      <c r="E105" s="274">
        <v>3457.8666666666659</v>
      </c>
      <c r="F105" s="274">
        <v>3416.2833333333328</v>
      </c>
      <c r="G105" s="274">
        <v>3376.2166666666658</v>
      </c>
      <c r="H105" s="274">
        <v>3539.516666666666</v>
      </c>
      <c r="I105" s="274">
        <v>3579.5833333333326</v>
      </c>
      <c r="J105" s="274">
        <v>3621.1666666666661</v>
      </c>
      <c r="K105" s="272">
        <v>3538</v>
      </c>
      <c r="L105" s="272">
        <v>3456.35</v>
      </c>
      <c r="M105" s="272">
        <v>15.430210000000001</v>
      </c>
    </row>
    <row r="106" spans="1:13">
      <c r="A106" s="296">
        <v>97</v>
      </c>
      <c r="B106" s="272" t="s">
        <v>112</v>
      </c>
      <c r="C106" s="272">
        <v>278.05</v>
      </c>
      <c r="D106" s="274">
        <v>279.86666666666667</v>
      </c>
      <c r="E106" s="274">
        <v>273.83333333333337</v>
      </c>
      <c r="F106" s="274">
        <v>269.61666666666667</v>
      </c>
      <c r="G106" s="274">
        <v>263.58333333333337</v>
      </c>
      <c r="H106" s="274">
        <v>284.08333333333337</v>
      </c>
      <c r="I106" s="274">
        <v>290.11666666666667</v>
      </c>
      <c r="J106" s="274">
        <v>294.33333333333337</v>
      </c>
      <c r="K106" s="272">
        <v>285.89999999999998</v>
      </c>
      <c r="L106" s="272">
        <v>275.64999999999998</v>
      </c>
      <c r="M106" s="272">
        <v>220.66740999999999</v>
      </c>
    </row>
    <row r="107" spans="1:13">
      <c r="A107" s="296">
        <v>98</v>
      </c>
      <c r="B107" s="272" t="s">
        <v>113</v>
      </c>
      <c r="C107" s="272">
        <v>226.55</v>
      </c>
      <c r="D107" s="274">
        <v>228.18333333333331</v>
      </c>
      <c r="E107" s="274">
        <v>223.61666666666662</v>
      </c>
      <c r="F107" s="274">
        <v>220.68333333333331</v>
      </c>
      <c r="G107" s="274">
        <v>216.11666666666662</v>
      </c>
      <c r="H107" s="274">
        <v>231.11666666666662</v>
      </c>
      <c r="I107" s="274">
        <v>235.68333333333328</v>
      </c>
      <c r="J107" s="274">
        <v>238.61666666666662</v>
      </c>
      <c r="K107" s="272">
        <v>232.75</v>
      </c>
      <c r="L107" s="272">
        <v>225.25</v>
      </c>
      <c r="M107" s="272">
        <v>68.488309999999998</v>
      </c>
    </row>
    <row r="108" spans="1:13">
      <c r="A108" s="296">
        <v>99</v>
      </c>
      <c r="B108" s="272" t="s">
        <v>114</v>
      </c>
      <c r="C108" s="272">
        <v>2216.25</v>
      </c>
      <c r="D108" s="274">
        <v>2227.15</v>
      </c>
      <c r="E108" s="274">
        <v>2199.6000000000004</v>
      </c>
      <c r="F108" s="274">
        <v>2182.9500000000003</v>
      </c>
      <c r="G108" s="274">
        <v>2155.4000000000005</v>
      </c>
      <c r="H108" s="274">
        <v>2243.8000000000002</v>
      </c>
      <c r="I108" s="274">
        <v>2271.3500000000004</v>
      </c>
      <c r="J108" s="274">
        <v>2288</v>
      </c>
      <c r="K108" s="272">
        <v>2254.6999999999998</v>
      </c>
      <c r="L108" s="272">
        <v>2210.5</v>
      </c>
      <c r="M108" s="272">
        <v>31.314810000000001</v>
      </c>
    </row>
    <row r="109" spans="1:13">
      <c r="A109" s="296">
        <v>100</v>
      </c>
      <c r="B109" s="272" t="s">
        <v>251</v>
      </c>
      <c r="C109" s="272">
        <v>297.14999999999998</v>
      </c>
      <c r="D109" s="274">
        <v>297.63333333333333</v>
      </c>
      <c r="E109" s="274">
        <v>293.51666666666665</v>
      </c>
      <c r="F109" s="274">
        <v>289.88333333333333</v>
      </c>
      <c r="G109" s="274">
        <v>285.76666666666665</v>
      </c>
      <c r="H109" s="274">
        <v>301.26666666666665</v>
      </c>
      <c r="I109" s="274">
        <v>305.38333333333333</v>
      </c>
      <c r="J109" s="274">
        <v>309.01666666666665</v>
      </c>
      <c r="K109" s="272">
        <v>301.75</v>
      </c>
      <c r="L109" s="272">
        <v>294</v>
      </c>
      <c r="M109" s="272">
        <v>8.79542</v>
      </c>
    </row>
    <row r="110" spans="1:13">
      <c r="A110" s="296">
        <v>101</v>
      </c>
      <c r="B110" s="272" t="s">
        <v>252</v>
      </c>
      <c r="C110" s="272">
        <v>43.05</v>
      </c>
      <c r="D110" s="274">
        <v>43.116666666666667</v>
      </c>
      <c r="E110" s="274">
        <v>42.233333333333334</v>
      </c>
      <c r="F110" s="274">
        <v>41.416666666666664</v>
      </c>
      <c r="G110" s="274">
        <v>40.533333333333331</v>
      </c>
      <c r="H110" s="274">
        <v>43.933333333333337</v>
      </c>
      <c r="I110" s="274">
        <v>44.816666666666677</v>
      </c>
      <c r="J110" s="274">
        <v>45.63333333333334</v>
      </c>
      <c r="K110" s="272">
        <v>44</v>
      </c>
      <c r="L110" s="272">
        <v>42.3</v>
      </c>
      <c r="M110" s="272">
        <v>14.88416</v>
      </c>
    </row>
    <row r="111" spans="1:13">
      <c r="A111" s="296">
        <v>102</v>
      </c>
      <c r="B111" s="272" t="s">
        <v>108</v>
      </c>
      <c r="C111" s="272">
        <v>2747.05</v>
      </c>
      <c r="D111" s="274">
        <v>2747.1666666666665</v>
      </c>
      <c r="E111" s="274">
        <v>2710.333333333333</v>
      </c>
      <c r="F111" s="274">
        <v>2673.6166666666663</v>
      </c>
      <c r="G111" s="274">
        <v>2636.7833333333328</v>
      </c>
      <c r="H111" s="274">
        <v>2783.8833333333332</v>
      </c>
      <c r="I111" s="274">
        <v>2820.7166666666662</v>
      </c>
      <c r="J111" s="274">
        <v>2857.4333333333334</v>
      </c>
      <c r="K111" s="272">
        <v>2784</v>
      </c>
      <c r="L111" s="272">
        <v>2710.45</v>
      </c>
      <c r="M111" s="272">
        <v>55.865839999999999</v>
      </c>
    </row>
    <row r="112" spans="1:13">
      <c r="A112" s="296">
        <v>103</v>
      </c>
      <c r="B112" s="272" t="s">
        <v>116</v>
      </c>
      <c r="C112" s="272">
        <v>633.35</v>
      </c>
      <c r="D112" s="274">
        <v>635.05000000000007</v>
      </c>
      <c r="E112" s="274">
        <v>626.90000000000009</v>
      </c>
      <c r="F112" s="274">
        <v>620.45000000000005</v>
      </c>
      <c r="G112" s="274">
        <v>612.30000000000007</v>
      </c>
      <c r="H112" s="274">
        <v>641.50000000000011</v>
      </c>
      <c r="I112" s="274">
        <v>649.65</v>
      </c>
      <c r="J112" s="274">
        <v>656.10000000000014</v>
      </c>
      <c r="K112" s="272">
        <v>643.20000000000005</v>
      </c>
      <c r="L112" s="272">
        <v>628.6</v>
      </c>
      <c r="M112" s="272">
        <v>271.55615</v>
      </c>
    </row>
    <row r="113" spans="1:13">
      <c r="A113" s="296">
        <v>104</v>
      </c>
      <c r="B113" s="272" t="s">
        <v>253</v>
      </c>
      <c r="C113" s="272">
        <v>1512.8</v>
      </c>
      <c r="D113" s="274">
        <v>1501.2</v>
      </c>
      <c r="E113" s="274">
        <v>1467.4</v>
      </c>
      <c r="F113" s="274">
        <v>1422</v>
      </c>
      <c r="G113" s="274">
        <v>1388.2</v>
      </c>
      <c r="H113" s="274">
        <v>1546.6000000000001</v>
      </c>
      <c r="I113" s="274">
        <v>1580.3999999999999</v>
      </c>
      <c r="J113" s="274">
        <v>1625.8000000000002</v>
      </c>
      <c r="K113" s="272">
        <v>1535</v>
      </c>
      <c r="L113" s="272">
        <v>1455.8</v>
      </c>
      <c r="M113" s="272">
        <v>13.129960000000001</v>
      </c>
    </row>
    <row r="114" spans="1:13">
      <c r="A114" s="296">
        <v>105</v>
      </c>
      <c r="B114" s="272" t="s">
        <v>117</v>
      </c>
      <c r="C114" s="272">
        <v>476.85</v>
      </c>
      <c r="D114" s="274">
        <v>478.33333333333331</v>
      </c>
      <c r="E114" s="274">
        <v>471.76666666666665</v>
      </c>
      <c r="F114" s="274">
        <v>466.68333333333334</v>
      </c>
      <c r="G114" s="274">
        <v>460.11666666666667</v>
      </c>
      <c r="H114" s="274">
        <v>483.41666666666663</v>
      </c>
      <c r="I114" s="274">
        <v>489.98333333333335</v>
      </c>
      <c r="J114" s="274">
        <v>495.06666666666661</v>
      </c>
      <c r="K114" s="272">
        <v>484.9</v>
      </c>
      <c r="L114" s="272">
        <v>473.25</v>
      </c>
      <c r="M114" s="272">
        <v>27.236160000000002</v>
      </c>
    </row>
    <row r="115" spans="1:13">
      <c r="A115" s="296">
        <v>106</v>
      </c>
      <c r="B115" s="272" t="s">
        <v>388</v>
      </c>
      <c r="C115" s="272">
        <v>408.25</v>
      </c>
      <c r="D115" s="274">
        <v>410.38333333333338</v>
      </c>
      <c r="E115" s="274">
        <v>405.16666666666674</v>
      </c>
      <c r="F115" s="274">
        <v>402.08333333333337</v>
      </c>
      <c r="G115" s="274">
        <v>396.86666666666673</v>
      </c>
      <c r="H115" s="274">
        <v>413.46666666666675</v>
      </c>
      <c r="I115" s="274">
        <v>418.68333333333334</v>
      </c>
      <c r="J115" s="274">
        <v>421.76666666666677</v>
      </c>
      <c r="K115" s="272">
        <v>415.6</v>
      </c>
      <c r="L115" s="272">
        <v>407.3</v>
      </c>
      <c r="M115" s="272">
        <v>4.2790600000000003</v>
      </c>
    </row>
    <row r="116" spans="1:13">
      <c r="A116" s="296">
        <v>107</v>
      </c>
      <c r="B116" s="272" t="s">
        <v>119</v>
      </c>
      <c r="C116" s="272">
        <v>50</v>
      </c>
      <c r="D116" s="274">
        <v>50.166666666666664</v>
      </c>
      <c r="E116" s="274">
        <v>48.133333333333326</v>
      </c>
      <c r="F116" s="274">
        <v>46.266666666666659</v>
      </c>
      <c r="G116" s="274">
        <v>44.23333333333332</v>
      </c>
      <c r="H116" s="274">
        <v>52.033333333333331</v>
      </c>
      <c r="I116" s="274">
        <v>54.066666666666677</v>
      </c>
      <c r="J116" s="274">
        <v>55.933333333333337</v>
      </c>
      <c r="K116" s="272">
        <v>52.2</v>
      </c>
      <c r="L116" s="272">
        <v>48.3</v>
      </c>
      <c r="M116" s="272">
        <v>796.00142000000005</v>
      </c>
    </row>
    <row r="117" spans="1:13">
      <c r="A117" s="296">
        <v>108</v>
      </c>
      <c r="B117" s="272" t="s">
        <v>126</v>
      </c>
      <c r="C117" s="272">
        <v>229</v>
      </c>
      <c r="D117" s="274">
        <v>232.13333333333333</v>
      </c>
      <c r="E117" s="274">
        <v>225.06666666666666</v>
      </c>
      <c r="F117" s="274">
        <v>221.13333333333333</v>
      </c>
      <c r="G117" s="274">
        <v>214.06666666666666</v>
      </c>
      <c r="H117" s="274">
        <v>236.06666666666666</v>
      </c>
      <c r="I117" s="274">
        <v>243.13333333333333</v>
      </c>
      <c r="J117" s="274">
        <v>247.06666666666666</v>
      </c>
      <c r="K117" s="272">
        <v>239.2</v>
      </c>
      <c r="L117" s="272">
        <v>228.2</v>
      </c>
      <c r="M117" s="272">
        <v>706.55961000000002</v>
      </c>
    </row>
    <row r="118" spans="1:13">
      <c r="A118" s="296">
        <v>109</v>
      </c>
      <c r="B118" s="272" t="s">
        <v>115</v>
      </c>
      <c r="C118" s="272">
        <v>218.85</v>
      </c>
      <c r="D118" s="274">
        <v>219.5333333333333</v>
      </c>
      <c r="E118" s="274">
        <v>213.76666666666659</v>
      </c>
      <c r="F118" s="274">
        <v>208.68333333333328</v>
      </c>
      <c r="G118" s="274">
        <v>202.91666666666657</v>
      </c>
      <c r="H118" s="274">
        <v>224.61666666666662</v>
      </c>
      <c r="I118" s="274">
        <v>230.38333333333333</v>
      </c>
      <c r="J118" s="274">
        <v>235.46666666666664</v>
      </c>
      <c r="K118" s="272">
        <v>225.3</v>
      </c>
      <c r="L118" s="272">
        <v>214.45</v>
      </c>
      <c r="M118" s="272">
        <v>163.81708</v>
      </c>
    </row>
    <row r="119" spans="1:13">
      <c r="A119" s="296">
        <v>110</v>
      </c>
      <c r="B119" s="272" t="s">
        <v>256</v>
      </c>
      <c r="C119" s="272">
        <v>124.35</v>
      </c>
      <c r="D119" s="274">
        <v>124.96666666666665</v>
      </c>
      <c r="E119" s="274">
        <v>122.23333333333331</v>
      </c>
      <c r="F119" s="274">
        <v>120.11666666666665</v>
      </c>
      <c r="G119" s="274">
        <v>117.3833333333333</v>
      </c>
      <c r="H119" s="274">
        <v>127.08333333333331</v>
      </c>
      <c r="I119" s="274">
        <v>129.81666666666666</v>
      </c>
      <c r="J119" s="274">
        <v>131.93333333333334</v>
      </c>
      <c r="K119" s="272">
        <v>127.7</v>
      </c>
      <c r="L119" s="272">
        <v>122.85</v>
      </c>
      <c r="M119" s="272">
        <v>41.043990000000001</v>
      </c>
    </row>
    <row r="120" spans="1:13">
      <c r="A120" s="296">
        <v>111</v>
      </c>
      <c r="B120" s="272" t="s">
        <v>125</v>
      </c>
      <c r="C120" s="272">
        <v>97.7</v>
      </c>
      <c r="D120" s="274">
        <v>98.166666666666671</v>
      </c>
      <c r="E120" s="274">
        <v>96.533333333333346</v>
      </c>
      <c r="F120" s="274">
        <v>95.366666666666674</v>
      </c>
      <c r="G120" s="274">
        <v>93.733333333333348</v>
      </c>
      <c r="H120" s="274">
        <v>99.333333333333343</v>
      </c>
      <c r="I120" s="274">
        <v>100.96666666666667</v>
      </c>
      <c r="J120" s="274">
        <v>102.13333333333334</v>
      </c>
      <c r="K120" s="272">
        <v>99.8</v>
      </c>
      <c r="L120" s="272">
        <v>97</v>
      </c>
      <c r="M120" s="272">
        <v>479.11876999999998</v>
      </c>
    </row>
    <row r="121" spans="1:13">
      <c r="A121" s="296">
        <v>112</v>
      </c>
      <c r="B121" s="272" t="s">
        <v>773</v>
      </c>
      <c r="C121" s="272">
        <v>1641.75</v>
      </c>
      <c r="D121" s="274">
        <v>1640.8833333333332</v>
      </c>
      <c r="E121" s="274">
        <v>1592.8666666666663</v>
      </c>
      <c r="F121" s="274">
        <v>1543.9833333333331</v>
      </c>
      <c r="G121" s="274">
        <v>1495.9666666666662</v>
      </c>
      <c r="H121" s="274">
        <v>1689.7666666666664</v>
      </c>
      <c r="I121" s="274">
        <v>1737.7833333333333</v>
      </c>
      <c r="J121" s="274">
        <v>1786.6666666666665</v>
      </c>
      <c r="K121" s="272">
        <v>1688.9</v>
      </c>
      <c r="L121" s="272">
        <v>1592</v>
      </c>
      <c r="M121" s="272">
        <v>53.152470000000001</v>
      </c>
    </row>
    <row r="122" spans="1:13">
      <c r="A122" s="296">
        <v>113</v>
      </c>
      <c r="B122" s="272" t="s">
        <v>120</v>
      </c>
      <c r="C122" s="272">
        <v>556.79999999999995</v>
      </c>
      <c r="D122" s="274">
        <v>555.81666666666661</v>
      </c>
      <c r="E122" s="274">
        <v>546.63333333333321</v>
      </c>
      <c r="F122" s="274">
        <v>536.46666666666658</v>
      </c>
      <c r="G122" s="274">
        <v>527.28333333333319</v>
      </c>
      <c r="H122" s="274">
        <v>565.98333333333323</v>
      </c>
      <c r="I122" s="274">
        <v>575.16666666666663</v>
      </c>
      <c r="J122" s="274">
        <v>585.33333333333326</v>
      </c>
      <c r="K122" s="272">
        <v>565</v>
      </c>
      <c r="L122" s="272">
        <v>545.65</v>
      </c>
      <c r="M122" s="272">
        <v>37.359630000000003</v>
      </c>
    </row>
    <row r="123" spans="1:13">
      <c r="A123" s="296">
        <v>114</v>
      </c>
      <c r="B123" s="272" t="s">
        <v>832</v>
      </c>
      <c r="C123" s="272">
        <v>253.7</v>
      </c>
      <c r="D123" s="274">
        <v>253.06666666666663</v>
      </c>
      <c r="E123" s="274">
        <v>242.73333333333329</v>
      </c>
      <c r="F123" s="274">
        <v>231.76666666666665</v>
      </c>
      <c r="G123" s="274">
        <v>221.43333333333331</v>
      </c>
      <c r="H123" s="274">
        <v>264.0333333333333</v>
      </c>
      <c r="I123" s="274">
        <v>274.36666666666656</v>
      </c>
      <c r="J123" s="274">
        <v>285.33333333333326</v>
      </c>
      <c r="K123" s="272">
        <v>263.39999999999998</v>
      </c>
      <c r="L123" s="272">
        <v>242.1</v>
      </c>
      <c r="M123" s="272">
        <v>215.0247</v>
      </c>
    </row>
    <row r="124" spans="1:13">
      <c r="A124" s="296">
        <v>115</v>
      </c>
      <c r="B124" s="272" t="s">
        <v>122</v>
      </c>
      <c r="C124" s="272">
        <v>1025.8</v>
      </c>
      <c r="D124" s="274">
        <v>1032.4666666666665</v>
      </c>
      <c r="E124" s="274">
        <v>1013.333333333333</v>
      </c>
      <c r="F124" s="274">
        <v>1000.8666666666666</v>
      </c>
      <c r="G124" s="274">
        <v>981.73333333333312</v>
      </c>
      <c r="H124" s="274">
        <v>1044.9333333333329</v>
      </c>
      <c r="I124" s="274">
        <v>1064.0666666666666</v>
      </c>
      <c r="J124" s="274">
        <v>1076.5333333333328</v>
      </c>
      <c r="K124" s="272">
        <v>1051.5999999999999</v>
      </c>
      <c r="L124" s="272">
        <v>1020</v>
      </c>
      <c r="M124" s="272">
        <v>79.841329999999999</v>
      </c>
    </row>
    <row r="125" spans="1:13">
      <c r="A125" s="296">
        <v>116</v>
      </c>
      <c r="B125" s="272" t="s">
        <v>257</v>
      </c>
      <c r="C125" s="272">
        <v>4969.3999999999996</v>
      </c>
      <c r="D125" s="274">
        <v>5010.6333333333323</v>
      </c>
      <c r="E125" s="274">
        <v>4883.3166666666648</v>
      </c>
      <c r="F125" s="274">
        <v>4797.2333333333327</v>
      </c>
      <c r="G125" s="274">
        <v>4669.9166666666652</v>
      </c>
      <c r="H125" s="274">
        <v>5096.7166666666644</v>
      </c>
      <c r="I125" s="274">
        <v>5224.0333333333319</v>
      </c>
      <c r="J125" s="274">
        <v>5310.1166666666641</v>
      </c>
      <c r="K125" s="272">
        <v>5137.95</v>
      </c>
      <c r="L125" s="272">
        <v>4924.55</v>
      </c>
      <c r="M125" s="272">
        <v>5.0397699999999999</v>
      </c>
    </row>
    <row r="126" spans="1:13">
      <c r="A126" s="296">
        <v>117</v>
      </c>
      <c r="B126" s="272" t="s">
        <v>124</v>
      </c>
      <c r="C126" s="272">
        <v>1305.55</v>
      </c>
      <c r="D126" s="274">
        <v>1311.8</v>
      </c>
      <c r="E126" s="274">
        <v>1291.5999999999999</v>
      </c>
      <c r="F126" s="274">
        <v>1277.6499999999999</v>
      </c>
      <c r="G126" s="274">
        <v>1257.4499999999998</v>
      </c>
      <c r="H126" s="274">
        <v>1325.75</v>
      </c>
      <c r="I126" s="274">
        <v>1345.9500000000003</v>
      </c>
      <c r="J126" s="274">
        <v>1359.9</v>
      </c>
      <c r="K126" s="272">
        <v>1332</v>
      </c>
      <c r="L126" s="272">
        <v>1297.8499999999999</v>
      </c>
      <c r="M126" s="272">
        <v>79.659490000000005</v>
      </c>
    </row>
    <row r="127" spans="1:13">
      <c r="A127" s="296">
        <v>118</v>
      </c>
      <c r="B127" s="272" t="s">
        <v>121</v>
      </c>
      <c r="C127" s="272">
        <v>1662.05</v>
      </c>
      <c r="D127" s="274">
        <v>1674.25</v>
      </c>
      <c r="E127" s="274">
        <v>1640.5</v>
      </c>
      <c r="F127" s="274">
        <v>1618.95</v>
      </c>
      <c r="G127" s="274">
        <v>1585.2</v>
      </c>
      <c r="H127" s="274">
        <v>1695.8</v>
      </c>
      <c r="I127" s="274">
        <v>1729.55</v>
      </c>
      <c r="J127" s="274">
        <v>1751.1</v>
      </c>
      <c r="K127" s="272">
        <v>1708</v>
      </c>
      <c r="L127" s="272">
        <v>1652.7</v>
      </c>
      <c r="M127" s="272">
        <v>6.1434499999999996</v>
      </c>
    </row>
    <row r="128" spans="1:13">
      <c r="A128" s="296">
        <v>119</v>
      </c>
      <c r="B128" s="272" t="s">
        <v>258</v>
      </c>
      <c r="C128" s="272">
        <v>1975.9</v>
      </c>
      <c r="D128" s="274">
        <v>1970.6833333333334</v>
      </c>
      <c r="E128" s="274">
        <v>1946.3666666666668</v>
      </c>
      <c r="F128" s="274">
        <v>1916.8333333333335</v>
      </c>
      <c r="G128" s="274">
        <v>1892.5166666666669</v>
      </c>
      <c r="H128" s="274">
        <v>2000.2166666666667</v>
      </c>
      <c r="I128" s="274">
        <v>2024.5333333333333</v>
      </c>
      <c r="J128" s="274">
        <v>2054.0666666666666</v>
      </c>
      <c r="K128" s="272">
        <v>1995</v>
      </c>
      <c r="L128" s="272">
        <v>1941.15</v>
      </c>
      <c r="M128" s="272">
        <v>3.2502</v>
      </c>
    </row>
    <row r="129" spans="1:13">
      <c r="A129" s="296">
        <v>120</v>
      </c>
      <c r="B129" s="272" t="s">
        <v>259</v>
      </c>
      <c r="C129" s="272">
        <v>70.55</v>
      </c>
      <c r="D129" s="274">
        <v>71.316666666666663</v>
      </c>
      <c r="E129" s="274">
        <v>69.23333333333332</v>
      </c>
      <c r="F129" s="274">
        <v>67.916666666666657</v>
      </c>
      <c r="G129" s="274">
        <v>65.833333333333314</v>
      </c>
      <c r="H129" s="274">
        <v>72.633333333333326</v>
      </c>
      <c r="I129" s="274">
        <v>74.716666666666669</v>
      </c>
      <c r="J129" s="274">
        <v>76.033333333333331</v>
      </c>
      <c r="K129" s="272">
        <v>73.400000000000006</v>
      </c>
      <c r="L129" s="272">
        <v>70</v>
      </c>
      <c r="M129" s="272">
        <v>28.238160000000001</v>
      </c>
    </row>
    <row r="130" spans="1:13">
      <c r="A130" s="296">
        <v>121</v>
      </c>
      <c r="B130" s="272" t="s">
        <v>128</v>
      </c>
      <c r="C130" s="272">
        <v>406.45</v>
      </c>
      <c r="D130" s="274">
        <v>409.43333333333339</v>
      </c>
      <c r="E130" s="274">
        <v>398.86666666666679</v>
      </c>
      <c r="F130" s="274">
        <v>391.28333333333342</v>
      </c>
      <c r="G130" s="274">
        <v>380.71666666666681</v>
      </c>
      <c r="H130" s="274">
        <v>417.01666666666677</v>
      </c>
      <c r="I130" s="274">
        <v>427.58333333333337</v>
      </c>
      <c r="J130" s="274">
        <v>435.16666666666674</v>
      </c>
      <c r="K130" s="272">
        <v>420</v>
      </c>
      <c r="L130" s="272">
        <v>401.85</v>
      </c>
      <c r="M130" s="272">
        <v>79.617469999999997</v>
      </c>
    </row>
    <row r="131" spans="1:13">
      <c r="A131" s="296">
        <v>122</v>
      </c>
      <c r="B131" s="272" t="s">
        <v>127</v>
      </c>
      <c r="C131" s="272">
        <v>309.75</v>
      </c>
      <c r="D131" s="274">
        <v>310.61666666666667</v>
      </c>
      <c r="E131" s="274">
        <v>303.98333333333335</v>
      </c>
      <c r="F131" s="274">
        <v>298.2166666666667</v>
      </c>
      <c r="G131" s="274">
        <v>291.58333333333337</v>
      </c>
      <c r="H131" s="274">
        <v>316.38333333333333</v>
      </c>
      <c r="I131" s="274">
        <v>323.01666666666665</v>
      </c>
      <c r="J131" s="274">
        <v>328.7833333333333</v>
      </c>
      <c r="K131" s="272">
        <v>317.25</v>
      </c>
      <c r="L131" s="272">
        <v>304.85000000000002</v>
      </c>
      <c r="M131" s="272">
        <v>172.42834999999999</v>
      </c>
    </row>
    <row r="132" spans="1:13">
      <c r="A132" s="296">
        <v>123</v>
      </c>
      <c r="B132" s="272" t="s">
        <v>129</v>
      </c>
      <c r="C132" s="272">
        <v>2802</v>
      </c>
      <c r="D132" s="274">
        <v>2800.7666666666664</v>
      </c>
      <c r="E132" s="274">
        <v>2777.4333333333329</v>
      </c>
      <c r="F132" s="274">
        <v>2752.8666666666663</v>
      </c>
      <c r="G132" s="274">
        <v>2729.5333333333328</v>
      </c>
      <c r="H132" s="274">
        <v>2825.333333333333</v>
      </c>
      <c r="I132" s="274">
        <v>2848.666666666667</v>
      </c>
      <c r="J132" s="274">
        <v>2873.2333333333331</v>
      </c>
      <c r="K132" s="272">
        <v>2824.1</v>
      </c>
      <c r="L132" s="272">
        <v>2776.2</v>
      </c>
      <c r="M132" s="272">
        <v>5.6000800000000002</v>
      </c>
    </row>
    <row r="133" spans="1:13">
      <c r="A133" s="296">
        <v>124</v>
      </c>
      <c r="B133" s="272" t="s">
        <v>131</v>
      </c>
      <c r="C133" s="272">
        <v>1949.15</v>
      </c>
      <c r="D133" s="274">
        <v>1954</v>
      </c>
      <c r="E133" s="274">
        <v>1933</v>
      </c>
      <c r="F133" s="274">
        <v>1916.85</v>
      </c>
      <c r="G133" s="274">
        <v>1895.85</v>
      </c>
      <c r="H133" s="274">
        <v>1970.15</v>
      </c>
      <c r="I133" s="274">
        <v>1991.15</v>
      </c>
      <c r="J133" s="274">
        <v>2007.3000000000002</v>
      </c>
      <c r="K133" s="272">
        <v>1975</v>
      </c>
      <c r="L133" s="272">
        <v>1937.85</v>
      </c>
      <c r="M133" s="272">
        <v>22.309229999999999</v>
      </c>
    </row>
    <row r="134" spans="1:13">
      <c r="A134" s="296">
        <v>125</v>
      </c>
      <c r="B134" s="272" t="s">
        <v>132</v>
      </c>
      <c r="C134" s="272">
        <v>88.55</v>
      </c>
      <c r="D134" s="274">
        <v>89.100000000000009</v>
      </c>
      <c r="E134" s="274">
        <v>87.500000000000014</v>
      </c>
      <c r="F134" s="274">
        <v>86.45</v>
      </c>
      <c r="G134" s="274">
        <v>84.850000000000009</v>
      </c>
      <c r="H134" s="274">
        <v>90.15000000000002</v>
      </c>
      <c r="I134" s="274">
        <v>91.750000000000014</v>
      </c>
      <c r="J134" s="274">
        <v>92.800000000000026</v>
      </c>
      <c r="K134" s="272">
        <v>90.7</v>
      </c>
      <c r="L134" s="272">
        <v>88.05</v>
      </c>
      <c r="M134" s="272">
        <v>123.75514</v>
      </c>
    </row>
    <row r="135" spans="1:13">
      <c r="A135" s="296">
        <v>126</v>
      </c>
      <c r="B135" s="272" t="s">
        <v>260</v>
      </c>
      <c r="C135" s="272">
        <v>2668.7</v>
      </c>
      <c r="D135" s="274">
        <v>2680.2333333333331</v>
      </c>
      <c r="E135" s="274">
        <v>2640.4666666666662</v>
      </c>
      <c r="F135" s="274">
        <v>2612.2333333333331</v>
      </c>
      <c r="G135" s="274">
        <v>2572.4666666666662</v>
      </c>
      <c r="H135" s="274">
        <v>2708.4666666666662</v>
      </c>
      <c r="I135" s="274">
        <v>2748.2333333333336</v>
      </c>
      <c r="J135" s="274">
        <v>2776.4666666666662</v>
      </c>
      <c r="K135" s="272">
        <v>2720</v>
      </c>
      <c r="L135" s="272">
        <v>2652</v>
      </c>
      <c r="M135" s="272">
        <v>1.0448900000000001</v>
      </c>
    </row>
    <row r="136" spans="1:13">
      <c r="A136" s="296">
        <v>127</v>
      </c>
      <c r="B136" s="272" t="s">
        <v>133</v>
      </c>
      <c r="C136" s="272">
        <v>438.9</v>
      </c>
      <c r="D136" s="274">
        <v>439.90000000000003</v>
      </c>
      <c r="E136" s="274">
        <v>433.50000000000006</v>
      </c>
      <c r="F136" s="274">
        <v>428.1</v>
      </c>
      <c r="G136" s="274">
        <v>421.70000000000005</v>
      </c>
      <c r="H136" s="274">
        <v>445.30000000000007</v>
      </c>
      <c r="I136" s="274">
        <v>451.70000000000005</v>
      </c>
      <c r="J136" s="274">
        <v>457.10000000000008</v>
      </c>
      <c r="K136" s="272">
        <v>446.3</v>
      </c>
      <c r="L136" s="272">
        <v>434.5</v>
      </c>
      <c r="M136" s="272">
        <v>40.887160000000002</v>
      </c>
    </row>
    <row r="137" spans="1:13">
      <c r="A137" s="296">
        <v>128</v>
      </c>
      <c r="B137" s="272" t="s">
        <v>261</v>
      </c>
      <c r="C137" s="272">
        <v>4067.8</v>
      </c>
      <c r="D137" s="274">
        <v>4094.6833333333338</v>
      </c>
      <c r="E137" s="274">
        <v>4019.5166666666673</v>
      </c>
      <c r="F137" s="274">
        <v>3971.2333333333336</v>
      </c>
      <c r="G137" s="274">
        <v>3896.0666666666671</v>
      </c>
      <c r="H137" s="274">
        <v>4142.9666666666672</v>
      </c>
      <c r="I137" s="274">
        <v>4218.133333333335</v>
      </c>
      <c r="J137" s="274">
        <v>4266.4166666666679</v>
      </c>
      <c r="K137" s="272">
        <v>4169.8500000000004</v>
      </c>
      <c r="L137" s="272">
        <v>4046.4</v>
      </c>
      <c r="M137" s="272">
        <v>0.90281999999999996</v>
      </c>
    </row>
    <row r="138" spans="1:13">
      <c r="A138" s="296">
        <v>129</v>
      </c>
      <c r="B138" s="272" t="s">
        <v>134</v>
      </c>
      <c r="C138" s="272">
        <v>1566.45</v>
      </c>
      <c r="D138" s="274">
        <v>1561.9833333333333</v>
      </c>
      <c r="E138" s="274">
        <v>1549.4666666666667</v>
      </c>
      <c r="F138" s="274">
        <v>1532.4833333333333</v>
      </c>
      <c r="G138" s="274">
        <v>1519.9666666666667</v>
      </c>
      <c r="H138" s="274">
        <v>1578.9666666666667</v>
      </c>
      <c r="I138" s="274">
        <v>1591.4833333333336</v>
      </c>
      <c r="J138" s="274">
        <v>1608.4666666666667</v>
      </c>
      <c r="K138" s="272">
        <v>1574.5</v>
      </c>
      <c r="L138" s="272">
        <v>1545</v>
      </c>
      <c r="M138" s="272">
        <v>38.25206</v>
      </c>
    </row>
    <row r="139" spans="1:13">
      <c r="A139" s="296">
        <v>130</v>
      </c>
      <c r="B139" s="272" t="s">
        <v>135</v>
      </c>
      <c r="C139" s="272">
        <v>1058.3</v>
      </c>
      <c r="D139" s="274">
        <v>1063.7666666666667</v>
      </c>
      <c r="E139" s="274">
        <v>1047.5333333333333</v>
      </c>
      <c r="F139" s="274">
        <v>1036.7666666666667</v>
      </c>
      <c r="G139" s="274">
        <v>1020.5333333333333</v>
      </c>
      <c r="H139" s="274">
        <v>1074.5333333333333</v>
      </c>
      <c r="I139" s="274">
        <v>1090.7666666666664</v>
      </c>
      <c r="J139" s="274">
        <v>1101.5333333333333</v>
      </c>
      <c r="K139" s="272">
        <v>1080</v>
      </c>
      <c r="L139" s="272">
        <v>1053</v>
      </c>
      <c r="M139" s="272">
        <v>13.92375</v>
      </c>
    </row>
    <row r="140" spans="1:13">
      <c r="A140" s="296">
        <v>131</v>
      </c>
      <c r="B140" s="272" t="s">
        <v>146</v>
      </c>
      <c r="C140" s="272">
        <v>93597.9</v>
      </c>
      <c r="D140" s="274">
        <v>92898.966666666674</v>
      </c>
      <c r="E140" s="274">
        <v>91098.933333333349</v>
      </c>
      <c r="F140" s="274">
        <v>88599.966666666674</v>
      </c>
      <c r="G140" s="274">
        <v>86799.933333333349</v>
      </c>
      <c r="H140" s="274">
        <v>95397.933333333349</v>
      </c>
      <c r="I140" s="274">
        <v>97197.966666666674</v>
      </c>
      <c r="J140" s="274">
        <v>99696.933333333349</v>
      </c>
      <c r="K140" s="272">
        <v>94699</v>
      </c>
      <c r="L140" s="272">
        <v>90400</v>
      </c>
      <c r="M140" s="272">
        <v>0.69603000000000004</v>
      </c>
    </row>
    <row r="141" spans="1:13">
      <c r="A141" s="296">
        <v>132</v>
      </c>
      <c r="B141" s="272" t="s">
        <v>143</v>
      </c>
      <c r="C141" s="272">
        <v>1140.05</v>
      </c>
      <c r="D141" s="274">
        <v>1132.8166666666666</v>
      </c>
      <c r="E141" s="274">
        <v>1110.9833333333331</v>
      </c>
      <c r="F141" s="274">
        <v>1081.9166666666665</v>
      </c>
      <c r="G141" s="274">
        <v>1060.083333333333</v>
      </c>
      <c r="H141" s="274">
        <v>1161.8833333333332</v>
      </c>
      <c r="I141" s="274">
        <v>1183.7166666666667</v>
      </c>
      <c r="J141" s="274">
        <v>1212.7833333333333</v>
      </c>
      <c r="K141" s="272">
        <v>1154.6500000000001</v>
      </c>
      <c r="L141" s="272">
        <v>1103.75</v>
      </c>
      <c r="M141" s="272">
        <v>14.83268</v>
      </c>
    </row>
    <row r="142" spans="1:13">
      <c r="A142" s="296">
        <v>133</v>
      </c>
      <c r="B142" s="272" t="s">
        <v>137</v>
      </c>
      <c r="C142" s="272">
        <v>183.8</v>
      </c>
      <c r="D142" s="274">
        <v>183.78333333333333</v>
      </c>
      <c r="E142" s="274">
        <v>180.81666666666666</v>
      </c>
      <c r="F142" s="274">
        <v>177.83333333333334</v>
      </c>
      <c r="G142" s="274">
        <v>174.86666666666667</v>
      </c>
      <c r="H142" s="274">
        <v>186.76666666666665</v>
      </c>
      <c r="I142" s="274">
        <v>189.73333333333329</v>
      </c>
      <c r="J142" s="274">
        <v>192.71666666666664</v>
      </c>
      <c r="K142" s="272">
        <v>186.75</v>
      </c>
      <c r="L142" s="272">
        <v>180.8</v>
      </c>
      <c r="M142" s="272">
        <v>57.827300000000001</v>
      </c>
    </row>
    <row r="143" spans="1:13">
      <c r="A143" s="296">
        <v>134</v>
      </c>
      <c r="B143" s="272" t="s">
        <v>136</v>
      </c>
      <c r="C143" s="272">
        <v>895</v>
      </c>
      <c r="D143" s="274">
        <v>906.4</v>
      </c>
      <c r="E143" s="274">
        <v>873.8</v>
      </c>
      <c r="F143" s="274">
        <v>852.6</v>
      </c>
      <c r="G143" s="274">
        <v>820</v>
      </c>
      <c r="H143" s="274">
        <v>927.59999999999991</v>
      </c>
      <c r="I143" s="274">
        <v>960.2</v>
      </c>
      <c r="J143" s="274">
        <v>981.39999999999986</v>
      </c>
      <c r="K143" s="272">
        <v>939</v>
      </c>
      <c r="L143" s="272">
        <v>885.2</v>
      </c>
      <c r="M143" s="272">
        <v>92.106129999999993</v>
      </c>
    </row>
    <row r="144" spans="1:13">
      <c r="A144" s="296">
        <v>135</v>
      </c>
      <c r="B144" s="272" t="s">
        <v>138</v>
      </c>
      <c r="C144" s="272">
        <v>173.1</v>
      </c>
      <c r="D144" s="274">
        <v>173.79999999999998</v>
      </c>
      <c r="E144" s="274">
        <v>171.39999999999998</v>
      </c>
      <c r="F144" s="274">
        <v>169.7</v>
      </c>
      <c r="G144" s="274">
        <v>167.29999999999998</v>
      </c>
      <c r="H144" s="274">
        <v>175.49999999999997</v>
      </c>
      <c r="I144" s="274">
        <v>177.9</v>
      </c>
      <c r="J144" s="274">
        <v>179.59999999999997</v>
      </c>
      <c r="K144" s="272">
        <v>176.2</v>
      </c>
      <c r="L144" s="272">
        <v>172.1</v>
      </c>
      <c r="M144" s="272">
        <v>39.607880000000002</v>
      </c>
    </row>
    <row r="145" spans="1:13">
      <c r="A145" s="296">
        <v>136</v>
      </c>
      <c r="B145" s="272" t="s">
        <v>139</v>
      </c>
      <c r="C145" s="272">
        <v>412.85</v>
      </c>
      <c r="D145" s="274">
        <v>414.5333333333333</v>
      </c>
      <c r="E145" s="274">
        <v>410.06666666666661</v>
      </c>
      <c r="F145" s="274">
        <v>407.2833333333333</v>
      </c>
      <c r="G145" s="274">
        <v>402.81666666666661</v>
      </c>
      <c r="H145" s="274">
        <v>417.31666666666661</v>
      </c>
      <c r="I145" s="274">
        <v>421.7833333333333</v>
      </c>
      <c r="J145" s="274">
        <v>424.56666666666661</v>
      </c>
      <c r="K145" s="272">
        <v>419</v>
      </c>
      <c r="L145" s="272">
        <v>411.75</v>
      </c>
      <c r="M145" s="272">
        <v>15.96161</v>
      </c>
    </row>
    <row r="146" spans="1:13">
      <c r="A146" s="296">
        <v>137</v>
      </c>
      <c r="B146" s="272" t="s">
        <v>140</v>
      </c>
      <c r="C146" s="272">
        <v>7627.05</v>
      </c>
      <c r="D146" s="274">
        <v>7627.0166666666664</v>
      </c>
      <c r="E146" s="274">
        <v>7574.0333333333328</v>
      </c>
      <c r="F146" s="274">
        <v>7521.0166666666664</v>
      </c>
      <c r="G146" s="274">
        <v>7468.0333333333328</v>
      </c>
      <c r="H146" s="274">
        <v>7680.0333333333328</v>
      </c>
      <c r="I146" s="274">
        <v>7733.0166666666664</v>
      </c>
      <c r="J146" s="274">
        <v>7786.0333333333328</v>
      </c>
      <c r="K146" s="272">
        <v>7680</v>
      </c>
      <c r="L146" s="272">
        <v>7574</v>
      </c>
      <c r="M146" s="272">
        <v>9.2512699999999999</v>
      </c>
    </row>
    <row r="147" spans="1:13">
      <c r="A147" s="296">
        <v>138</v>
      </c>
      <c r="B147" s="272" t="s">
        <v>142</v>
      </c>
      <c r="C147" s="272">
        <v>738.05</v>
      </c>
      <c r="D147" s="274">
        <v>735.73333333333323</v>
      </c>
      <c r="E147" s="274">
        <v>720.66666666666652</v>
      </c>
      <c r="F147" s="274">
        <v>703.2833333333333</v>
      </c>
      <c r="G147" s="274">
        <v>688.21666666666658</v>
      </c>
      <c r="H147" s="274">
        <v>753.11666666666645</v>
      </c>
      <c r="I147" s="274">
        <v>768.18333333333328</v>
      </c>
      <c r="J147" s="274">
        <v>785.56666666666638</v>
      </c>
      <c r="K147" s="272">
        <v>750.8</v>
      </c>
      <c r="L147" s="272">
        <v>718.35</v>
      </c>
      <c r="M147" s="272">
        <v>21.051259999999999</v>
      </c>
    </row>
    <row r="148" spans="1:13">
      <c r="A148" s="296">
        <v>139</v>
      </c>
      <c r="B148" s="272" t="s">
        <v>144</v>
      </c>
      <c r="C148" s="272">
        <v>1714.45</v>
      </c>
      <c r="D148" s="274">
        <v>1723.1833333333334</v>
      </c>
      <c r="E148" s="274">
        <v>1696.9166666666667</v>
      </c>
      <c r="F148" s="274">
        <v>1679.3833333333334</v>
      </c>
      <c r="G148" s="274">
        <v>1653.1166666666668</v>
      </c>
      <c r="H148" s="274">
        <v>1740.7166666666667</v>
      </c>
      <c r="I148" s="274">
        <v>1766.9833333333331</v>
      </c>
      <c r="J148" s="274">
        <v>1784.5166666666667</v>
      </c>
      <c r="K148" s="272">
        <v>1749.45</v>
      </c>
      <c r="L148" s="272">
        <v>1705.65</v>
      </c>
      <c r="M148" s="272">
        <v>4.3183999999999996</v>
      </c>
    </row>
    <row r="149" spans="1:13">
      <c r="A149" s="296">
        <v>140</v>
      </c>
      <c r="B149" s="272" t="s">
        <v>145</v>
      </c>
      <c r="C149" s="272">
        <v>161.65</v>
      </c>
      <c r="D149" s="274">
        <v>162.46666666666667</v>
      </c>
      <c r="E149" s="274">
        <v>159.43333333333334</v>
      </c>
      <c r="F149" s="274">
        <v>157.21666666666667</v>
      </c>
      <c r="G149" s="274">
        <v>154.18333333333334</v>
      </c>
      <c r="H149" s="274">
        <v>164.68333333333334</v>
      </c>
      <c r="I149" s="274">
        <v>167.7166666666667</v>
      </c>
      <c r="J149" s="274">
        <v>169.93333333333334</v>
      </c>
      <c r="K149" s="272">
        <v>165.5</v>
      </c>
      <c r="L149" s="272">
        <v>160.25</v>
      </c>
      <c r="M149" s="272">
        <v>129.00556</v>
      </c>
    </row>
    <row r="150" spans="1:13">
      <c r="A150" s="296">
        <v>141</v>
      </c>
      <c r="B150" s="272" t="s">
        <v>263</v>
      </c>
      <c r="C150" s="272">
        <v>1647.2</v>
      </c>
      <c r="D150" s="274">
        <v>1649.0833333333333</v>
      </c>
      <c r="E150" s="274">
        <v>1623.2666666666664</v>
      </c>
      <c r="F150" s="274">
        <v>1599.3333333333333</v>
      </c>
      <c r="G150" s="274">
        <v>1573.5166666666664</v>
      </c>
      <c r="H150" s="274">
        <v>1673.0166666666664</v>
      </c>
      <c r="I150" s="274">
        <v>1698.8333333333335</v>
      </c>
      <c r="J150" s="274">
        <v>1722.7666666666664</v>
      </c>
      <c r="K150" s="272">
        <v>1674.9</v>
      </c>
      <c r="L150" s="272">
        <v>1625.15</v>
      </c>
      <c r="M150" s="272">
        <v>3.29026</v>
      </c>
    </row>
    <row r="151" spans="1:13">
      <c r="A151" s="296">
        <v>142</v>
      </c>
      <c r="B151" s="272" t="s">
        <v>147</v>
      </c>
      <c r="C151" s="272">
        <v>1186.5999999999999</v>
      </c>
      <c r="D151" s="274">
        <v>1196.6499999999999</v>
      </c>
      <c r="E151" s="274">
        <v>1168.2999999999997</v>
      </c>
      <c r="F151" s="274">
        <v>1149.9999999999998</v>
      </c>
      <c r="G151" s="274">
        <v>1121.6499999999996</v>
      </c>
      <c r="H151" s="274">
        <v>1214.9499999999998</v>
      </c>
      <c r="I151" s="274">
        <v>1243.2999999999997</v>
      </c>
      <c r="J151" s="274">
        <v>1261.5999999999999</v>
      </c>
      <c r="K151" s="272">
        <v>1225</v>
      </c>
      <c r="L151" s="272">
        <v>1178.3499999999999</v>
      </c>
      <c r="M151" s="272">
        <v>46.477559999999997</v>
      </c>
    </row>
    <row r="152" spans="1:13">
      <c r="A152" s="296">
        <v>143</v>
      </c>
      <c r="B152" s="272" t="s">
        <v>264</v>
      </c>
      <c r="C152" s="272">
        <v>900.75</v>
      </c>
      <c r="D152" s="274">
        <v>904.43333333333339</v>
      </c>
      <c r="E152" s="274">
        <v>893.31666666666683</v>
      </c>
      <c r="F152" s="274">
        <v>885.88333333333344</v>
      </c>
      <c r="G152" s="274">
        <v>874.76666666666688</v>
      </c>
      <c r="H152" s="274">
        <v>911.86666666666679</v>
      </c>
      <c r="I152" s="274">
        <v>922.98333333333335</v>
      </c>
      <c r="J152" s="274">
        <v>930.41666666666674</v>
      </c>
      <c r="K152" s="272">
        <v>915.55</v>
      </c>
      <c r="L152" s="272">
        <v>897</v>
      </c>
      <c r="M152" s="272">
        <v>1.9594100000000001</v>
      </c>
    </row>
    <row r="153" spans="1:13">
      <c r="A153" s="296">
        <v>144</v>
      </c>
      <c r="B153" s="272" t="s">
        <v>152</v>
      </c>
      <c r="C153" s="272">
        <v>116.75</v>
      </c>
      <c r="D153" s="274">
        <v>118.61666666666667</v>
      </c>
      <c r="E153" s="274">
        <v>113.68333333333335</v>
      </c>
      <c r="F153" s="274">
        <v>110.61666666666667</v>
      </c>
      <c r="G153" s="274">
        <v>105.68333333333335</v>
      </c>
      <c r="H153" s="274">
        <v>121.68333333333335</v>
      </c>
      <c r="I153" s="274">
        <v>126.61666666666669</v>
      </c>
      <c r="J153" s="274">
        <v>129.68333333333334</v>
      </c>
      <c r="K153" s="272">
        <v>123.55</v>
      </c>
      <c r="L153" s="272">
        <v>115.55</v>
      </c>
      <c r="M153" s="272">
        <v>292.84841</v>
      </c>
    </row>
    <row r="154" spans="1:13">
      <c r="A154" s="296">
        <v>145</v>
      </c>
      <c r="B154" s="272" t="s">
        <v>153</v>
      </c>
      <c r="C154" s="272">
        <v>99.95</v>
      </c>
      <c r="D154" s="274">
        <v>100.21666666666665</v>
      </c>
      <c r="E154" s="274">
        <v>99.233333333333306</v>
      </c>
      <c r="F154" s="274">
        <v>98.516666666666652</v>
      </c>
      <c r="G154" s="274">
        <v>97.533333333333303</v>
      </c>
      <c r="H154" s="274">
        <v>100.93333333333331</v>
      </c>
      <c r="I154" s="274">
        <v>101.91666666666666</v>
      </c>
      <c r="J154" s="274">
        <v>102.63333333333331</v>
      </c>
      <c r="K154" s="272">
        <v>101.2</v>
      </c>
      <c r="L154" s="272">
        <v>99.5</v>
      </c>
      <c r="M154" s="272">
        <v>280.74808999999999</v>
      </c>
    </row>
    <row r="155" spans="1:13">
      <c r="A155" s="296">
        <v>146</v>
      </c>
      <c r="B155" s="272" t="s">
        <v>148</v>
      </c>
      <c r="C155" s="272">
        <v>49.15</v>
      </c>
      <c r="D155" s="274">
        <v>49.6</v>
      </c>
      <c r="E155" s="274">
        <v>48.45</v>
      </c>
      <c r="F155" s="274">
        <v>47.75</v>
      </c>
      <c r="G155" s="274">
        <v>46.6</v>
      </c>
      <c r="H155" s="274">
        <v>50.300000000000004</v>
      </c>
      <c r="I155" s="274">
        <v>51.449999999999996</v>
      </c>
      <c r="J155" s="274">
        <v>52.150000000000006</v>
      </c>
      <c r="K155" s="272">
        <v>50.75</v>
      </c>
      <c r="L155" s="272">
        <v>48.9</v>
      </c>
      <c r="M155" s="272">
        <v>272.87466999999998</v>
      </c>
    </row>
    <row r="156" spans="1:13">
      <c r="A156" s="296">
        <v>147</v>
      </c>
      <c r="B156" s="272" t="s">
        <v>451</v>
      </c>
      <c r="C156" s="272">
        <v>2523.75</v>
      </c>
      <c r="D156" s="274">
        <v>2523.6166666666668</v>
      </c>
      <c r="E156" s="274">
        <v>2497.7833333333338</v>
      </c>
      <c r="F156" s="274">
        <v>2471.8166666666671</v>
      </c>
      <c r="G156" s="274">
        <v>2445.983333333334</v>
      </c>
      <c r="H156" s="274">
        <v>2549.5833333333335</v>
      </c>
      <c r="I156" s="274">
        <v>2575.4166666666665</v>
      </c>
      <c r="J156" s="274">
        <v>2601.3833333333332</v>
      </c>
      <c r="K156" s="272">
        <v>2549.4499999999998</v>
      </c>
      <c r="L156" s="272">
        <v>2497.65</v>
      </c>
      <c r="M156" s="272">
        <v>0.55862000000000001</v>
      </c>
    </row>
    <row r="157" spans="1:13">
      <c r="A157" s="296">
        <v>148</v>
      </c>
      <c r="B157" s="272" t="s">
        <v>151</v>
      </c>
      <c r="C157" s="272">
        <v>17318.95</v>
      </c>
      <c r="D157" s="274">
        <v>17326.316666666666</v>
      </c>
      <c r="E157" s="274">
        <v>17142.633333333331</v>
      </c>
      <c r="F157" s="274">
        <v>16966.316666666666</v>
      </c>
      <c r="G157" s="274">
        <v>16782.633333333331</v>
      </c>
      <c r="H157" s="274">
        <v>17502.633333333331</v>
      </c>
      <c r="I157" s="274">
        <v>17686.316666666666</v>
      </c>
      <c r="J157" s="274">
        <v>17862.633333333331</v>
      </c>
      <c r="K157" s="272">
        <v>17510</v>
      </c>
      <c r="L157" s="272">
        <v>17150</v>
      </c>
      <c r="M157" s="272">
        <v>1.2101200000000001</v>
      </c>
    </row>
    <row r="158" spans="1:13">
      <c r="A158" s="296">
        <v>149</v>
      </c>
      <c r="B158" s="272" t="s">
        <v>793</v>
      </c>
      <c r="C158" s="272">
        <v>327.2</v>
      </c>
      <c r="D158" s="274">
        <v>328.31666666666666</v>
      </c>
      <c r="E158" s="274">
        <v>323.88333333333333</v>
      </c>
      <c r="F158" s="274">
        <v>320.56666666666666</v>
      </c>
      <c r="G158" s="274">
        <v>316.13333333333333</v>
      </c>
      <c r="H158" s="274">
        <v>331.63333333333333</v>
      </c>
      <c r="I158" s="274">
        <v>336.06666666666661</v>
      </c>
      <c r="J158" s="274">
        <v>339.38333333333333</v>
      </c>
      <c r="K158" s="272">
        <v>332.75</v>
      </c>
      <c r="L158" s="272">
        <v>325</v>
      </c>
      <c r="M158" s="272">
        <v>8.8943499999999993</v>
      </c>
    </row>
    <row r="159" spans="1:13">
      <c r="A159" s="296">
        <v>150</v>
      </c>
      <c r="B159" s="272" t="s">
        <v>266</v>
      </c>
      <c r="C159" s="272">
        <v>566.9</v>
      </c>
      <c r="D159" s="274">
        <v>567.91666666666663</v>
      </c>
      <c r="E159" s="274">
        <v>561.93333333333328</v>
      </c>
      <c r="F159" s="274">
        <v>556.9666666666667</v>
      </c>
      <c r="G159" s="274">
        <v>550.98333333333335</v>
      </c>
      <c r="H159" s="274">
        <v>572.88333333333321</v>
      </c>
      <c r="I159" s="274">
        <v>578.86666666666656</v>
      </c>
      <c r="J159" s="274">
        <v>583.83333333333314</v>
      </c>
      <c r="K159" s="272">
        <v>573.9</v>
      </c>
      <c r="L159" s="272">
        <v>562.95000000000005</v>
      </c>
      <c r="M159" s="272">
        <v>2.8854799999999998</v>
      </c>
    </row>
    <row r="160" spans="1:13">
      <c r="A160" s="296">
        <v>151</v>
      </c>
      <c r="B160" s="272" t="s">
        <v>155</v>
      </c>
      <c r="C160" s="272">
        <v>101</v>
      </c>
      <c r="D160" s="274">
        <v>101.38333333333333</v>
      </c>
      <c r="E160" s="274">
        <v>99.416666666666657</v>
      </c>
      <c r="F160" s="274">
        <v>97.833333333333329</v>
      </c>
      <c r="G160" s="274">
        <v>95.86666666666666</v>
      </c>
      <c r="H160" s="274">
        <v>102.96666666666665</v>
      </c>
      <c r="I160" s="274">
        <v>104.93333333333332</v>
      </c>
      <c r="J160" s="274">
        <v>106.51666666666665</v>
      </c>
      <c r="K160" s="272">
        <v>103.35</v>
      </c>
      <c r="L160" s="272">
        <v>99.8</v>
      </c>
      <c r="M160" s="272">
        <v>396.38657000000001</v>
      </c>
    </row>
    <row r="161" spans="1:13">
      <c r="A161" s="296">
        <v>152</v>
      </c>
      <c r="B161" s="272" t="s">
        <v>154</v>
      </c>
      <c r="C161" s="272">
        <v>119.95</v>
      </c>
      <c r="D161" s="274">
        <v>119.95</v>
      </c>
      <c r="E161" s="274">
        <v>118.55000000000001</v>
      </c>
      <c r="F161" s="274">
        <v>117.15</v>
      </c>
      <c r="G161" s="274">
        <v>115.75000000000001</v>
      </c>
      <c r="H161" s="274">
        <v>121.35000000000001</v>
      </c>
      <c r="I161" s="274">
        <v>122.75000000000001</v>
      </c>
      <c r="J161" s="274">
        <v>124.15</v>
      </c>
      <c r="K161" s="272">
        <v>121.35</v>
      </c>
      <c r="L161" s="272">
        <v>118.55</v>
      </c>
      <c r="M161" s="272">
        <v>18.318709999999999</v>
      </c>
    </row>
    <row r="162" spans="1:13">
      <c r="A162" s="296">
        <v>153</v>
      </c>
      <c r="B162" s="272" t="s">
        <v>267</v>
      </c>
      <c r="C162" s="272">
        <v>3230.95</v>
      </c>
      <c r="D162" s="274">
        <v>3236.9</v>
      </c>
      <c r="E162" s="274">
        <v>3206.05</v>
      </c>
      <c r="F162" s="274">
        <v>3181.15</v>
      </c>
      <c r="G162" s="274">
        <v>3150.3</v>
      </c>
      <c r="H162" s="274">
        <v>3261.8</v>
      </c>
      <c r="I162" s="274">
        <v>3292.6499999999996</v>
      </c>
      <c r="J162" s="274">
        <v>3317.55</v>
      </c>
      <c r="K162" s="272">
        <v>3267.75</v>
      </c>
      <c r="L162" s="272">
        <v>3212</v>
      </c>
      <c r="M162" s="272">
        <v>0.26432</v>
      </c>
    </row>
    <row r="163" spans="1:13">
      <c r="A163" s="296">
        <v>154</v>
      </c>
      <c r="B163" s="272" t="s">
        <v>268</v>
      </c>
      <c r="C163" s="272">
        <v>2222.8000000000002</v>
      </c>
      <c r="D163" s="274">
        <v>2225.9</v>
      </c>
      <c r="E163" s="274">
        <v>2196.9</v>
      </c>
      <c r="F163" s="274">
        <v>2171</v>
      </c>
      <c r="G163" s="274">
        <v>2142</v>
      </c>
      <c r="H163" s="274">
        <v>2251.8000000000002</v>
      </c>
      <c r="I163" s="274">
        <v>2280.8000000000002</v>
      </c>
      <c r="J163" s="274">
        <v>2306.7000000000003</v>
      </c>
      <c r="K163" s="272">
        <v>2254.9</v>
      </c>
      <c r="L163" s="272">
        <v>2200</v>
      </c>
      <c r="M163" s="272">
        <v>5.3899499999999998</v>
      </c>
    </row>
    <row r="164" spans="1:13">
      <c r="A164" s="296">
        <v>155</v>
      </c>
      <c r="B164" s="272" t="s">
        <v>156</v>
      </c>
      <c r="C164" s="272">
        <v>30302.1</v>
      </c>
      <c r="D164" s="274">
        <v>30070.533333333336</v>
      </c>
      <c r="E164" s="274">
        <v>29564.666666666672</v>
      </c>
      <c r="F164" s="274">
        <v>28827.233333333334</v>
      </c>
      <c r="G164" s="274">
        <v>28321.366666666669</v>
      </c>
      <c r="H164" s="274">
        <v>30807.966666666674</v>
      </c>
      <c r="I164" s="274">
        <v>31313.833333333336</v>
      </c>
      <c r="J164" s="274">
        <v>32051.266666666677</v>
      </c>
      <c r="K164" s="272">
        <v>30576.400000000001</v>
      </c>
      <c r="L164" s="272">
        <v>29333.1</v>
      </c>
      <c r="M164" s="272">
        <v>0.58304</v>
      </c>
    </row>
    <row r="165" spans="1:13">
      <c r="A165" s="296">
        <v>156</v>
      </c>
      <c r="B165" s="272" t="s">
        <v>158</v>
      </c>
      <c r="C165" s="272">
        <v>242.35</v>
      </c>
      <c r="D165" s="274">
        <v>243.19999999999996</v>
      </c>
      <c r="E165" s="274">
        <v>240.94999999999993</v>
      </c>
      <c r="F165" s="274">
        <v>239.54999999999998</v>
      </c>
      <c r="G165" s="274">
        <v>237.29999999999995</v>
      </c>
      <c r="H165" s="274">
        <v>244.59999999999991</v>
      </c>
      <c r="I165" s="274">
        <v>246.84999999999997</v>
      </c>
      <c r="J165" s="274">
        <v>248.24999999999989</v>
      </c>
      <c r="K165" s="272">
        <v>245.45</v>
      </c>
      <c r="L165" s="272">
        <v>241.8</v>
      </c>
      <c r="M165" s="272">
        <v>38.24465</v>
      </c>
    </row>
    <row r="166" spans="1:13">
      <c r="A166" s="296">
        <v>157</v>
      </c>
      <c r="B166" s="272" t="s">
        <v>270</v>
      </c>
      <c r="C166" s="272">
        <v>4458.1499999999996</v>
      </c>
      <c r="D166" s="274">
        <v>4477.083333333333</v>
      </c>
      <c r="E166" s="274">
        <v>4431.0666666666657</v>
      </c>
      <c r="F166" s="274">
        <v>4403.9833333333327</v>
      </c>
      <c r="G166" s="274">
        <v>4357.9666666666653</v>
      </c>
      <c r="H166" s="274">
        <v>4504.1666666666661</v>
      </c>
      <c r="I166" s="274">
        <v>4550.1833333333343</v>
      </c>
      <c r="J166" s="274">
        <v>4577.2666666666664</v>
      </c>
      <c r="K166" s="272">
        <v>4523.1000000000004</v>
      </c>
      <c r="L166" s="272">
        <v>4450</v>
      </c>
      <c r="M166" s="272">
        <v>0.56513000000000002</v>
      </c>
    </row>
    <row r="167" spans="1:13">
      <c r="A167" s="296">
        <v>158</v>
      </c>
      <c r="B167" s="272" t="s">
        <v>160</v>
      </c>
      <c r="C167" s="272">
        <v>1762.05</v>
      </c>
      <c r="D167" s="274">
        <v>1765.05</v>
      </c>
      <c r="E167" s="274">
        <v>1732.1</v>
      </c>
      <c r="F167" s="274">
        <v>1702.1499999999999</v>
      </c>
      <c r="G167" s="274">
        <v>1669.1999999999998</v>
      </c>
      <c r="H167" s="274">
        <v>1795</v>
      </c>
      <c r="I167" s="274">
        <v>1827.9500000000003</v>
      </c>
      <c r="J167" s="274">
        <v>1857.9</v>
      </c>
      <c r="K167" s="272">
        <v>1798</v>
      </c>
      <c r="L167" s="272">
        <v>1735.1</v>
      </c>
      <c r="M167" s="272">
        <v>13.677440000000001</v>
      </c>
    </row>
    <row r="168" spans="1:13">
      <c r="A168" s="296">
        <v>159</v>
      </c>
      <c r="B168" s="272" t="s">
        <v>157</v>
      </c>
      <c r="C168" s="272">
        <v>1579.25</v>
      </c>
      <c r="D168" s="274">
        <v>1580.3999999999999</v>
      </c>
      <c r="E168" s="274">
        <v>1553.8499999999997</v>
      </c>
      <c r="F168" s="274">
        <v>1528.4499999999998</v>
      </c>
      <c r="G168" s="274">
        <v>1501.8999999999996</v>
      </c>
      <c r="H168" s="274">
        <v>1605.7999999999997</v>
      </c>
      <c r="I168" s="274">
        <v>1632.35</v>
      </c>
      <c r="J168" s="274">
        <v>1657.7499999999998</v>
      </c>
      <c r="K168" s="272">
        <v>1606.95</v>
      </c>
      <c r="L168" s="272">
        <v>1555</v>
      </c>
      <c r="M168" s="272">
        <v>10.599880000000001</v>
      </c>
    </row>
    <row r="169" spans="1:13">
      <c r="A169" s="296">
        <v>160</v>
      </c>
      <c r="B169" s="272" t="s">
        <v>462</v>
      </c>
      <c r="C169" s="272">
        <v>1297.1500000000001</v>
      </c>
      <c r="D169" s="274">
        <v>1304.1000000000001</v>
      </c>
      <c r="E169" s="274">
        <v>1283.2500000000002</v>
      </c>
      <c r="F169" s="274">
        <v>1269.3500000000001</v>
      </c>
      <c r="G169" s="274">
        <v>1248.5000000000002</v>
      </c>
      <c r="H169" s="274">
        <v>1318.0000000000002</v>
      </c>
      <c r="I169" s="274">
        <v>1338.8500000000001</v>
      </c>
      <c r="J169" s="274">
        <v>1352.7500000000002</v>
      </c>
      <c r="K169" s="272">
        <v>1324.95</v>
      </c>
      <c r="L169" s="272">
        <v>1290.2</v>
      </c>
      <c r="M169" s="272">
        <v>1.34094</v>
      </c>
    </row>
    <row r="170" spans="1:13">
      <c r="A170" s="296">
        <v>161</v>
      </c>
      <c r="B170" s="272" t="s">
        <v>159</v>
      </c>
      <c r="C170" s="272">
        <v>125.95</v>
      </c>
      <c r="D170" s="274">
        <v>126.55</v>
      </c>
      <c r="E170" s="274">
        <v>124.6</v>
      </c>
      <c r="F170" s="274">
        <v>123.25</v>
      </c>
      <c r="G170" s="274">
        <v>121.3</v>
      </c>
      <c r="H170" s="274">
        <v>127.89999999999999</v>
      </c>
      <c r="I170" s="274">
        <v>129.85000000000002</v>
      </c>
      <c r="J170" s="274">
        <v>131.19999999999999</v>
      </c>
      <c r="K170" s="272">
        <v>128.5</v>
      </c>
      <c r="L170" s="272">
        <v>125.2</v>
      </c>
      <c r="M170" s="272">
        <v>53.354320000000001</v>
      </c>
    </row>
    <row r="171" spans="1:13">
      <c r="A171" s="296">
        <v>162</v>
      </c>
      <c r="B171" s="272" t="s">
        <v>162</v>
      </c>
      <c r="C171" s="272">
        <v>210.75</v>
      </c>
      <c r="D171" s="274">
        <v>212.73333333333335</v>
      </c>
      <c r="E171" s="274">
        <v>208.01666666666671</v>
      </c>
      <c r="F171" s="274">
        <v>205.28333333333336</v>
      </c>
      <c r="G171" s="274">
        <v>200.56666666666672</v>
      </c>
      <c r="H171" s="274">
        <v>215.4666666666667</v>
      </c>
      <c r="I171" s="274">
        <v>220.18333333333334</v>
      </c>
      <c r="J171" s="274">
        <v>222.91666666666669</v>
      </c>
      <c r="K171" s="272">
        <v>217.45</v>
      </c>
      <c r="L171" s="272">
        <v>210</v>
      </c>
      <c r="M171" s="272">
        <v>156.02724000000001</v>
      </c>
    </row>
    <row r="172" spans="1:13">
      <c r="A172" s="296">
        <v>163</v>
      </c>
      <c r="B172" s="272" t="s">
        <v>271</v>
      </c>
      <c r="C172" s="272">
        <v>282.64999999999998</v>
      </c>
      <c r="D172" s="274">
        <v>284.90000000000003</v>
      </c>
      <c r="E172" s="274">
        <v>279.30000000000007</v>
      </c>
      <c r="F172" s="274">
        <v>275.95000000000005</v>
      </c>
      <c r="G172" s="274">
        <v>270.35000000000008</v>
      </c>
      <c r="H172" s="274">
        <v>288.25000000000006</v>
      </c>
      <c r="I172" s="274">
        <v>293.85000000000008</v>
      </c>
      <c r="J172" s="274">
        <v>297.20000000000005</v>
      </c>
      <c r="K172" s="272">
        <v>290.5</v>
      </c>
      <c r="L172" s="272">
        <v>281.55</v>
      </c>
      <c r="M172" s="272">
        <v>4.7856899999999998</v>
      </c>
    </row>
    <row r="173" spans="1:13">
      <c r="A173" s="296">
        <v>164</v>
      </c>
      <c r="B173" s="272" t="s">
        <v>272</v>
      </c>
      <c r="C173" s="272">
        <v>12762.95</v>
      </c>
      <c r="D173" s="274">
        <v>12827.783333333333</v>
      </c>
      <c r="E173" s="274">
        <v>12670.166666666666</v>
      </c>
      <c r="F173" s="274">
        <v>12577.383333333333</v>
      </c>
      <c r="G173" s="274">
        <v>12419.766666666666</v>
      </c>
      <c r="H173" s="274">
        <v>12920.566666666666</v>
      </c>
      <c r="I173" s="274">
        <v>13078.183333333334</v>
      </c>
      <c r="J173" s="274">
        <v>13170.966666666665</v>
      </c>
      <c r="K173" s="272">
        <v>12985.4</v>
      </c>
      <c r="L173" s="272">
        <v>12735</v>
      </c>
      <c r="M173" s="272">
        <v>0.39465</v>
      </c>
    </row>
    <row r="174" spans="1:13">
      <c r="A174" s="296">
        <v>165</v>
      </c>
      <c r="B174" s="272" t="s">
        <v>161</v>
      </c>
      <c r="C174" s="272">
        <v>39.049999999999997</v>
      </c>
      <c r="D174" s="274">
        <v>39.15</v>
      </c>
      <c r="E174" s="274">
        <v>37.25</v>
      </c>
      <c r="F174" s="274">
        <v>35.450000000000003</v>
      </c>
      <c r="G174" s="274">
        <v>33.550000000000004</v>
      </c>
      <c r="H174" s="274">
        <v>40.949999999999996</v>
      </c>
      <c r="I174" s="274">
        <v>42.849999999999987</v>
      </c>
      <c r="J174" s="274">
        <v>44.649999999999991</v>
      </c>
      <c r="K174" s="272">
        <v>41.05</v>
      </c>
      <c r="L174" s="272">
        <v>37.35</v>
      </c>
      <c r="M174" s="272">
        <v>3766.25747</v>
      </c>
    </row>
    <row r="175" spans="1:13">
      <c r="A175" s="296">
        <v>166</v>
      </c>
      <c r="B175" s="272" t="s">
        <v>165</v>
      </c>
      <c r="C175" s="272">
        <v>246.35</v>
      </c>
      <c r="D175" s="274">
        <v>246.81666666666669</v>
      </c>
      <c r="E175" s="274">
        <v>242.78333333333339</v>
      </c>
      <c r="F175" s="274">
        <v>239.2166666666667</v>
      </c>
      <c r="G175" s="274">
        <v>235.18333333333339</v>
      </c>
      <c r="H175" s="274">
        <v>250.38333333333338</v>
      </c>
      <c r="I175" s="274">
        <v>254.41666666666669</v>
      </c>
      <c r="J175" s="274">
        <v>257.98333333333335</v>
      </c>
      <c r="K175" s="272">
        <v>250.85</v>
      </c>
      <c r="L175" s="272">
        <v>243.25</v>
      </c>
      <c r="M175" s="272">
        <v>123.09755</v>
      </c>
    </row>
    <row r="176" spans="1:13">
      <c r="A176" s="296">
        <v>167</v>
      </c>
      <c r="B176" s="272" t="s">
        <v>166</v>
      </c>
      <c r="C176" s="272">
        <v>146.55000000000001</v>
      </c>
      <c r="D176" s="274">
        <v>147.48333333333335</v>
      </c>
      <c r="E176" s="274">
        <v>144.66666666666669</v>
      </c>
      <c r="F176" s="274">
        <v>142.78333333333333</v>
      </c>
      <c r="G176" s="274">
        <v>139.96666666666667</v>
      </c>
      <c r="H176" s="274">
        <v>149.3666666666667</v>
      </c>
      <c r="I176" s="274">
        <v>152.18333333333337</v>
      </c>
      <c r="J176" s="274">
        <v>154.06666666666672</v>
      </c>
      <c r="K176" s="272">
        <v>150.30000000000001</v>
      </c>
      <c r="L176" s="272">
        <v>145.6</v>
      </c>
      <c r="M176" s="272">
        <v>62.520800000000001</v>
      </c>
    </row>
    <row r="177" spans="1:13">
      <c r="A177" s="296">
        <v>168</v>
      </c>
      <c r="B177" s="272" t="s">
        <v>274</v>
      </c>
      <c r="C177" s="272">
        <v>482.95</v>
      </c>
      <c r="D177" s="274">
        <v>484.58333333333331</v>
      </c>
      <c r="E177" s="274">
        <v>477.16666666666663</v>
      </c>
      <c r="F177" s="274">
        <v>471.38333333333333</v>
      </c>
      <c r="G177" s="274">
        <v>463.96666666666664</v>
      </c>
      <c r="H177" s="274">
        <v>490.36666666666662</v>
      </c>
      <c r="I177" s="274">
        <v>497.78333333333325</v>
      </c>
      <c r="J177" s="274">
        <v>503.56666666666661</v>
      </c>
      <c r="K177" s="272">
        <v>492</v>
      </c>
      <c r="L177" s="272">
        <v>478.8</v>
      </c>
      <c r="M177" s="272">
        <v>3.9661499999999998</v>
      </c>
    </row>
    <row r="178" spans="1:13">
      <c r="A178" s="296">
        <v>169</v>
      </c>
      <c r="B178" s="272" t="s">
        <v>167</v>
      </c>
      <c r="C178" s="272">
        <v>1956.15</v>
      </c>
      <c r="D178" s="274">
        <v>1966.0166666666667</v>
      </c>
      <c r="E178" s="274">
        <v>1942.4333333333334</v>
      </c>
      <c r="F178" s="274">
        <v>1928.7166666666667</v>
      </c>
      <c r="G178" s="274">
        <v>1905.1333333333334</v>
      </c>
      <c r="H178" s="274">
        <v>1979.7333333333333</v>
      </c>
      <c r="I178" s="274">
        <v>2003.3166666666668</v>
      </c>
      <c r="J178" s="274">
        <v>2017.0333333333333</v>
      </c>
      <c r="K178" s="272">
        <v>1989.6</v>
      </c>
      <c r="L178" s="272">
        <v>1952.3</v>
      </c>
      <c r="M178" s="272">
        <v>90.473079999999996</v>
      </c>
    </row>
    <row r="179" spans="1:13">
      <c r="A179" s="296">
        <v>170</v>
      </c>
      <c r="B179" s="272" t="s">
        <v>818</v>
      </c>
      <c r="C179" s="272">
        <v>1014.7</v>
      </c>
      <c r="D179" s="274">
        <v>1010.4833333333332</v>
      </c>
      <c r="E179" s="274">
        <v>989.21666666666647</v>
      </c>
      <c r="F179" s="274">
        <v>963.73333333333323</v>
      </c>
      <c r="G179" s="274">
        <v>942.46666666666647</v>
      </c>
      <c r="H179" s="274">
        <v>1035.9666666666665</v>
      </c>
      <c r="I179" s="274">
        <v>1057.2333333333331</v>
      </c>
      <c r="J179" s="274">
        <v>1082.7166666666665</v>
      </c>
      <c r="K179" s="272">
        <v>1031.75</v>
      </c>
      <c r="L179" s="272">
        <v>985</v>
      </c>
      <c r="M179" s="272">
        <v>22.733879999999999</v>
      </c>
    </row>
    <row r="180" spans="1:13">
      <c r="A180" s="296">
        <v>171</v>
      </c>
      <c r="B180" s="272" t="s">
        <v>275</v>
      </c>
      <c r="C180" s="272">
        <v>888.7</v>
      </c>
      <c r="D180" s="274">
        <v>882.23333333333323</v>
      </c>
      <c r="E180" s="274">
        <v>869.46666666666647</v>
      </c>
      <c r="F180" s="274">
        <v>850.23333333333323</v>
      </c>
      <c r="G180" s="274">
        <v>837.46666666666647</v>
      </c>
      <c r="H180" s="274">
        <v>901.46666666666647</v>
      </c>
      <c r="I180" s="274">
        <v>914.23333333333312</v>
      </c>
      <c r="J180" s="274">
        <v>933.46666666666647</v>
      </c>
      <c r="K180" s="272">
        <v>895</v>
      </c>
      <c r="L180" s="272">
        <v>863</v>
      </c>
      <c r="M180" s="272">
        <v>43.118679999999998</v>
      </c>
    </row>
    <row r="181" spans="1:13">
      <c r="A181" s="296">
        <v>172</v>
      </c>
      <c r="B181" s="272" t="s">
        <v>172</v>
      </c>
      <c r="C181" s="272">
        <v>5527.1</v>
      </c>
      <c r="D181" s="274">
        <v>5576.2666666666664</v>
      </c>
      <c r="E181" s="274">
        <v>5458.833333333333</v>
      </c>
      <c r="F181" s="274">
        <v>5390.5666666666666</v>
      </c>
      <c r="G181" s="274">
        <v>5273.1333333333332</v>
      </c>
      <c r="H181" s="274">
        <v>5644.5333333333328</v>
      </c>
      <c r="I181" s="274">
        <v>5761.9666666666672</v>
      </c>
      <c r="J181" s="274">
        <v>5830.2333333333327</v>
      </c>
      <c r="K181" s="272">
        <v>5693.7</v>
      </c>
      <c r="L181" s="272">
        <v>5508</v>
      </c>
      <c r="M181" s="272">
        <v>1.24387</v>
      </c>
    </row>
    <row r="182" spans="1:13">
      <c r="A182" s="296">
        <v>173</v>
      </c>
      <c r="B182" s="272" t="s">
        <v>479</v>
      </c>
      <c r="C182" s="272">
        <v>7962.2</v>
      </c>
      <c r="D182" s="274">
        <v>7946.0666666666657</v>
      </c>
      <c r="E182" s="274">
        <v>7903.783333333331</v>
      </c>
      <c r="F182" s="274">
        <v>7845.366666666665</v>
      </c>
      <c r="G182" s="274">
        <v>7803.0833333333303</v>
      </c>
      <c r="H182" s="274">
        <v>8004.4833333333318</v>
      </c>
      <c r="I182" s="274">
        <v>8046.7666666666664</v>
      </c>
      <c r="J182" s="274">
        <v>8105.1833333333325</v>
      </c>
      <c r="K182" s="272">
        <v>7988.35</v>
      </c>
      <c r="L182" s="272">
        <v>7887.65</v>
      </c>
      <c r="M182" s="272">
        <v>0.35554999999999998</v>
      </c>
    </row>
    <row r="183" spans="1:13">
      <c r="A183" s="296">
        <v>174</v>
      </c>
      <c r="B183" s="272" t="s">
        <v>170</v>
      </c>
      <c r="C183" s="272">
        <v>28165.8</v>
      </c>
      <c r="D183" s="274">
        <v>28041.666666666668</v>
      </c>
      <c r="E183" s="274">
        <v>27484.233333333337</v>
      </c>
      <c r="F183" s="274">
        <v>26802.666666666668</v>
      </c>
      <c r="G183" s="274">
        <v>26245.233333333337</v>
      </c>
      <c r="H183" s="274">
        <v>28723.233333333337</v>
      </c>
      <c r="I183" s="274">
        <v>29280.666666666664</v>
      </c>
      <c r="J183" s="274">
        <v>29962.233333333337</v>
      </c>
      <c r="K183" s="272">
        <v>28599.1</v>
      </c>
      <c r="L183" s="272">
        <v>27360.1</v>
      </c>
      <c r="M183" s="272">
        <v>1.37375</v>
      </c>
    </row>
    <row r="184" spans="1:13">
      <c r="A184" s="296">
        <v>175</v>
      </c>
      <c r="B184" s="272" t="s">
        <v>173</v>
      </c>
      <c r="C184" s="272">
        <v>1413.1</v>
      </c>
      <c r="D184" s="274">
        <v>1415.6166666666668</v>
      </c>
      <c r="E184" s="274">
        <v>1387.4833333333336</v>
      </c>
      <c r="F184" s="274">
        <v>1361.8666666666668</v>
      </c>
      <c r="G184" s="274">
        <v>1333.7333333333336</v>
      </c>
      <c r="H184" s="274">
        <v>1441.2333333333336</v>
      </c>
      <c r="I184" s="274">
        <v>1469.3666666666668</v>
      </c>
      <c r="J184" s="274">
        <v>1494.9833333333336</v>
      </c>
      <c r="K184" s="272">
        <v>1443.75</v>
      </c>
      <c r="L184" s="272">
        <v>1390</v>
      </c>
      <c r="M184" s="272">
        <v>22.187830000000002</v>
      </c>
    </row>
    <row r="185" spans="1:13">
      <c r="A185" s="296">
        <v>176</v>
      </c>
      <c r="B185" s="272" t="s">
        <v>171</v>
      </c>
      <c r="C185" s="272">
        <v>1852.4</v>
      </c>
      <c r="D185" s="274">
        <v>1865.1333333333332</v>
      </c>
      <c r="E185" s="274">
        <v>1830.2666666666664</v>
      </c>
      <c r="F185" s="274">
        <v>1808.1333333333332</v>
      </c>
      <c r="G185" s="274">
        <v>1773.2666666666664</v>
      </c>
      <c r="H185" s="274">
        <v>1887.2666666666664</v>
      </c>
      <c r="I185" s="274">
        <v>1922.1333333333332</v>
      </c>
      <c r="J185" s="274">
        <v>1944.2666666666664</v>
      </c>
      <c r="K185" s="272">
        <v>1900</v>
      </c>
      <c r="L185" s="272">
        <v>1843</v>
      </c>
      <c r="M185" s="272">
        <v>3.0750999999999999</v>
      </c>
    </row>
    <row r="186" spans="1:13">
      <c r="A186" s="296">
        <v>177</v>
      </c>
      <c r="B186" s="272" t="s">
        <v>169</v>
      </c>
      <c r="C186" s="272">
        <v>394.8</v>
      </c>
      <c r="D186" s="274">
        <v>395.76666666666665</v>
      </c>
      <c r="E186" s="274">
        <v>388.0333333333333</v>
      </c>
      <c r="F186" s="274">
        <v>381.26666666666665</v>
      </c>
      <c r="G186" s="274">
        <v>373.5333333333333</v>
      </c>
      <c r="H186" s="274">
        <v>402.5333333333333</v>
      </c>
      <c r="I186" s="274">
        <v>410.26666666666665</v>
      </c>
      <c r="J186" s="274">
        <v>417.0333333333333</v>
      </c>
      <c r="K186" s="272">
        <v>403.5</v>
      </c>
      <c r="L186" s="272">
        <v>389</v>
      </c>
      <c r="M186" s="272">
        <v>638.69989999999996</v>
      </c>
    </row>
    <row r="187" spans="1:13">
      <c r="A187" s="296">
        <v>178</v>
      </c>
      <c r="B187" s="272" t="s">
        <v>168</v>
      </c>
      <c r="C187" s="272">
        <v>66.75</v>
      </c>
      <c r="D187" s="274">
        <v>67.05</v>
      </c>
      <c r="E187" s="274">
        <v>65.25</v>
      </c>
      <c r="F187" s="274">
        <v>63.75</v>
      </c>
      <c r="G187" s="274">
        <v>61.95</v>
      </c>
      <c r="H187" s="274">
        <v>68.55</v>
      </c>
      <c r="I187" s="274">
        <v>70.34999999999998</v>
      </c>
      <c r="J187" s="274">
        <v>71.849999999999994</v>
      </c>
      <c r="K187" s="272">
        <v>68.849999999999994</v>
      </c>
      <c r="L187" s="272">
        <v>65.55</v>
      </c>
      <c r="M187" s="272">
        <v>646.88675000000001</v>
      </c>
    </row>
    <row r="188" spans="1:13">
      <c r="A188" s="296">
        <v>179</v>
      </c>
      <c r="B188" s="272" t="s">
        <v>175</v>
      </c>
      <c r="C188" s="272">
        <v>623.6</v>
      </c>
      <c r="D188" s="274">
        <v>627.94999999999993</v>
      </c>
      <c r="E188" s="274">
        <v>616.64999999999986</v>
      </c>
      <c r="F188" s="274">
        <v>609.69999999999993</v>
      </c>
      <c r="G188" s="274">
        <v>598.39999999999986</v>
      </c>
      <c r="H188" s="274">
        <v>634.89999999999986</v>
      </c>
      <c r="I188" s="274">
        <v>646.19999999999982</v>
      </c>
      <c r="J188" s="274">
        <v>653.14999999999986</v>
      </c>
      <c r="K188" s="272">
        <v>639.25</v>
      </c>
      <c r="L188" s="272">
        <v>621</v>
      </c>
      <c r="M188" s="272">
        <v>57.940150000000003</v>
      </c>
    </row>
    <row r="189" spans="1:13">
      <c r="A189" s="296">
        <v>180</v>
      </c>
      <c r="B189" s="272" t="s">
        <v>176</v>
      </c>
      <c r="C189" s="272">
        <v>528.20000000000005</v>
      </c>
      <c r="D189" s="274">
        <v>530</v>
      </c>
      <c r="E189" s="274">
        <v>511.6</v>
      </c>
      <c r="F189" s="274">
        <v>495</v>
      </c>
      <c r="G189" s="274">
        <v>476.6</v>
      </c>
      <c r="H189" s="274">
        <v>546.6</v>
      </c>
      <c r="I189" s="274">
        <v>565.00000000000011</v>
      </c>
      <c r="J189" s="274">
        <v>581.6</v>
      </c>
      <c r="K189" s="272">
        <v>548.4</v>
      </c>
      <c r="L189" s="272">
        <v>513.4</v>
      </c>
      <c r="M189" s="272">
        <v>110.75085</v>
      </c>
    </row>
    <row r="190" spans="1:13">
      <c r="A190" s="296">
        <v>181</v>
      </c>
      <c r="B190" s="272" t="s">
        <v>276</v>
      </c>
      <c r="C190" s="272">
        <v>584.5</v>
      </c>
      <c r="D190" s="274">
        <v>582.5</v>
      </c>
      <c r="E190" s="274">
        <v>575</v>
      </c>
      <c r="F190" s="274">
        <v>565.5</v>
      </c>
      <c r="G190" s="274">
        <v>558</v>
      </c>
      <c r="H190" s="274">
        <v>592</v>
      </c>
      <c r="I190" s="274">
        <v>599.5</v>
      </c>
      <c r="J190" s="274">
        <v>609</v>
      </c>
      <c r="K190" s="272">
        <v>590</v>
      </c>
      <c r="L190" s="272">
        <v>573</v>
      </c>
      <c r="M190" s="272">
        <v>3.2309100000000002</v>
      </c>
    </row>
    <row r="191" spans="1:13">
      <c r="A191" s="296">
        <v>182</v>
      </c>
      <c r="B191" s="272" t="s">
        <v>189</v>
      </c>
      <c r="C191" s="272">
        <v>650.1</v>
      </c>
      <c r="D191" s="274">
        <v>650.5333333333333</v>
      </c>
      <c r="E191" s="274">
        <v>641.16666666666663</v>
      </c>
      <c r="F191" s="274">
        <v>632.23333333333335</v>
      </c>
      <c r="G191" s="274">
        <v>622.86666666666667</v>
      </c>
      <c r="H191" s="274">
        <v>659.46666666666658</v>
      </c>
      <c r="I191" s="274">
        <v>668.83333333333337</v>
      </c>
      <c r="J191" s="274">
        <v>677.76666666666654</v>
      </c>
      <c r="K191" s="272">
        <v>659.9</v>
      </c>
      <c r="L191" s="272">
        <v>641.6</v>
      </c>
      <c r="M191" s="272">
        <v>42.388240000000003</v>
      </c>
    </row>
    <row r="192" spans="1:13">
      <c r="A192" s="296">
        <v>183</v>
      </c>
      <c r="B192" s="272" t="s">
        <v>178</v>
      </c>
      <c r="C192" s="272">
        <v>571.95000000000005</v>
      </c>
      <c r="D192" s="274">
        <v>564.41666666666663</v>
      </c>
      <c r="E192" s="274">
        <v>542.08333333333326</v>
      </c>
      <c r="F192" s="274">
        <v>512.21666666666658</v>
      </c>
      <c r="G192" s="274">
        <v>489.88333333333321</v>
      </c>
      <c r="H192" s="274">
        <v>594.2833333333333</v>
      </c>
      <c r="I192" s="274">
        <v>616.61666666666656</v>
      </c>
      <c r="J192" s="274">
        <v>646.48333333333335</v>
      </c>
      <c r="K192" s="272">
        <v>586.75</v>
      </c>
      <c r="L192" s="272">
        <v>534.54999999999995</v>
      </c>
      <c r="M192" s="272">
        <v>193.08883</v>
      </c>
    </row>
    <row r="193" spans="1:13">
      <c r="A193" s="296">
        <v>184</v>
      </c>
      <c r="B193" s="272" t="s">
        <v>184</v>
      </c>
      <c r="C193" s="272">
        <v>3176.9</v>
      </c>
      <c r="D193" s="274">
        <v>3195.5666666666671</v>
      </c>
      <c r="E193" s="274">
        <v>3145.3333333333339</v>
      </c>
      <c r="F193" s="274">
        <v>3113.7666666666669</v>
      </c>
      <c r="G193" s="274">
        <v>3063.5333333333338</v>
      </c>
      <c r="H193" s="274">
        <v>3227.1333333333341</v>
      </c>
      <c r="I193" s="274">
        <v>3277.3666666666668</v>
      </c>
      <c r="J193" s="274">
        <v>3308.9333333333343</v>
      </c>
      <c r="K193" s="272">
        <v>3245.8</v>
      </c>
      <c r="L193" s="272">
        <v>3164</v>
      </c>
      <c r="M193" s="272">
        <v>26.587510000000002</v>
      </c>
    </row>
    <row r="194" spans="1:13">
      <c r="A194" s="296">
        <v>185</v>
      </c>
      <c r="B194" s="272" t="s">
        <v>807</v>
      </c>
      <c r="C194" s="272">
        <v>598.70000000000005</v>
      </c>
      <c r="D194" s="274">
        <v>600.25</v>
      </c>
      <c r="E194" s="274">
        <v>593</v>
      </c>
      <c r="F194" s="274">
        <v>587.29999999999995</v>
      </c>
      <c r="G194" s="274">
        <v>580.04999999999995</v>
      </c>
      <c r="H194" s="274">
        <v>605.95000000000005</v>
      </c>
      <c r="I194" s="274">
        <v>613.20000000000005</v>
      </c>
      <c r="J194" s="274">
        <v>618.90000000000009</v>
      </c>
      <c r="K194" s="272">
        <v>607.5</v>
      </c>
      <c r="L194" s="272">
        <v>594.54999999999995</v>
      </c>
      <c r="M194" s="272">
        <v>30.722809999999999</v>
      </c>
    </row>
    <row r="195" spans="1:13">
      <c r="A195" s="296">
        <v>186</v>
      </c>
      <c r="B195" s="272" t="s">
        <v>180</v>
      </c>
      <c r="C195" s="272">
        <v>325.05</v>
      </c>
      <c r="D195" s="274">
        <v>328.58333333333331</v>
      </c>
      <c r="E195" s="274">
        <v>318.66666666666663</v>
      </c>
      <c r="F195" s="274">
        <v>312.2833333333333</v>
      </c>
      <c r="G195" s="274">
        <v>302.36666666666662</v>
      </c>
      <c r="H195" s="274">
        <v>334.96666666666664</v>
      </c>
      <c r="I195" s="274">
        <v>344.88333333333327</v>
      </c>
      <c r="J195" s="274">
        <v>351.26666666666665</v>
      </c>
      <c r="K195" s="272">
        <v>338.5</v>
      </c>
      <c r="L195" s="272">
        <v>322.2</v>
      </c>
      <c r="M195" s="272">
        <v>1059.8108099999999</v>
      </c>
    </row>
    <row r="196" spans="1:13">
      <c r="A196" s="296">
        <v>187</v>
      </c>
      <c r="B196" s="263" t="s">
        <v>182</v>
      </c>
      <c r="C196" s="263">
        <v>87.15</v>
      </c>
      <c r="D196" s="303">
        <v>88.016666666666666</v>
      </c>
      <c r="E196" s="303">
        <v>85.583333333333329</v>
      </c>
      <c r="F196" s="303">
        <v>84.016666666666666</v>
      </c>
      <c r="G196" s="303">
        <v>81.583333333333329</v>
      </c>
      <c r="H196" s="303">
        <v>89.583333333333329</v>
      </c>
      <c r="I196" s="303">
        <v>92.016666666666666</v>
      </c>
      <c r="J196" s="303">
        <v>93.583333333333329</v>
      </c>
      <c r="K196" s="263">
        <v>90.45</v>
      </c>
      <c r="L196" s="263">
        <v>86.45</v>
      </c>
      <c r="M196" s="263">
        <v>370.86126999999999</v>
      </c>
    </row>
    <row r="197" spans="1:13">
      <c r="A197" s="296">
        <v>188</v>
      </c>
      <c r="B197" s="263" t="s">
        <v>183</v>
      </c>
      <c r="C197" s="263">
        <v>699.2</v>
      </c>
      <c r="D197" s="303">
        <v>702.41666666666663</v>
      </c>
      <c r="E197" s="303">
        <v>688.38333333333321</v>
      </c>
      <c r="F197" s="303">
        <v>677.56666666666661</v>
      </c>
      <c r="G197" s="303">
        <v>663.53333333333319</v>
      </c>
      <c r="H197" s="303">
        <v>713.23333333333323</v>
      </c>
      <c r="I197" s="303">
        <v>727.26666666666677</v>
      </c>
      <c r="J197" s="303">
        <v>738.08333333333326</v>
      </c>
      <c r="K197" s="263">
        <v>716.45</v>
      </c>
      <c r="L197" s="263">
        <v>691.6</v>
      </c>
      <c r="M197" s="263">
        <v>293.37027999999998</v>
      </c>
    </row>
    <row r="198" spans="1:13">
      <c r="A198" s="296">
        <v>189</v>
      </c>
      <c r="B198" s="263" t="s">
        <v>185</v>
      </c>
      <c r="C198" s="263">
        <v>975.1</v>
      </c>
      <c r="D198" s="303">
        <v>980.7166666666667</v>
      </c>
      <c r="E198" s="303">
        <v>961.63333333333344</v>
      </c>
      <c r="F198" s="303">
        <v>948.16666666666674</v>
      </c>
      <c r="G198" s="303">
        <v>929.08333333333348</v>
      </c>
      <c r="H198" s="303">
        <v>994.18333333333339</v>
      </c>
      <c r="I198" s="303">
        <v>1013.2666666666667</v>
      </c>
      <c r="J198" s="303">
        <v>1026.7333333333333</v>
      </c>
      <c r="K198" s="263">
        <v>999.8</v>
      </c>
      <c r="L198" s="263">
        <v>967.25</v>
      </c>
      <c r="M198" s="263">
        <v>30.867740000000001</v>
      </c>
    </row>
    <row r="199" spans="1:13">
      <c r="A199" s="296">
        <v>190</v>
      </c>
      <c r="B199" s="263" t="s">
        <v>164</v>
      </c>
      <c r="C199" s="263">
        <v>929.95</v>
      </c>
      <c r="D199" s="303">
        <v>931.31666666666661</v>
      </c>
      <c r="E199" s="303">
        <v>921.13333333333321</v>
      </c>
      <c r="F199" s="303">
        <v>912.31666666666661</v>
      </c>
      <c r="G199" s="303">
        <v>902.13333333333321</v>
      </c>
      <c r="H199" s="303">
        <v>940.13333333333321</v>
      </c>
      <c r="I199" s="303">
        <v>950.31666666666661</v>
      </c>
      <c r="J199" s="303">
        <v>959.13333333333321</v>
      </c>
      <c r="K199" s="263">
        <v>941.5</v>
      </c>
      <c r="L199" s="263">
        <v>922.5</v>
      </c>
      <c r="M199" s="263">
        <v>13.295310000000001</v>
      </c>
    </row>
    <row r="200" spans="1:13">
      <c r="A200" s="296">
        <v>191</v>
      </c>
      <c r="B200" s="263" t="s">
        <v>186</v>
      </c>
      <c r="C200" s="263">
        <v>1559.9</v>
      </c>
      <c r="D200" s="303">
        <v>1562.5333333333335</v>
      </c>
      <c r="E200" s="303">
        <v>1540.416666666667</v>
      </c>
      <c r="F200" s="303">
        <v>1520.9333333333334</v>
      </c>
      <c r="G200" s="303">
        <v>1498.8166666666668</v>
      </c>
      <c r="H200" s="303">
        <v>1582.0166666666671</v>
      </c>
      <c r="I200" s="303">
        <v>1604.1333333333334</v>
      </c>
      <c r="J200" s="303">
        <v>1623.6166666666672</v>
      </c>
      <c r="K200" s="263">
        <v>1584.65</v>
      </c>
      <c r="L200" s="263">
        <v>1543.05</v>
      </c>
      <c r="M200" s="263">
        <v>23.644749999999998</v>
      </c>
    </row>
    <row r="201" spans="1:13">
      <c r="A201" s="296">
        <v>192</v>
      </c>
      <c r="B201" s="263" t="s">
        <v>187</v>
      </c>
      <c r="C201" s="263">
        <v>2582.25</v>
      </c>
      <c r="D201" s="303">
        <v>2609.1</v>
      </c>
      <c r="E201" s="303">
        <v>2518.1499999999996</v>
      </c>
      <c r="F201" s="303">
        <v>2454.0499999999997</v>
      </c>
      <c r="G201" s="303">
        <v>2363.0999999999995</v>
      </c>
      <c r="H201" s="303">
        <v>2673.2</v>
      </c>
      <c r="I201" s="303">
        <v>2764.1499999999996</v>
      </c>
      <c r="J201" s="303">
        <v>2828.25</v>
      </c>
      <c r="K201" s="263">
        <v>2700.05</v>
      </c>
      <c r="L201" s="263">
        <v>2545</v>
      </c>
      <c r="M201" s="263">
        <v>25.574829999999999</v>
      </c>
    </row>
    <row r="202" spans="1:13">
      <c r="A202" s="296">
        <v>193</v>
      </c>
      <c r="B202" s="263" t="s">
        <v>188</v>
      </c>
      <c r="C202" s="263">
        <v>326</v>
      </c>
      <c r="D202" s="303">
        <v>326.65000000000003</v>
      </c>
      <c r="E202" s="303">
        <v>321.55000000000007</v>
      </c>
      <c r="F202" s="303">
        <v>317.10000000000002</v>
      </c>
      <c r="G202" s="303">
        <v>312.00000000000006</v>
      </c>
      <c r="H202" s="303">
        <v>331.10000000000008</v>
      </c>
      <c r="I202" s="303">
        <v>336.2000000000001</v>
      </c>
      <c r="J202" s="303">
        <v>340.65000000000009</v>
      </c>
      <c r="K202" s="263">
        <v>331.75</v>
      </c>
      <c r="L202" s="263">
        <v>322.2</v>
      </c>
      <c r="M202" s="263">
        <v>20.189620000000001</v>
      </c>
    </row>
    <row r="203" spans="1:13">
      <c r="A203" s="296">
        <v>194</v>
      </c>
      <c r="B203" s="263" t="s">
        <v>511</v>
      </c>
      <c r="C203" s="263">
        <v>678.3</v>
      </c>
      <c r="D203" s="303">
        <v>681.35</v>
      </c>
      <c r="E203" s="303">
        <v>668</v>
      </c>
      <c r="F203" s="303">
        <v>657.69999999999993</v>
      </c>
      <c r="G203" s="303">
        <v>644.34999999999991</v>
      </c>
      <c r="H203" s="303">
        <v>691.65000000000009</v>
      </c>
      <c r="I203" s="303">
        <v>705.00000000000023</v>
      </c>
      <c r="J203" s="303">
        <v>715.30000000000018</v>
      </c>
      <c r="K203" s="263">
        <v>694.7</v>
      </c>
      <c r="L203" s="263">
        <v>671.05</v>
      </c>
      <c r="M203" s="263">
        <v>4.5270200000000003</v>
      </c>
    </row>
    <row r="204" spans="1:13">
      <c r="A204" s="296">
        <v>195</v>
      </c>
      <c r="B204" s="263" t="s">
        <v>194</v>
      </c>
      <c r="C204" s="263">
        <v>538.6</v>
      </c>
      <c r="D204" s="303">
        <v>543.38333333333333</v>
      </c>
      <c r="E204" s="303">
        <v>530.76666666666665</v>
      </c>
      <c r="F204" s="303">
        <v>522.93333333333328</v>
      </c>
      <c r="G204" s="303">
        <v>510.31666666666661</v>
      </c>
      <c r="H204" s="303">
        <v>551.2166666666667</v>
      </c>
      <c r="I204" s="303">
        <v>563.83333333333326</v>
      </c>
      <c r="J204" s="303">
        <v>571.66666666666674</v>
      </c>
      <c r="K204" s="263">
        <v>556</v>
      </c>
      <c r="L204" s="263">
        <v>535.54999999999995</v>
      </c>
      <c r="M204" s="263">
        <v>91.71011</v>
      </c>
    </row>
    <row r="205" spans="1:13">
      <c r="A205" s="296">
        <v>196</v>
      </c>
      <c r="B205" s="263" t="s">
        <v>192</v>
      </c>
      <c r="C205" s="263">
        <v>6420.4</v>
      </c>
      <c r="D205" s="303">
        <v>6424.083333333333</v>
      </c>
      <c r="E205" s="303">
        <v>6368.1666666666661</v>
      </c>
      <c r="F205" s="303">
        <v>6315.9333333333334</v>
      </c>
      <c r="G205" s="303">
        <v>6260.0166666666664</v>
      </c>
      <c r="H205" s="303">
        <v>6476.3166666666657</v>
      </c>
      <c r="I205" s="303">
        <v>6532.2333333333318</v>
      </c>
      <c r="J205" s="303">
        <v>6584.4666666666653</v>
      </c>
      <c r="K205" s="263">
        <v>6480</v>
      </c>
      <c r="L205" s="263">
        <v>6371.85</v>
      </c>
      <c r="M205" s="263">
        <v>9.4767600000000005</v>
      </c>
    </row>
    <row r="206" spans="1:13">
      <c r="A206" s="296">
        <v>197</v>
      </c>
      <c r="B206" s="263" t="s">
        <v>193</v>
      </c>
      <c r="C206" s="263">
        <v>33.75</v>
      </c>
      <c r="D206" s="303">
        <v>33.866666666666667</v>
      </c>
      <c r="E206" s="303">
        <v>33.083333333333336</v>
      </c>
      <c r="F206" s="303">
        <v>32.416666666666671</v>
      </c>
      <c r="G206" s="303">
        <v>31.63333333333334</v>
      </c>
      <c r="H206" s="303">
        <v>34.533333333333331</v>
      </c>
      <c r="I206" s="303">
        <v>35.316666666666663</v>
      </c>
      <c r="J206" s="303">
        <v>35.983333333333327</v>
      </c>
      <c r="K206" s="263">
        <v>34.65</v>
      </c>
      <c r="L206" s="263">
        <v>33.200000000000003</v>
      </c>
      <c r="M206" s="263">
        <v>122.77388000000001</v>
      </c>
    </row>
    <row r="207" spans="1:13">
      <c r="A207" s="296">
        <v>198</v>
      </c>
      <c r="B207" s="263" t="s">
        <v>190</v>
      </c>
      <c r="C207" s="263">
        <v>1276.9000000000001</v>
      </c>
      <c r="D207" s="303">
        <v>1277.1000000000001</v>
      </c>
      <c r="E207" s="303">
        <v>1263.8000000000002</v>
      </c>
      <c r="F207" s="303">
        <v>1250.7</v>
      </c>
      <c r="G207" s="303">
        <v>1237.4000000000001</v>
      </c>
      <c r="H207" s="303">
        <v>1290.2000000000003</v>
      </c>
      <c r="I207" s="303">
        <v>1303.5</v>
      </c>
      <c r="J207" s="303">
        <v>1316.6000000000004</v>
      </c>
      <c r="K207" s="263">
        <v>1290.4000000000001</v>
      </c>
      <c r="L207" s="263">
        <v>1264</v>
      </c>
      <c r="M207" s="263">
        <v>5.2639800000000001</v>
      </c>
    </row>
    <row r="208" spans="1:13">
      <c r="A208" s="296">
        <v>199</v>
      </c>
      <c r="B208" s="263" t="s">
        <v>141</v>
      </c>
      <c r="C208" s="263">
        <v>568.29999999999995</v>
      </c>
      <c r="D208" s="303">
        <v>571.7166666666667</v>
      </c>
      <c r="E208" s="303">
        <v>562.58333333333337</v>
      </c>
      <c r="F208" s="303">
        <v>556.86666666666667</v>
      </c>
      <c r="G208" s="303">
        <v>547.73333333333335</v>
      </c>
      <c r="H208" s="303">
        <v>577.43333333333339</v>
      </c>
      <c r="I208" s="303">
        <v>586.56666666666661</v>
      </c>
      <c r="J208" s="303">
        <v>592.28333333333342</v>
      </c>
      <c r="K208" s="263">
        <v>580.85</v>
      </c>
      <c r="L208" s="263">
        <v>566</v>
      </c>
      <c r="M208" s="263">
        <v>27.87359</v>
      </c>
    </row>
    <row r="209" spans="1:13">
      <c r="A209" s="296">
        <v>200</v>
      </c>
      <c r="B209" s="263" t="s">
        <v>278</v>
      </c>
      <c r="C209" s="263">
        <v>229</v>
      </c>
      <c r="D209" s="303">
        <v>231.6</v>
      </c>
      <c r="E209" s="303">
        <v>225.54999999999998</v>
      </c>
      <c r="F209" s="303">
        <v>222.1</v>
      </c>
      <c r="G209" s="303">
        <v>216.04999999999998</v>
      </c>
      <c r="H209" s="303">
        <v>235.04999999999998</v>
      </c>
      <c r="I209" s="303">
        <v>241.1</v>
      </c>
      <c r="J209" s="303">
        <v>244.54999999999998</v>
      </c>
      <c r="K209" s="263">
        <v>237.65</v>
      </c>
      <c r="L209" s="263">
        <v>228.15</v>
      </c>
      <c r="M209" s="263">
        <v>5.7924800000000003</v>
      </c>
    </row>
    <row r="210" spans="1:13">
      <c r="A210" s="296">
        <v>201</v>
      </c>
      <c r="B210" s="263" t="s">
        <v>523</v>
      </c>
      <c r="C210" s="263">
        <v>896.4</v>
      </c>
      <c r="D210" s="303">
        <v>893.63333333333333</v>
      </c>
      <c r="E210" s="303">
        <v>885.76666666666665</v>
      </c>
      <c r="F210" s="303">
        <v>875.13333333333333</v>
      </c>
      <c r="G210" s="303">
        <v>867.26666666666665</v>
      </c>
      <c r="H210" s="303">
        <v>904.26666666666665</v>
      </c>
      <c r="I210" s="303">
        <v>912.13333333333321</v>
      </c>
      <c r="J210" s="303">
        <v>922.76666666666665</v>
      </c>
      <c r="K210" s="263">
        <v>901.5</v>
      </c>
      <c r="L210" s="263">
        <v>883</v>
      </c>
      <c r="M210" s="263">
        <v>1.0981799999999999</v>
      </c>
    </row>
    <row r="211" spans="1:13">
      <c r="A211" s="296">
        <v>202</v>
      </c>
      <c r="B211" s="263" t="s">
        <v>118</v>
      </c>
      <c r="C211" s="263">
        <v>11.95</v>
      </c>
      <c r="D211" s="303">
        <v>12.016666666666666</v>
      </c>
      <c r="E211" s="303">
        <v>11.533333333333331</v>
      </c>
      <c r="F211" s="303">
        <v>11.116666666666665</v>
      </c>
      <c r="G211" s="303">
        <v>10.633333333333331</v>
      </c>
      <c r="H211" s="303">
        <v>12.433333333333332</v>
      </c>
      <c r="I211" s="303">
        <v>12.916666666666666</v>
      </c>
      <c r="J211" s="303">
        <v>13.333333333333332</v>
      </c>
      <c r="K211" s="263">
        <v>12.5</v>
      </c>
      <c r="L211" s="263">
        <v>11.6</v>
      </c>
      <c r="M211" s="263">
        <v>3167.4959699999999</v>
      </c>
    </row>
    <row r="212" spans="1:13">
      <c r="A212" s="296">
        <v>203</v>
      </c>
      <c r="B212" s="263" t="s">
        <v>196</v>
      </c>
      <c r="C212" s="263">
        <v>1079.5999999999999</v>
      </c>
      <c r="D212" s="303">
        <v>1069.8</v>
      </c>
      <c r="E212" s="303">
        <v>1049.8</v>
      </c>
      <c r="F212" s="303">
        <v>1020</v>
      </c>
      <c r="G212" s="303">
        <v>1000</v>
      </c>
      <c r="H212" s="303">
        <v>1099.5999999999999</v>
      </c>
      <c r="I212" s="303">
        <v>1119.5999999999999</v>
      </c>
      <c r="J212" s="303">
        <v>1149.3999999999999</v>
      </c>
      <c r="K212" s="263">
        <v>1089.8</v>
      </c>
      <c r="L212" s="263">
        <v>1040</v>
      </c>
      <c r="M212" s="263">
        <v>48.1434</v>
      </c>
    </row>
    <row r="213" spans="1:13">
      <c r="A213" s="296">
        <v>204</v>
      </c>
      <c r="B213" s="263" t="s">
        <v>529</v>
      </c>
      <c r="C213" s="263">
        <v>2333.5</v>
      </c>
      <c r="D213" s="303">
        <v>2328.6</v>
      </c>
      <c r="E213" s="303">
        <v>2256.85</v>
      </c>
      <c r="F213" s="303">
        <v>2180.1999999999998</v>
      </c>
      <c r="G213" s="303">
        <v>2108.4499999999998</v>
      </c>
      <c r="H213" s="303">
        <v>2405.25</v>
      </c>
      <c r="I213" s="303">
        <v>2477</v>
      </c>
      <c r="J213" s="303">
        <v>2553.65</v>
      </c>
      <c r="K213" s="263">
        <v>2400.35</v>
      </c>
      <c r="L213" s="263">
        <v>2251.9499999999998</v>
      </c>
      <c r="M213" s="263">
        <v>5.8394399999999997</v>
      </c>
    </row>
    <row r="214" spans="1:13">
      <c r="A214" s="296">
        <v>205</v>
      </c>
      <c r="B214" s="263" t="s">
        <v>197</v>
      </c>
      <c r="C214" s="303">
        <v>439.35</v>
      </c>
      <c r="D214" s="303">
        <v>442.09999999999997</v>
      </c>
      <c r="E214" s="303">
        <v>432.44999999999993</v>
      </c>
      <c r="F214" s="303">
        <v>425.54999999999995</v>
      </c>
      <c r="G214" s="303">
        <v>415.89999999999992</v>
      </c>
      <c r="H214" s="303">
        <v>448.99999999999994</v>
      </c>
      <c r="I214" s="303">
        <v>458.64999999999992</v>
      </c>
      <c r="J214" s="303">
        <v>465.54999999999995</v>
      </c>
      <c r="K214" s="303">
        <v>451.75</v>
      </c>
      <c r="L214" s="303">
        <v>435.2</v>
      </c>
      <c r="M214" s="303">
        <v>294.74829999999997</v>
      </c>
    </row>
    <row r="215" spans="1:13">
      <c r="A215" s="296">
        <v>206</v>
      </c>
      <c r="B215" s="263" t="s">
        <v>198</v>
      </c>
      <c r="C215" s="303">
        <v>16.649999999999999</v>
      </c>
      <c r="D215" s="303">
        <v>16.783333333333335</v>
      </c>
      <c r="E215" s="303">
        <v>16.466666666666669</v>
      </c>
      <c r="F215" s="303">
        <v>16.283333333333335</v>
      </c>
      <c r="G215" s="303">
        <v>15.966666666666669</v>
      </c>
      <c r="H215" s="303">
        <v>16.966666666666669</v>
      </c>
      <c r="I215" s="303">
        <v>17.283333333333339</v>
      </c>
      <c r="J215" s="303">
        <v>17.466666666666669</v>
      </c>
      <c r="K215" s="303">
        <v>17.100000000000001</v>
      </c>
      <c r="L215" s="303">
        <v>16.600000000000001</v>
      </c>
      <c r="M215" s="303">
        <v>948.82109000000003</v>
      </c>
    </row>
    <row r="216" spans="1:13">
      <c r="A216" s="296">
        <v>207</v>
      </c>
      <c r="B216" s="263" t="s">
        <v>199</v>
      </c>
      <c r="C216" s="303">
        <v>215.75</v>
      </c>
      <c r="D216" s="303">
        <v>217.21666666666667</v>
      </c>
      <c r="E216" s="303">
        <v>212.53333333333333</v>
      </c>
      <c r="F216" s="303">
        <v>209.31666666666666</v>
      </c>
      <c r="G216" s="303">
        <v>204.63333333333333</v>
      </c>
      <c r="H216" s="303">
        <v>220.43333333333334</v>
      </c>
      <c r="I216" s="303">
        <v>225.11666666666667</v>
      </c>
      <c r="J216" s="303">
        <v>228.33333333333334</v>
      </c>
      <c r="K216" s="303">
        <v>221.9</v>
      </c>
      <c r="L216" s="303">
        <v>214</v>
      </c>
      <c r="M216" s="303">
        <v>244.01732999999999</v>
      </c>
    </row>
    <row r="217" spans="1:13">
      <c r="A217" s="296"/>
      <c r="B217" s="26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</row>
    <row r="218" spans="1:13">
      <c r="A218" s="38"/>
      <c r="B218" s="287"/>
      <c r="C218" s="286"/>
      <c r="D218" s="286"/>
      <c r="E218" s="286"/>
      <c r="F218" s="286"/>
      <c r="G218" s="286"/>
      <c r="H218" s="286"/>
      <c r="I218" s="286"/>
      <c r="J218" s="286"/>
      <c r="K218" s="286"/>
      <c r="L218" s="307"/>
      <c r="M218" s="13"/>
    </row>
    <row r="219" spans="1:13">
      <c r="A219" s="38"/>
      <c r="B219" s="13"/>
      <c r="C219" s="286"/>
      <c r="D219" s="286"/>
      <c r="E219" s="286"/>
      <c r="F219" s="286"/>
      <c r="G219" s="286"/>
      <c r="H219" s="286"/>
      <c r="I219" s="286"/>
      <c r="J219" s="286"/>
      <c r="K219" s="286"/>
      <c r="L219" s="307"/>
      <c r="M219" s="13"/>
    </row>
    <row r="220" spans="1:13">
      <c r="A220" s="38"/>
      <c r="B220" s="13"/>
      <c r="C220" s="286"/>
      <c r="D220" s="286"/>
      <c r="E220" s="286"/>
      <c r="F220" s="286"/>
      <c r="G220" s="286"/>
      <c r="H220" s="286"/>
      <c r="I220" s="286"/>
      <c r="J220" s="286"/>
      <c r="K220" s="286"/>
      <c r="L220" s="307"/>
      <c r="M220" s="13"/>
    </row>
    <row r="221" spans="1:13">
      <c r="A221" s="304" t="s">
        <v>280</v>
      </c>
      <c r="B221" s="13"/>
      <c r="C221" s="286"/>
      <c r="D221" s="286"/>
      <c r="E221" s="286"/>
      <c r="F221" s="286"/>
      <c r="G221" s="286"/>
      <c r="H221" s="286"/>
      <c r="I221" s="286"/>
      <c r="J221" s="286"/>
      <c r="K221" s="286"/>
      <c r="L221" s="307"/>
      <c r="M221" s="13"/>
    </row>
    <row r="222" spans="1:13">
      <c r="B222" s="13"/>
      <c r="C222" s="286"/>
      <c r="D222" s="286"/>
      <c r="E222" s="286"/>
      <c r="F222" s="286"/>
      <c r="G222" s="286"/>
      <c r="H222" s="286"/>
      <c r="I222" s="286"/>
      <c r="J222" s="286"/>
      <c r="K222" s="286"/>
      <c r="L222" s="307"/>
      <c r="M222" s="13"/>
    </row>
    <row r="223" spans="1:13">
      <c r="B223" s="13"/>
      <c r="C223" s="286"/>
      <c r="D223" s="286"/>
      <c r="E223" s="286"/>
      <c r="F223" s="286"/>
      <c r="G223" s="286"/>
      <c r="H223" s="286"/>
      <c r="I223" s="286"/>
      <c r="J223" s="286"/>
      <c r="K223" s="286"/>
      <c r="L223" s="307"/>
      <c r="M223" s="13"/>
    </row>
    <row r="224" spans="1:13">
      <c r="A224" s="305" t="s">
        <v>281</v>
      </c>
      <c r="B224" s="13"/>
      <c r="C224" s="286"/>
      <c r="D224" s="286"/>
      <c r="E224" s="286"/>
      <c r="F224" s="286"/>
      <c r="G224" s="286"/>
      <c r="H224" s="286"/>
      <c r="I224" s="286"/>
      <c r="J224" s="286"/>
      <c r="K224" s="286"/>
      <c r="L224" s="307"/>
      <c r="M224" s="13"/>
    </row>
    <row r="225" spans="1:15">
      <c r="A225" s="306"/>
      <c r="B225" s="13"/>
      <c r="C225" s="286"/>
      <c r="D225" s="286"/>
      <c r="E225" s="286"/>
      <c r="F225" s="286"/>
      <c r="G225" s="286"/>
      <c r="H225" s="286"/>
      <c r="I225" s="286"/>
      <c r="J225" s="286"/>
      <c r="K225" s="286"/>
      <c r="L225" s="307"/>
      <c r="M225" s="13"/>
    </row>
    <row r="226" spans="1:15">
      <c r="A226" s="290" t="s">
        <v>282</v>
      </c>
      <c r="B226" s="13"/>
      <c r="C226" s="286"/>
      <c r="D226" s="286"/>
      <c r="E226" s="286"/>
      <c r="F226" s="286"/>
      <c r="G226" s="286"/>
      <c r="H226" s="286"/>
      <c r="I226" s="286"/>
      <c r="J226" s="286"/>
      <c r="K226" s="286"/>
      <c r="L226" s="307"/>
      <c r="M226" s="13"/>
    </row>
    <row r="227" spans="1:15">
      <c r="A227" s="291" t="s">
        <v>200</v>
      </c>
      <c r="B227" s="13"/>
      <c r="C227" s="286"/>
      <c r="D227" s="286"/>
      <c r="E227" s="286"/>
      <c r="F227" s="286"/>
      <c r="G227" s="286"/>
      <c r="H227" s="286"/>
      <c r="I227" s="286"/>
      <c r="J227" s="286"/>
      <c r="K227" s="286"/>
      <c r="L227" s="307"/>
      <c r="M227" s="13"/>
      <c r="N227" s="13"/>
      <c r="O227" s="13"/>
    </row>
    <row r="228" spans="1:15">
      <c r="A228" s="291" t="s">
        <v>201</v>
      </c>
      <c r="B228" s="13"/>
      <c r="C228" s="286"/>
      <c r="D228" s="286"/>
      <c r="E228" s="286"/>
      <c r="F228" s="286"/>
      <c r="G228" s="286"/>
      <c r="H228" s="286"/>
      <c r="I228" s="286"/>
      <c r="J228" s="286"/>
      <c r="K228" s="286"/>
      <c r="L228" s="307"/>
      <c r="M228" s="13"/>
      <c r="N228" s="13"/>
      <c r="O228" s="13"/>
    </row>
    <row r="229" spans="1:15">
      <c r="A229" s="291" t="s">
        <v>202</v>
      </c>
      <c r="B229" s="13"/>
      <c r="C229" s="288"/>
      <c r="D229" s="288"/>
      <c r="E229" s="288"/>
      <c r="F229" s="288"/>
      <c r="G229" s="288"/>
      <c r="H229" s="288"/>
      <c r="I229" s="288"/>
      <c r="J229" s="288"/>
      <c r="K229" s="288"/>
      <c r="L229" s="307"/>
      <c r="M229" s="13"/>
      <c r="N229" s="13"/>
      <c r="O229" s="13"/>
    </row>
    <row r="230" spans="1:15">
      <c r="A230" s="291" t="s">
        <v>203</v>
      </c>
      <c r="B230" s="13"/>
      <c r="C230" s="286"/>
      <c r="D230" s="286"/>
      <c r="E230" s="286"/>
      <c r="F230" s="286"/>
      <c r="G230" s="286"/>
      <c r="H230" s="286"/>
      <c r="I230" s="286"/>
      <c r="J230" s="286"/>
      <c r="K230" s="286"/>
      <c r="L230" s="307"/>
      <c r="M230" s="13"/>
      <c r="N230" s="13"/>
      <c r="O230" s="13"/>
    </row>
    <row r="231" spans="1:15">
      <c r="A231" s="291" t="s">
        <v>204</v>
      </c>
      <c r="B231" s="13"/>
      <c r="C231" s="286"/>
      <c r="D231" s="286"/>
      <c r="E231" s="286"/>
      <c r="F231" s="286"/>
      <c r="G231" s="286"/>
      <c r="H231" s="286"/>
      <c r="I231" s="286"/>
      <c r="J231" s="286"/>
      <c r="K231" s="286"/>
      <c r="L231" s="307"/>
      <c r="M231" s="13"/>
      <c r="N231" s="13"/>
      <c r="O231" s="13"/>
    </row>
    <row r="232" spans="1:15">
      <c r="A232" s="292"/>
      <c r="B232" s="13"/>
      <c r="C232" s="286"/>
      <c r="D232" s="286"/>
      <c r="E232" s="286"/>
      <c r="F232" s="286"/>
      <c r="G232" s="286"/>
      <c r="H232" s="286"/>
      <c r="I232" s="286"/>
      <c r="J232" s="286"/>
      <c r="K232" s="286"/>
      <c r="L232" s="307"/>
      <c r="M232" s="13"/>
      <c r="N232" s="13"/>
      <c r="O232" s="13"/>
    </row>
    <row r="233" spans="1:15">
      <c r="A233" s="13"/>
      <c r="B233" s="13"/>
      <c r="C233" s="286"/>
      <c r="D233" s="286"/>
      <c r="E233" s="286"/>
      <c r="F233" s="286"/>
      <c r="G233" s="286"/>
      <c r="H233" s="286"/>
      <c r="I233" s="286"/>
      <c r="J233" s="286"/>
      <c r="K233" s="286"/>
      <c r="L233" s="307"/>
      <c r="M233" s="13"/>
      <c r="N233" s="13"/>
      <c r="O233" s="13"/>
    </row>
    <row r="234" spans="1:15">
      <c r="A234" s="13"/>
      <c r="B234" s="13"/>
      <c r="C234" s="286"/>
      <c r="D234" s="286"/>
      <c r="E234" s="286"/>
      <c r="F234" s="286"/>
      <c r="G234" s="286"/>
      <c r="H234" s="286"/>
      <c r="I234" s="286"/>
      <c r="J234" s="286"/>
      <c r="K234" s="286"/>
      <c r="L234" s="307"/>
      <c r="M234" s="13"/>
      <c r="N234" s="13"/>
      <c r="O234" s="13"/>
    </row>
    <row r="235" spans="1:15">
      <c r="A235" s="13"/>
      <c r="B235" s="13"/>
      <c r="C235" s="286"/>
      <c r="D235" s="286"/>
      <c r="E235" s="286"/>
      <c r="F235" s="286"/>
      <c r="G235" s="286"/>
      <c r="H235" s="286"/>
      <c r="I235" s="286"/>
      <c r="J235" s="286"/>
      <c r="K235" s="286"/>
      <c r="L235" s="307"/>
      <c r="M235" s="13"/>
      <c r="N235" s="13"/>
      <c r="O235" s="13"/>
    </row>
    <row r="236" spans="1:15">
      <c r="A236" s="13"/>
      <c r="B236" s="13"/>
      <c r="C236" s="286"/>
      <c r="D236" s="286"/>
      <c r="E236" s="286"/>
      <c r="F236" s="286"/>
      <c r="G236" s="286"/>
      <c r="H236" s="286"/>
      <c r="I236" s="286"/>
      <c r="J236" s="286"/>
      <c r="K236" s="286"/>
      <c r="L236" s="307"/>
      <c r="M236" s="13"/>
      <c r="N236" s="13"/>
      <c r="O236" s="13"/>
    </row>
    <row r="237" spans="1:15">
      <c r="A237" s="266" t="s">
        <v>205</v>
      </c>
      <c r="B237" s="13"/>
      <c r="C237" s="286"/>
      <c r="D237" s="286"/>
      <c r="E237" s="286"/>
      <c r="F237" s="286"/>
      <c r="G237" s="286"/>
      <c r="H237" s="286"/>
      <c r="I237" s="286"/>
      <c r="J237" s="286"/>
      <c r="K237" s="286"/>
      <c r="L237" s="307"/>
      <c r="M237" s="13"/>
      <c r="N237" s="13"/>
      <c r="O237" s="13"/>
    </row>
    <row r="238" spans="1:15">
      <c r="A238" s="289" t="s">
        <v>206</v>
      </c>
      <c r="B238" s="13"/>
      <c r="C238" s="286"/>
      <c r="D238" s="286"/>
      <c r="E238" s="286"/>
      <c r="F238" s="286"/>
      <c r="G238" s="286"/>
      <c r="H238" s="286"/>
      <c r="I238" s="286"/>
      <c r="J238" s="286"/>
      <c r="K238" s="286"/>
      <c r="L238" s="307"/>
      <c r="M238" s="13"/>
    </row>
    <row r="239" spans="1:15">
      <c r="A239" s="289" t="s">
        <v>207</v>
      </c>
      <c r="B239" s="13"/>
      <c r="C239" s="286"/>
      <c r="D239" s="286"/>
      <c r="E239" s="286"/>
      <c r="F239" s="286"/>
      <c r="G239" s="286"/>
      <c r="H239" s="286"/>
      <c r="I239" s="286"/>
      <c r="J239" s="286"/>
      <c r="K239" s="286"/>
      <c r="L239" s="307"/>
      <c r="M239" s="13"/>
    </row>
    <row r="240" spans="1:15">
      <c r="A240" s="289" t="s">
        <v>208</v>
      </c>
      <c r="B240" s="13"/>
      <c r="C240" s="286"/>
      <c r="D240" s="286"/>
      <c r="E240" s="286"/>
      <c r="F240" s="286"/>
      <c r="G240" s="286"/>
      <c r="H240" s="286"/>
      <c r="I240" s="286"/>
      <c r="J240" s="286"/>
      <c r="K240" s="286"/>
      <c r="L240" s="307"/>
      <c r="M240" s="13"/>
    </row>
    <row r="241" spans="1:13">
      <c r="A241" s="293" t="s">
        <v>209</v>
      </c>
      <c r="B241" s="13"/>
      <c r="C241" s="286"/>
      <c r="D241" s="286"/>
      <c r="E241" s="286"/>
      <c r="F241" s="286"/>
      <c r="G241" s="286"/>
      <c r="H241" s="286"/>
      <c r="I241" s="286"/>
      <c r="J241" s="286"/>
      <c r="K241" s="286"/>
      <c r="L241" s="307"/>
      <c r="M241" s="13"/>
    </row>
    <row r="242" spans="1:13">
      <c r="A242" s="293" t="s">
        <v>210</v>
      </c>
      <c r="B242" s="13"/>
      <c r="C242" s="286"/>
      <c r="D242" s="286"/>
      <c r="E242" s="286"/>
      <c r="F242" s="286"/>
      <c r="G242" s="286"/>
      <c r="H242" s="286"/>
      <c r="I242" s="286"/>
      <c r="J242" s="286"/>
      <c r="K242" s="286"/>
      <c r="L242" s="307"/>
      <c r="M242" s="13"/>
    </row>
    <row r="243" spans="1:13">
      <c r="A243" s="293" t="s">
        <v>211</v>
      </c>
      <c r="B243" s="13"/>
      <c r="C243" s="286"/>
      <c r="D243" s="286"/>
      <c r="E243" s="286"/>
      <c r="F243" s="286"/>
      <c r="G243" s="286"/>
      <c r="H243" s="286"/>
      <c r="I243" s="286"/>
      <c r="J243" s="286"/>
      <c r="K243" s="286"/>
      <c r="L243" s="307"/>
      <c r="M243" s="13"/>
    </row>
    <row r="244" spans="1:13">
      <c r="A244" s="293" t="s">
        <v>212</v>
      </c>
      <c r="B244" s="13"/>
      <c r="C244" s="286"/>
      <c r="D244" s="286"/>
      <c r="E244" s="286"/>
      <c r="F244" s="286"/>
      <c r="G244" s="286"/>
      <c r="H244" s="286"/>
      <c r="I244" s="286"/>
      <c r="J244" s="286"/>
      <c r="K244" s="286"/>
      <c r="L244" s="307"/>
      <c r="M244" s="13"/>
    </row>
    <row r="245" spans="1:13">
      <c r="A245" s="293" t="s">
        <v>213</v>
      </c>
      <c r="B245" s="13"/>
      <c r="C245" s="286"/>
      <c r="D245" s="286"/>
      <c r="E245" s="286"/>
      <c r="F245" s="286"/>
      <c r="G245" s="286"/>
      <c r="H245" s="286"/>
      <c r="I245" s="286"/>
      <c r="J245" s="286"/>
      <c r="K245" s="286"/>
      <c r="L245" s="307"/>
      <c r="M245" s="13"/>
    </row>
    <row r="246" spans="1:13">
      <c r="A246" s="293" t="s">
        <v>214</v>
      </c>
      <c r="B246" s="13"/>
      <c r="C246" s="288"/>
      <c r="D246" s="288"/>
      <c r="E246" s="288"/>
      <c r="F246" s="288"/>
      <c r="G246" s="288"/>
      <c r="H246" s="288"/>
      <c r="I246" s="288"/>
      <c r="J246" s="288"/>
      <c r="K246" s="288"/>
      <c r="L246" s="307"/>
      <c r="M246" s="13"/>
    </row>
    <row r="247" spans="1:13">
      <c r="B247" s="13"/>
      <c r="C247" s="286"/>
      <c r="D247" s="286"/>
      <c r="E247" s="286"/>
      <c r="F247" s="286"/>
      <c r="G247" s="286"/>
      <c r="H247" s="286"/>
      <c r="I247" s="286"/>
      <c r="J247" s="286"/>
      <c r="K247" s="286"/>
      <c r="L247" s="307"/>
      <c r="M247" s="13"/>
    </row>
    <row r="248" spans="1:13">
      <c r="B248" s="13"/>
      <c r="C248" s="286"/>
      <c r="D248" s="286"/>
      <c r="E248" s="286"/>
      <c r="F248" s="286"/>
      <c r="G248" s="286"/>
      <c r="H248" s="286"/>
      <c r="I248" s="286"/>
      <c r="J248" s="286"/>
      <c r="K248" s="286"/>
      <c r="L248" s="307"/>
      <c r="M248" s="13"/>
    </row>
    <row r="249" spans="1:13">
      <c r="B249" s="13"/>
      <c r="C249" s="286"/>
      <c r="D249" s="286"/>
      <c r="E249" s="286"/>
      <c r="F249" s="286"/>
      <c r="G249" s="286"/>
      <c r="H249" s="286"/>
      <c r="I249" s="286"/>
      <c r="J249" s="286"/>
      <c r="K249" s="286"/>
      <c r="L249" s="307"/>
      <c r="M249" s="13"/>
    </row>
    <row r="250" spans="1:13">
      <c r="B250" s="13"/>
      <c r="C250" s="286"/>
      <c r="D250" s="286"/>
      <c r="E250" s="286"/>
      <c r="F250" s="286"/>
      <c r="G250" s="286"/>
      <c r="H250" s="286"/>
      <c r="I250" s="286"/>
      <c r="J250" s="286"/>
      <c r="K250" s="286"/>
      <c r="L250" s="307"/>
      <c r="M250" s="13"/>
    </row>
    <row r="251" spans="1:13">
      <c r="B251" s="13"/>
      <c r="C251" s="286"/>
      <c r="D251" s="286"/>
      <c r="E251" s="286"/>
      <c r="F251" s="286"/>
      <c r="G251" s="286"/>
      <c r="H251" s="286"/>
      <c r="I251" s="286"/>
      <c r="J251" s="286"/>
      <c r="K251" s="286"/>
      <c r="L251" s="307"/>
      <c r="M251" s="13"/>
    </row>
    <row r="252" spans="1:13">
      <c r="B252" s="13"/>
      <c r="C252" s="286"/>
      <c r="D252" s="286"/>
      <c r="E252" s="286"/>
      <c r="F252" s="286"/>
      <c r="G252" s="286"/>
      <c r="H252" s="286"/>
      <c r="I252" s="286"/>
      <c r="J252" s="286"/>
      <c r="K252" s="286"/>
      <c r="L252" s="307"/>
      <c r="M252" s="13"/>
    </row>
    <row r="253" spans="1:13">
      <c r="B253" s="13"/>
      <c r="C253" s="286"/>
      <c r="D253" s="286"/>
      <c r="E253" s="286"/>
      <c r="F253" s="286"/>
      <c r="G253" s="286"/>
      <c r="H253" s="286"/>
      <c r="I253" s="286"/>
      <c r="J253" s="286"/>
      <c r="K253" s="286"/>
      <c r="L253" s="307"/>
      <c r="M253" s="13"/>
    </row>
    <row r="254" spans="1:13">
      <c r="B254" s="13"/>
      <c r="C254" s="286"/>
      <c r="D254" s="286"/>
      <c r="E254" s="286"/>
      <c r="F254" s="286"/>
      <c r="G254" s="286"/>
      <c r="H254" s="286"/>
      <c r="I254" s="286"/>
      <c r="J254" s="286"/>
      <c r="K254" s="286"/>
      <c r="L254" s="307"/>
      <c r="M254" s="13"/>
    </row>
    <row r="255" spans="1:13">
      <c r="B255" s="13"/>
      <c r="C255" s="286"/>
      <c r="D255" s="286"/>
      <c r="E255" s="286"/>
      <c r="F255" s="286"/>
      <c r="G255" s="286"/>
      <c r="H255" s="286"/>
      <c r="I255" s="286"/>
      <c r="J255" s="286"/>
      <c r="K255" s="286"/>
      <c r="L255" s="307"/>
      <c r="M255" s="13"/>
    </row>
    <row r="256" spans="1:13">
      <c r="B256" s="13"/>
      <c r="C256" s="286"/>
      <c r="D256" s="286"/>
      <c r="E256" s="286"/>
      <c r="F256" s="286"/>
      <c r="G256" s="286"/>
      <c r="H256" s="286"/>
      <c r="I256" s="286"/>
      <c r="J256" s="286"/>
      <c r="K256" s="286"/>
      <c r="L256" s="307"/>
      <c r="M256" s="13"/>
    </row>
    <row r="257" spans="2:13">
      <c r="B257" s="13"/>
      <c r="C257" s="286"/>
      <c r="D257" s="286"/>
      <c r="E257" s="286"/>
      <c r="F257" s="286"/>
      <c r="G257" s="286"/>
      <c r="H257" s="286"/>
      <c r="I257" s="286"/>
      <c r="J257" s="286"/>
      <c r="K257" s="286"/>
      <c r="L257" s="307"/>
      <c r="M257" s="13"/>
    </row>
    <row r="258" spans="2:13">
      <c r="B258" s="13"/>
      <c r="C258" s="286"/>
      <c r="D258" s="286"/>
      <c r="E258" s="286"/>
      <c r="F258" s="286"/>
      <c r="G258" s="286"/>
      <c r="H258" s="286"/>
      <c r="I258" s="286"/>
      <c r="J258" s="286"/>
      <c r="K258" s="286"/>
      <c r="L258" s="307"/>
      <c r="M258" s="13"/>
    </row>
    <row r="259" spans="2:13">
      <c r="B259" s="13"/>
      <c r="C259" s="286"/>
      <c r="D259" s="286"/>
      <c r="E259" s="286"/>
      <c r="F259" s="286"/>
      <c r="G259" s="286"/>
      <c r="H259" s="286"/>
      <c r="I259" s="286"/>
      <c r="J259" s="286"/>
      <c r="K259" s="286"/>
      <c r="L259" s="307"/>
      <c r="M259" s="13"/>
    </row>
    <row r="260" spans="2:13">
      <c r="B260" s="13"/>
      <c r="C260" s="286"/>
      <c r="D260" s="286"/>
      <c r="E260" s="286"/>
      <c r="F260" s="286"/>
      <c r="G260" s="286"/>
      <c r="H260" s="286"/>
      <c r="I260" s="286"/>
      <c r="J260" s="286"/>
      <c r="K260" s="286"/>
      <c r="L260" s="307"/>
      <c r="M260" s="13"/>
    </row>
    <row r="261" spans="2:13">
      <c r="B261" s="13"/>
      <c r="C261" s="286"/>
      <c r="D261" s="286"/>
      <c r="E261" s="286"/>
      <c r="F261" s="286"/>
      <c r="G261" s="286"/>
      <c r="H261" s="286"/>
      <c r="I261" s="286"/>
      <c r="J261" s="286"/>
      <c r="K261" s="286"/>
      <c r="L261" s="307"/>
      <c r="M261" s="13"/>
    </row>
    <row r="262" spans="2:13">
      <c r="B262" s="13"/>
      <c r="C262" s="286"/>
      <c r="D262" s="286"/>
      <c r="E262" s="286"/>
      <c r="F262" s="286"/>
      <c r="G262" s="286"/>
      <c r="H262" s="286"/>
      <c r="I262" s="286"/>
      <c r="J262" s="286"/>
      <c r="K262" s="286"/>
      <c r="L262" s="307"/>
      <c r="M262" s="13"/>
    </row>
    <row r="263" spans="2:13">
      <c r="B263" s="13"/>
      <c r="C263" s="286"/>
      <c r="D263" s="286"/>
      <c r="E263" s="286"/>
      <c r="F263" s="286"/>
      <c r="G263" s="286"/>
      <c r="H263" s="286"/>
      <c r="I263" s="286"/>
      <c r="J263" s="286"/>
      <c r="K263" s="286"/>
      <c r="L263" s="307"/>
      <c r="M263" s="13"/>
    </row>
    <row r="264" spans="2:13">
      <c r="B264" s="13"/>
      <c r="C264" s="286"/>
      <c r="D264" s="286"/>
      <c r="E264" s="286"/>
      <c r="F264" s="286"/>
      <c r="G264" s="286"/>
      <c r="H264" s="286"/>
      <c r="I264" s="286"/>
      <c r="J264" s="286"/>
      <c r="K264" s="286"/>
      <c r="L264" s="307"/>
      <c r="M264" s="13"/>
    </row>
    <row r="265" spans="2:13">
      <c r="B265" s="13"/>
      <c r="C265" s="286"/>
      <c r="D265" s="286"/>
      <c r="E265" s="286"/>
      <c r="F265" s="286"/>
      <c r="G265" s="286"/>
      <c r="H265" s="286"/>
      <c r="I265" s="286"/>
      <c r="J265" s="286"/>
      <c r="K265" s="286"/>
      <c r="L265" s="307"/>
      <c r="M265" s="13"/>
    </row>
    <row r="266" spans="2:13">
      <c r="B266" s="13"/>
      <c r="C266" s="286"/>
      <c r="D266" s="286"/>
      <c r="E266" s="286"/>
      <c r="F266" s="286"/>
      <c r="G266" s="286"/>
      <c r="H266" s="286"/>
      <c r="I266" s="286"/>
      <c r="J266" s="286"/>
      <c r="K266" s="286"/>
      <c r="L266" s="307"/>
      <c r="M266" s="13"/>
    </row>
    <row r="267" spans="2:13">
      <c r="B267" s="13"/>
      <c r="C267" s="286"/>
      <c r="D267" s="286"/>
      <c r="E267" s="286"/>
      <c r="F267" s="286"/>
      <c r="G267" s="286"/>
      <c r="H267" s="286"/>
      <c r="I267" s="286"/>
      <c r="J267" s="286"/>
      <c r="K267" s="286"/>
      <c r="L267" s="307"/>
      <c r="M267" s="13"/>
    </row>
    <row r="268" spans="2:13">
      <c r="B268" s="13"/>
      <c r="C268" s="286"/>
      <c r="D268" s="286"/>
      <c r="E268" s="286"/>
      <c r="F268" s="286"/>
      <c r="G268" s="286"/>
      <c r="H268" s="286"/>
      <c r="I268" s="286"/>
      <c r="J268" s="286"/>
      <c r="K268" s="286"/>
      <c r="L268" s="307"/>
      <c r="M268" s="13"/>
    </row>
    <row r="269" spans="2:13">
      <c r="B269" s="13"/>
      <c r="C269" s="286"/>
      <c r="D269" s="286"/>
      <c r="E269" s="286"/>
      <c r="F269" s="286"/>
      <c r="G269" s="286"/>
      <c r="H269" s="286"/>
      <c r="I269" s="286"/>
      <c r="J269" s="286"/>
      <c r="K269" s="286"/>
      <c r="L269" s="307"/>
      <c r="M269" s="13"/>
    </row>
    <row r="270" spans="2:13">
      <c r="B270" s="13"/>
      <c r="C270" s="286"/>
      <c r="D270" s="286"/>
      <c r="E270" s="286"/>
      <c r="F270" s="286"/>
      <c r="G270" s="286"/>
      <c r="H270" s="286"/>
      <c r="I270" s="286"/>
      <c r="J270" s="286"/>
      <c r="K270" s="286"/>
      <c r="L270" s="307"/>
      <c r="M270" s="13"/>
    </row>
    <row r="271" spans="2:13">
      <c r="B271" s="13"/>
      <c r="C271" s="286"/>
      <c r="D271" s="286"/>
      <c r="E271" s="286"/>
      <c r="F271" s="286"/>
      <c r="G271" s="286"/>
      <c r="H271" s="286"/>
      <c r="I271" s="286"/>
      <c r="J271" s="286"/>
      <c r="K271" s="286"/>
      <c r="L271" s="307"/>
      <c r="M271" s="13"/>
    </row>
    <row r="272" spans="2:13">
      <c r="B272" s="13"/>
      <c r="C272" s="286"/>
      <c r="D272" s="286"/>
      <c r="E272" s="286"/>
      <c r="F272" s="286"/>
      <c r="G272" s="286"/>
      <c r="H272" s="286"/>
      <c r="I272" s="286"/>
      <c r="J272" s="286"/>
      <c r="K272" s="286"/>
      <c r="L272" s="307"/>
      <c r="M272" s="13"/>
    </row>
    <row r="273" spans="2:13">
      <c r="B273" s="13"/>
      <c r="C273" s="286"/>
      <c r="D273" s="286"/>
      <c r="E273" s="286"/>
      <c r="F273" s="286"/>
      <c r="G273" s="286"/>
      <c r="H273" s="286"/>
      <c r="I273" s="286"/>
      <c r="J273" s="286"/>
      <c r="K273" s="286"/>
      <c r="L273" s="307"/>
      <c r="M273" s="13"/>
    </row>
    <row r="274" spans="2:13">
      <c r="B274" s="13"/>
      <c r="C274" s="286"/>
      <c r="D274" s="286"/>
      <c r="E274" s="286"/>
      <c r="F274" s="286"/>
      <c r="G274" s="286"/>
      <c r="H274" s="286"/>
      <c r="I274" s="286"/>
      <c r="J274" s="286"/>
      <c r="K274" s="286"/>
      <c r="L274" s="307"/>
      <c r="M274" s="13"/>
    </row>
    <row r="275" spans="2:13">
      <c r="B275" s="13"/>
      <c r="C275" s="286"/>
      <c r="D275" s="286"/>
      <c r="E275" s="286"/>
      <c r="F275" s="286"/>
      <c r="G275" s="286"/>
      <c r="H275" s="286"/>
      <c r="I275" s="286"/>
      <c r="J275" s="286"/>
      <c r="K275" s="286"/>
      <c r="L275" s="307"/>
      <c r="M275" s="13"/>
    </row>
    <row r="276" spans="2:13">
      <c r="B276" s="13"/>
      <c r="C276" s="286"/>
      <c r="D276" s="286"/>
      <c r="E276" s="286"/>
      <c r="F276" s="286"/>
      <c r="G276" s="286"/>
      <c r="H276" s="286"/>
      <c r="I276" s="286"/>
      <c r="J276" s="286"/>
      <c r="K276" s="286"/>
      <c r="L276" s="307"/>
      <c r="M276" s="13"/>
    </row>
    <row r="277" spans="2:13">
      <c r="B277" s="13"/>
      <c r="C277" s="286"/>
      <c r="D277" s="286"/>
      <c r="E277" s="286"/>
      <c r="F277" s="286"/>
      <c r="G277" s="286"/>
      <c r="H277" s="286"/>
      <c r="I277" s="286"/>
      <c r="J277" s="286"/>
      <c r="K277" s="286"/>
      <c r="L277" s="307"/>
      <c r="M277" s="13"/>
    </row>
    <row r="278" spans="2:13">
      <c r="B278" s="13"/>
      <c r="C278" s="286"/>
      <c r="D278" s="286"/>
      <c r="E278" s="286"/>
      <c r="F278" s="286"/>
      <c r="G278" s="286"/>
      <c r="H278" s="286"/>
      <c r="I278" s="286"/>
      <c r="J278" s="286"/>
      <c r="K278" s="286"/>
      <c r="L278" s="307"/>
      <c r="M278" s="13"/>
    </row>
    <row r="279" spans="2:13">
      <c r="B279" s="13"/>
      <c r="C279" s="286"/>
      <c r="D279" s="286"/>
      <c r="E279" s="286"/>
      <c r="F279" s="286"/>
      <c r="G279" s="286"/>
      <c r="H279" s="286"/>
      <c r="I279" s="286"/>
      <c r="J279" s="286"/>
      <c r="K279" s="286"/>
      <c r="L279" s="307"/>
      <c r="M279" s="13"/>
    </row>
    <row r="280" spans="2:13">
      <c r="B280" s="13"/>
      <c r="C280" s="286"/>
      <c r="D280" s="286"/>
      <c r="E280" s="286"/>
      <c r="F280" s="286"/>
      <c r="G280" s="286"/>
      <c r="H280" s="286"/>
      <c r="I280" s="286"/>
      <c r="J280" s="286"/>
      <c r="K280" s="286"/>
      <c r="L280" s="307"/>
      <c r="M280" s="13"/>
    </row>
    <row r="281" spans="2:13">
      <c r="B281" s="13"/>
      <c r="C281" s="286"/>
      <c r="D281" s="286"/>
      <c r="E281" s="286"/>
      <c r="F281" s="286"/>
      <c r="G281" s="286"/>
      <c r="H281" s="286"/>
      <c r="I281" s="286"/>
      <c r="J281" s="286"/>
      <c r="K281" s="286"/>
      <c r="L281" s="307"/>
      <c r="M281" s="13"/>
    </row>
    <row r="282" spans="2:13">
      <c r="B282" s="13"/>
      <c r="C282" s="286"/>
      <c r="D282" s="286"/>
      <c r="E282" s="286"/>
      <c r="F282" s="286"/>
      <c r="G282" s="286"/>
      <c r="H282" s="286"/>
      <c r="I282" s="286"/>
      <c r="J282" s="286"/>
      <c r="K282" s="286"/>
      <c r="L282" s="307"/>
      <c r="M282" s="13"/>
    </row>
    <row r="283" spans="2:13">
      <c r="B283" s="13"/>
      <c r="C283" s="286"/>
      <c r="D283" s="286"/>
      <c r="E283" s="286"/>
      <c r="F283" s="286"/>
      <c r="G283" s="286"/>
      <c r="H283" s="286"/>
      <c r="I283" s="286"/>
      <c r="J283" s="286"/>
      <c r="K283" s="286"/>
      <c r="L283" s="307"/>
      <c r="M283" s="13"/>
    </row>
    <row r="284" spans="2:13">
      <c r="B284" s="13"/>
      <c r="C284" s="286"/>
      <c r="D284" s="286"/>
      <c r="E284" s="286"/>
      <c r="F284" s="286"/>
      <c r="G284" s="286"/>
      <c r="H284" s="286"/>
      <c r="I284" s="286"/>
      <c r="J284" s="286"/>
      <c r="K284" s="286"/>
      <c r="L284" s="307"/>
      <c r="M284" s="13"/>
    </row>
    <row r="285" spans="2:13">
      <c r="B285" s="13"/>
      <c r="C285" s="286"/>
      <c r="D285" s="286"/>
      <c r="E285" s="286"/>
      <c r="F285" s="286"/>
      <c r="G285" s="286"/>
      <c r="H285" s="286"/>
      <c r="I285" s="286"/>
      <c r="J285" s="286"/>
      <c r="K285" s="286"/>
      <c r="L285" s="307"/>
      <c r="M285" s="13"/>
    </row>
    <row r="286" spans="2:13">
      <c r="B286" s="13"/>
      <c r="C286" s="286"/>
      <c r="D286" s="286"/>
      <c r="E286" s="286"/>
      <c r="F286" s="286"/>
      <c r="G286" s="286"/>
      <c r="H286" s="286"/>
      <c r="I286" s="286"/>
      <c r="J286" s="286"/>
      <c r="K286" s="286"/>
      <c r="L286" s="307"/>
      <c r="M286" s="13"/>
    </row>
    <row r="287" spans="2:13">
      <c r="B287" s="13"/>
      <c r="C287" s="286"/>
      <c r="D287" s="286"/>
      <c r="E287" s="286"/>
      <c r="F287" s="286"/>
      <c r="G287" s="286"/>
      <c r="H287" s="286"/>
      <c r="I287" s="286"/>
      <c r="J287" s="286"/>
      <c r="K287" s="286"/>
      <c r="L287" s="307"/>
      <c r="M287" s="13"/>
    </row>
    <row r="288" spans="2:13">
      <c r="B288" s="13"/>
      <c r="C288" s="286"/>
      <c r="D288" s="286"/>
      <c r="E288" s="286"/>
      <c r="F288" s="286"/>
      <c r="G288" s="286"/>
      <c r="H288" s="286"/>
      <c r="I288" s="286"/>
      <c r="J288" s="286"/>
      <c r="K288" s="286"/>
      <c r="L288" s="307"/>
      <c r="M288" s="13"/>
    </row>
    <row r="289" spans="2:13">
      <c r="B289" s="13"/>
      <c r="C289" s="286"/>
      <c r="D289" s="286"/>
      <c r="E289" s="286"/>
      <c r="F289" s="286"/>
      <c r="G289" s="286"/>
      <c r="H289" s="286"/>
      <c r="I289" s="286"/>
      <c r="J289" s="286"/>
      <c r="K289" s="286"/>
      <c r="L289" s="307"/>
      <c r="M289" s="13"/>
    </row>
    <row r="290" spans="2:13">
      <c r="B290" s="13"/>
      <c r="C290" s="286"/>
      <c r="D290" s="286"/>
      <c r="E290" s="286"/>
      <c r="F290" s="286"/>
      <c r="G290" s="286"/>
      <c r="H290" s="286"/>
      <c r="I290" s="286"/>
      <c r="J290" s="286"/>
      <c r="K290" s="286"/>
      <c r="L290" s="307"/>
      <c r="M290" s="13"/>
    </row>
    <row r="291" spans="2:13">
      <c r="B291" s="13"/>
      <c r="C291" s="286"/>
      <c r="D291" s="286"/>
      <c r="E291" s="286"/>
      <c r="F291" s="286"/>
      <c r="G291" s="286"/>
      <c r="H291" s="286"/>
      <c r="I291" s="286"/>
      <c r="J291" s="286"/>
      <c r="K291" s="286"/>
      <c r="L291" s="307"/>
      <c r="M291" s="13"/>
    </row>
    <row r="292" spans="2:13">
      <c r="B292" s="13"/>
      <c r="C292" s="286"/>
      <c r="D292" s="286"/>
      <c r="E292" s="286"/>
      <c r="F292" s="286"/>
      <c r="G292" s="286"/>
      <c r="H292" s="286"/>
      <c r="I292" s="286"/>
      <c r="J292" s="286"/>
      <c r="K292" s="286"/>
      <c r="L292" s="307"/>
      <c r="M292" s="13"/>
    </row>
    <row r="293" spans="2:13">
      <c r="B293" s="13"/>
      <c r="C293" s="286"/>
      <c r="D293" s="286"/>
      <c r="E293" s="286"/>
      <c r="F293" s="286"/>
      <c r="G293" s="286"/>
      <c r="H293" s="286"/>
      <c r="I293" s="286"/>
      <c r="J293" s="286"/>
      <c r="K293" s="286"/>
      <c r="L293" s="307"/>
      <c r="M293" s="13"/>
    </row>
    <row r="294" spans="2:13">
      <c r="B294" s="13"/>
      <c r="C294" s="288"/>
      <c r="D294" s="288"/>
      <c r="E294" s="288"/>
      <c r="F294" s="288"/>
      <c r="G294" s="288"/>
      <c r="H294" s="288"/>
      <c r="I294" s="288"/>
      <c r="J294" s="288"/>
      <c r="K294" s="288"/>
      <c r="L294" s="307"/>
      <c r="M294" s="13"/>
    </row>
    <row r="295" spans="2:13">
      <c r="B295" s="13"/>
      <c r="C295" s="286"/>
      <c r="D295" s="286"/>
      <c r="E295" s="286"/>
      <c r="F295" s="286"/>
      <c r="G295" s="286"/>
      <c r="H295" s="286"/>
      <c r="I295" s="286"/>
      <c r="J295" s="286"/>
      <c r="K295" s="286"/>
      <c r="L295" s="307"/>
      <c r="M295" s="13"/>
    </row>
    <row r="296" spans="2:13">
      <c r="B296" s="13"/>
      <c r="C296" s="286"/>
      <c r="D296" s="286"/>
      <c r="E296" s="286"/>
      <c r="F296" s="286"/>
      <c r="G296" s="286"/>
      <c r="H296" s="286"/>
      <c r="I296" s="286"/>
      <c r="J296" s="286"/>
      <c r="K296" s="286"/>
      <c r="L296" s="307"/>
      <c r="M296" s="13"/>
    </row>
    <row r="297" spans="2:13">
      <c r="B297" s="13"/>
      <c r="C297" s="286"/>
      <c r="D297" s="286"/>
      <c r="E297" s="286"/>
      <c r="F297" s="286"/>
      <c r="G297" s="286"/>
      <c r="H297" s="286"/>
      <c r="I297" s="286"/>
      <c r="J297" s="286"/>
      <c r="K297" s="286"/>
      <c r="L297" s="307"/>
      <c r="M297" s="13"/>
    </row>
    <row r="298" spans="2:13">
      <c r="B298" s="13"/>
      <c r="C298" s="286"/>
      <c r="D298" s="286"/>
      <c r="E298" s="286"/>
      <c r="F298" s="286"/>
      <c r="G298" s="286"/>
      <c r="H298" s="286"/>
      <c r="I298" s="286"/>
      <c r="J298" s="286"/>
      <c r="K298" s="286"/>
      <c r="L298" s="307"/>
      <c r="M298" s="13"/>
    </row>
    <row r="299" spans="2:13">
      <c r="B299" s="13"/>
      <c r="C299" s="286"/>
      <c r="D299" s="286"/>
      <c r="E299" s="286"/>
      <c r="F299" s="286"/>
      <c r="G299" s="286"/>
      <c r="H299" s="286"/>
      <c r="I299" s="286"/>
      <c r="J299" s="286"/>
      <c r="K299" s="286"/>
      <c r="L299" s="307"/>
      <c r="M299" s="13"/>
    </row>
    <row r="300" spans="2:13">
      <c r="B300" s="13"/>
      <c r="C300" s="286"/>
      <c r="D300" s="286"/>
      <c r="E300" s="286"/>
      <c r="F300" s="286"/>
      <c r="G300" s="286"/>
      <c r="H300" s="286"/>
      <c r="I300" s="286"/>
      <c r="J300" s="286"/>
      <c r="K300" s="286"/>
      <c r="L300" s="307"/>
      <c r="M300" s="13"/>
    </row>
    <row r="301" spans="2:13">
      <c r="B301" s="13"/>
      <c r="C301" s="286"/>
      <c r="D301" s="286"/>
      <c r="E301" s="286"/>
      <c r="F301" s="286"/>
      <c r="G301" s="286"/>
      <c r="H301" s="286"/>
      <c r="I301" s="286"/>
      <c r="J301" s="286"/>
      <c r="K301" s="286"/>
      <c r="L301" s="307"/>
      <c r="M301" s="13"/>
    </row>
    <row r="302" spans="2:13">
      <c r="B302" s="13"/>
      <c r="C302" s="286"/>
      <c r="D302" s="286"/>
      <c r="E302" s="286"/>
      <c r="F302" s="286"/>
      <c r="G302" s="286"/>
      <c r="H302" s="286"/>
      <c r="I302" s="286"/>
      <c r="J302" s="286"/>
      <c r="K302" s="286"/>
      <c r="L302" s="307"/>
      <c r="M302" s="13"/>
    </row>
    <row r="303" spans="2:13">
      <c r="B303" s="13"/>
      <c r="C303" s="286"/>
      <c r="D303" s="286"/>
      <c r="E303" s="286"/>
      <c r="F303" s="286"/>
      <c r="G303" s="286"/>
      <c r="H303" s="286"/>
      <c r="I303" s="286"/>
      <c r="J303" s="286"/>
      <c r="K303" s="286"/>
      <c r="L303" s="307"/>
      <c r="M303" s="13"/>
    </row>
    <row r="304" spans="2:13">
      <c r="B304" s="13"/>
      <c r="C304" s="286"/>
      <c r="D304" s="286"/>
      <c r="E304" s="286"/>
      <c r="F304" s="286"/>
      <c r="G304" s="286"/>
      <c r="H304" s="286"/>
      <c r="I304" s="286"/>
      <c r="J304" s="286"/>
      <c r="K304" s="286"/>
      <c r="L304" s="307"/>
      <c r="M304" s="13"/>
    </row>
    <row r="305" spans="2:13">
      <c r="B305" s="13"/>
      <c r="C305" s="286"/>
      <c r="D305" s="286"/>
      <c r="E305" s="286"/>
      <c r="F305" s="286"/>
      <c r="G305" s="286"/>
      <c r="H305" s="286"/>
      <c r="I305" s="286"/>
      <c r="J305" s="286"/>
      <c r="K305" s="286"/>
      <c r="L305" s="307"/>
      <c r="M305" s="13"/>
    </row>
    <row r="306" spans="2:13">
      <c r="B306" s="13"/>
      <c r="C306" s="286"/>
      <c r="D306" s="286"/>
      <c r="E306" s="286"/>
      <c r="F306" s="286"/>
      <c r="G306" s="286"/>
      <c r="H306" s="286"/>
      <c r="I306" s="286"/>
      <c r="J306" s="286"/>
      <c r="K306" s="286"/>
      <c r="L306" s="307"/>
      <c r="M306" s="13"/>
    </row>
    <row r="307" spans="2:13">
      <c r="B307" s="13"/>
      <c r="C307" s="286"/>
      <c r="D307" s="286"/>
      <c r="E307" s="286"/>
      <c r="F307" s="286"/>
      <c r="G307" s="286"/>
      <c r="H307" s="286"/>
      <c r="I307" s="286"/>
      <c r="J307" s="286"/>
      <c r="K307" s="286"/>
      <c r="L307" s="307"/>
      <c r="M307" s="13"/>
    </row>
    <row r="308" spans="2:13">
      <c r="B308" s="13"/>
      <c r="C308" s="286"/>
      <c r="D308" s="286"/>
      <c r="E308" s="286"/>
      <c r="F308" s="286"/>
      <c r="G308" s="286"/>
      <c r="H308" s="286"/>
      <c r="I308" s="286"/>
      <c r="J308" s="286"/>
      <c r="K308" s="286"/>
      <c r="L308" s="307"/>
      <c r="M308" s="13"/>
    </row>
    <row r="309" spans="2:13">
      <c r="B309" s="13"/>
      <c r="C309" s="286"/>
      <c r="D309" s="286"/>
      <c r="E309" s="286"/>
      <c r="F309" s="286"/>
      <c r="G309" s="286"/>
      <c r="H309" s="286"/>
      <c r="I309" s="286"/>
      <c r="J309" s="286"/>
      <c r="K309" s="286"/>
      <c r="L309" s="307"/>
      <c r="M309" s="13"/>
    </row>
    <row r="310" spans="2:13">
      <c r="B310" s="13"/>
      <c r="C310" s="286"/>
      <c r="D310" s="286"/>
      <c r="E310" s="286"/>
      <c r="F310" s="286"/>
      <c r="G310" s="286"/>
      <c r="H310" s="286"/>
      <c r="I310" s="286"/>
      <c r="J310" s="286"/>
      <c r="K310" s="286"/>
      <c r="L310" s="307"/>
      <c r="M310" s="13"/>
    </row>
    <row r="311" spans="2:13">
      <c r="B311" s="13"/>
      <c r="C311" s="286"/>
      <c r="D311" s="286"/>
      <c r="E311" s="286"/>
      <c r="F311" s="286"/>
      <c r="G311" s="286"/>
      <c r="H311" s="286"/>
      <c r="I311" s="286"/>
      <c r="J311" s="286"/>
      <c r="K311" s="286"/>
      <c r="L311" s="307"/>
      <c r="M311" s="13"/>
    </row>
    <row r="312" spans="2:13">
      <c r="B312" s="13"/>
      <c r="C312" s="286"/>
      <c r="D312" s="286"/>
      <c r="E312" s="286"/>
      <c r="F312" s="286"/>
      <c r="G312" s="286"/>
      <c r="H312" s="286"/>
      <c r="I312" s="286"/>
      <c r="J312" s="286"/>
      <c r="K312" s="286"/>
      <c r="L312" s="307"/>
      <c r="M312" s="13"/>
    </row>
    <row r="313" spans="2:13">
      <c r="B313" s="13"/>
      <c r="C313" s="286"/>
      <c r="D313" s="286"/>
      <c r="E313" s="286"/>
      <c r="F313" s="286"/>
      <c r="G313" s="286"/>
      <c r="H313" s="286"/>
      <c r="I313" s="286"/>
      <c r="J313" s="286"/>
      <c r="K313" s="286"/>
      <c r="L313" s="307"/>
      <c r="M313" s="13"/>
    </row>
    <row r="314" spans="2:13">
      <c r="B314" s="13"/>
      <c r="C314" s="286"/>
      <c r="D314" s="286"/>
      <c r="E314" s="286"/>
      <c r="F314" s="286"/>
      <c r="G314" s="286"/>
      <c r="H314" s="286"/>
      <c r="I314" s="286"/>
      <c r="J314" s="286"/>
      <c r="K314" s="286"/>
      <c r="L314" s="307"/>
      <c r="M314" s="13"/>
    </row>
    <row r="315" spans="2:13">
      <c r="B315" s="13"/>
      <c r="C315" s="286"/>
      <c r="D315" s="286"/>
      <c r="E315" s="286"/>
      <c r="F315" s="286"/>
      <c r="G315" s="286"/>
      <c r="H315" s="286"/>
      <c r="I315" s="286"/>
      <c r="J315" s="286"/>
      <c r="K315" s="286"/>
      <c r="L315" s="307"/>
      <c r="M315" s="13"/>
    </row>
    <row r="316" spans="2:13">
      <c r="B316" s="13"/>
      <c r="C316" s="286"/>
      <c r="D316" s="286"/>
      <c r="E316" s="286"/>
      <c r="F316" s="286"/>
      <c r="G316" s="286"/>
      <c r="H316" s="286"/>
      <c r="I316" s="286"/>
      <c r="J316" s="286"/>
      <c r="K316" s="286"/>
      <c r="L316" s="307"/>
      <c r="M316" s="13"/>
    </row>
    <row r="317" spans="2:13">
      <c r="B317" s="13"/>
      <c r="C317" s="286"/>
      <c r="D317" s="286"/>
      <c r="E317" s="286"/>
      <c r="F317" s="286"/>
      <c r="G317" s="286"/>
      <c r="H317" s="286"/>
      <c r="I317" s="286"/>
      <c r="J317" s="286"/>
      <c r="K317" s="286"/>
      <c r="L317" s="307"/>
      <c r="M317" s="13"/>
    </row>
    <row r="318" spans="2:13">
      <c r="B318" s="13"/>
      <c r="C318" s="286"/>
      <c r="D318" s="286"/>
      <c r="E318" s="286"/>
      <c r="F318" s="286"/>
      <c r="G318" s="286"/>
      <c r="H318" s="286"/>
      <c r="I318" s="286"/>
      <c r="J318" s="286"/>
      <c r="K318" s="286"/>
      <c r="L318" s="307"/>
      <c r="M318" s="13"/>
    </row>
    <row r="319" spans="2:13">
      <c r="B319" s="13"/>
      <c r="C319" s="286"/>
      <c r="D319" s="286"/>
      <c r="E319" s="286"/>
      <c r="F319" s="286"/>
      <c r="G319" s="286"/>
      <c r="H319" s="286"/>
      <c r="I319" s="286"/>
      <c r="J319" s="286"/>
      <c r="K319" s="286"/>
      <c r="L319" s="307"/>
      <c r="M319" s="13"/>
    </row>
    <row r="320" spans="2:13">
      <c r="B320" s="13"/>
      <c r="C320" s="286"/>
      <c r="D320" s="286"/>
      <c r="E320" s="286"/>
      <c r="F320" s="286"/>
      <c r="G320" s="286"/>
      <c r="H320" s="286"/>
      <c r="I320" s="286"/>
      <c r="J320" s="286"/>
      <c r="K320" s="286"/>
      <c r="L320" s="307"/>
      <c r="M320" s="13"/>
    </row>
    <row r="321" spans="2:13">
      <c r="B321" s="13"/>
      <c r="C321" s="286"/>
      <c r="D321" s="286"/>
      <c r="E321" s="286"/>
      <c r="F321" s="286"/>
      <c r="G321" s="286"/>
      <c r="H321" s="286"/>
      <c r="I321" s="286"/>
      <c r="J321" s="286"/>
      <c r="K321" s="286"/>
      <c r="L321" s="307"/>
      <c r="M321" s="13"/>
    </row>
    <row r="322" spans="2:13">
      <c r="B322" s="13"/>
      <c r="C322" s="286"/>
      <c r="D322" s="286"/>
      <c r="E322" s="286"/>
      <c r="F322" s="286"/>
      <c r="G322" s="286"/>
      <c r="H322" s="286"/>
      <c r="I322" s="286"/>
      <c r="J322" s="286"/>
      <c r="K322" s="286"/>
      <c r="L322" s="307"/>
      <c r="M322" s="13"/>
    </row>
    <row r="323" spans="2:13">
      <c r="B323" s="13"/>
      <c r="C323" s="286"/>
      <c r="D323" s="286"/>
      <c r="E323" s="286"/>
      <c r="F323" s="286"/>
      <c r="G323" s="286"/>
      <c r="H323" s="286"/>
      <c r="I323" s="286"/>
      <c r="J323" s="286"/>
      <c r="K323" s="286"/>
      <c r="L323" s="307"/>
      <c r="M323" s="13"/>
    </row>
    <row r="324" spans="2:13">
      <c r="B324" s="13"/>
      <c r="C324" s="286"/>
      <c r="D324" s="286"/>
      <c r="E324" s="286"/>
      <c r="F324" s="286"/>
      <c r="G324" s="286"/>
      <c r="H324" s="286"/>
      <c r="I324" s="286"/>
      <c r="J324" s="286"/>
      <c r="K324" s="286"/>
      <c r="L324" s="307"/>
      <c r="M324" s="13"/>
    </row>
    <row r="325" spans="2:13">
      <c r="B325" s="13"/>
      <c r="C325" s="286"/>
      <c r="D325" s="286"/>
      <c r="E325" s="286"/>
      <c r="F325" s="286"/>
      <c r="G325" s="286"/>
      <c r="H325" s="286"/>
      <c r="I325" s="286"/>
      <c r="J325" s="286"/>
      <c r="K325" s="286"/>
      <c r="L325" s="307"/>
      <c r="M325" s="13"/>
    </row>
    <row r="326" spans="2:13">
      <c r="B326" s="13"/>
      <c r="C326" s="286"/>
      <c r="D326" s="286"/>
      <c r="E326" s="286"/>
      <c r="F326" s="286"/>
      <c r="G326" s="286"/>
      <c r="H326" s="286"/>
      <c r="I326" s="286"/>
      <c r="J326" s="286"/>
      <c r="K326" s="286"/>
      <c r="L326" s="307"/>
      <c r="M326" s="13"/>
    </row>
    <row r="327" spans="2:13">
      <c r="B327" s="13"/>
      <c r="C327" s="286"/>
      <c r="D327" s="286"/>
      <c r="E327" s="286"/>
      <c r="F327" s="286"/>
      <c r="G327" s="286"/>
      <c r="H327" s="286"/>
      <c r="I327" s="286"/>
      <c r="J327" s="286"/>
      <c r="K327" s="286"/>
      <c r="L327" s="307"/>
      <c r="M327" s="13"/>
    </row>
    <row r="328" spans="2:13">
      <c r="B328" s="13"/>
      <c r="C328" s="286"/>
      <c r="D328" s="286"/>
      <c r="E328" s="286"/>
      <c r="F328" s="286"/>
      <c r="G328" s="286"/>
      <c r="H328" s="286"/>
      <c r="I328" s="286"/>
      <c r="J328" s="286"/>
      <c r="K328" s="286"/>
      <c r="L328" s="307"/>
      <c r="M328" s="13"/>
    </row>
    <row r="329" spans="2:13">
      <c r="B329" s="13"/>
      <c r="C329" s="286"/>
      <c r="D329" s="286"/>
      <c r="E329" s="286"/>
      <c r="F329" s="286"/>
      <c r="G329" s="286"/>
      <c r="H329" s="286"/>
      <c r="I329" s="286"/>
      <c r="J329" s="286"/>
      <c r="K329" s="286"/>
      <c r="L329" s="307"/>
      <c r="M329" s="13"/>
    </row>
    <row r="330" spans="2:13">
      <c r="B330" s="13"/>
      <c r="C330" s="286"/>
      <c r="D330" s="286"/>
      <c r="E330" s="286"/>
      <c r="F330" s="286"/>
      <c r="G330" s="286"/>
      <c r="H330" s="286"/>
      <c r="I330" s="286"/>
      <c r="J330" s="286"/>
      <c r="K330" s="286"/>
      <c r="L330" s="307"/>
      <c r="M330" s="13"/>
    </row>
    <row r="331" spans="2:13">
      <c r="B331" s="13"/>
      <c r="C331" s="286"/>
      <c r="D331" s="286"/>
      <c r="E331" s="286"/>
      <c r="F331" s="286"/>
      <c r="G331" s="286"/>
      <c r="H331" s="286"/>
      <c r="I331" s="286"/>
      <c r="J331" s="286"/>
      <c r="K331" s="286"/>
      <c r="L331" s="307"/>
      <c r="M331" s="13"/>
    </row>
    <row r="332" spans="2:13">
      <c r="B332" s="13"/>
      <c r="C332" s="286"/>
      <c r="D332" s="286"/>
      <c r="E332" s="286"/>
      <c r="F332" s="286"/>
      <c r="G332" s="286"/>
      <c r="H332" s="286"/>
      <c r="I332" s="286"/>
      <c r="J332" s="286"/>
      <c r="K332" s="286"/>
      <c r="L332" s="307"/>
      <c r="M332" s="13"/>
    </row>
    <row r="333" spans="2:13">
      <c r="B333" s="13"/>
      <c r="C333" s="286"/>
      <c r="D333" s="286"/>
      <c r="E333" s="286"/>
      <c r="F333" s="286"/>
      <c r="G333" s="286"/>
      <c r="H333" s="286"/>
      <c r="I333" s="286"/>
      <c r="J333" s="286"/>
      <c r="K333" s="286"/>
      <c r="L333" s="307"/>
      <c r="M333" s="13"/>
    </row>
    <row r="334" spans="2:13">
      <c r="B334" s="13"/>
      <c r="C334" s="286"/>
      <c r="D334" s="286"/>
      <c r="E334" s="286"/>
      <c r="F334" s="286"/>
      <c r="G334" s="286"/>
      <c r="H334" s="286"/>
      <c r="I334" s="286"/>
      <c r="J334" s="286"/>
      <c r="K334" s="286"/>
      <c r="L334" s="307"/>
      <c r="M334" s="13"/>
    </row>
    <row r="335" spans="2:13">
      <c r="B335" s="13"/>
      <c r="C335" s="288"/>
      <c r="D335" s="288"/>
      <c r="E335" s="286"/>
      <c r="F335" s="286"/>
      <c r="G335" s="286"/>
      <c r="H335" s="288"/>
      <c r="I335" s="288"/>
      <c r="J335" s="288"/>
      <c r="K335" s="288"/>
      <c r="L335" s="307"/>
      <c r="M335" s="13"/>
    </row>
    <row r="336" spans="2:13">
      <c r="B336" s="13"/>
      <c r="C336" s="286"/>
      <c r="D336" s="286"/>
      <c r="E336" s="286"/>
      <c r="F336" s="286"/>
      <c r="G336" s="286"/>
      <c r="H336" s="286"/>
      <c r="I336" s="286"/>
      <c r="J336" s="286"/>
      <c r="K336" s="286"/>
      <c r="L336" s="307"/>
      <c r="M336" s="13"/>
    </row>
    <row r="337" spans="2:13">
      <c r="B337" s="13"/>
      <c r="C337" s="286"/>
      <c r="D337" s="286"/>
      <c r="E337" s="286"/>
      <c r="F337" s="286"/>
      <c r="G337" s="286"/>
      <c r="H337" s="286"/>
      <c r="I337" s="286"/>
      <c r="J337" s="286"/>
      <c r="K337" s="286"/>
      <c r="L337" s="307"/>
      <c r="M337" s="13"/>
    </row>
    <row r="338" spans="2:13">
      <c r="B338" s="13"/>
      <c r="C338" s="286"/>
      <c r="D338" s="286"/>
      <c r="E338" s="286"/>
      <c r="F338" s="286"/>
      <c r="G338" s="286"/>
      <c r="H338" s="286"/>
      <c r="I338" s="286"/>
      <c r="J338" s="286"/>
      <c r="K338" s="286"/>
      <c r="L338" s="307"/>
      <c r="M338" s="13"/>
    </row>
    <row r="339" spans="2:13">
      <c r="B339" s="13"/>
      <c r="C339" s="286"/>
      <c r="D339" s="286"/>
      <c r="E339" s="286"/>
      <c r="F339" s="286"/>
      <c r="G339" s="286"/>
      <c r="H339" s="286"/>
      <c r="I339" s="286"/>
      <c r="J339" s="286"/>
      <c r="K339" s="286"/>
      <c r="L339" s="307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2"/>
      <c r="B1" s="572"/>
      <c r="C1" s="252"/>
      <c r="D1" s="252"/>
    </row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6.25" customHeight="1">
      <c r="L5" s="255" t="s">
        <v>283</v>
      </c>
    </row>
    <row r="6" spans="1:15">
      <c r="A6" s="265" t="s">
        <v>15</v>
      </c>
      <c r="K6" s="275">
        <f>Main!B10</f>
        <v>44237</v>
      </c>
    </row>
    <row r="7" spans="1:15">
      <c r="A7"/>
      <c r="C7" s="8" t="s">
        <v>284</v>
      </c>
    </row>
    <row r="8" spans="1:15">
      <c r="A8" s="266"/>
      <c r="B8" s="267"/>
      <c r="C8" s="267"/>
      <c r="D8" s="267"/>
      <c r="E8" s="267"/>
      <c r="F8" s="267"/>
      <c r="G8" s="268"/>
      <c r="H8" s="267"/>
      <c r="I8" s="267"/>
      <c r="J8" s="267"/>
      <c r="K8" s="267"/>
      <c r="L8" s="267"/>
      <c r="M8" s="267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69"/>
      <c r="L9" s="276"/>
      <c r="M9" s="277"/>
    </row>
    <row r="10" spans="1:15" ht="42.75" customHeight="1">
      <c r="A10" s="564"/>
      <c r="B10" s="566"/>
      <c r="C10" s="571" t="s">
        <v>23</v>
      </c>
      <c r="D10" s="571"/>
      <c r="E10" s="271" t="s">
        <v>24</v>
      </c>
      <c r="F10" s="271" t="s">
        <v>25</v>
      </c>
      <c r="G10" s="271" t="s">
        <v>26</v>
      </c>
      <c r="H10" s="271" t="s">
        <v>27</v>
      </c>
      <c r="I10" s="271" t="s">
        <v>28</v>
      </c>
      <c r="J10" s="271" t="s">
        <v>29</v>
      </c>
      <c r="K10" s="271" t="s">
        <v>30</v>
      </c>
      <c r="L10" s="278" t="s">
        <v>31</v>
      </c>
      <c r="M10" s="279" t="s">
        <v>215</v>
      </c>
    </row>
    <row r="11" spans="1:15" ht="12" customHeight="1">
      <c r="A11" s="263">
        <v>1</v>
      </c>
      <c r="B11" s="272" t="s">
        <v>285</v>
      </c>
      <c r="C11" s="273">
        <v>21167.25</v>
      </c>
      <c r="D11" s="274">
        <v>21337.083333333332</v>
      </c>
      <c r="E11" s="274">
        <v>20930.166666666664</v>
      </c>
      <c r="F11" s="274">
        <v>20693.083333333332</v>
      </c>
      <c r="G11" s="274">
        <v>20286.166666666664</v>
      </c>
      <c r="H11" s="274">
        <v>21574.166666666664</v>
      </c>
      <c r="I11" s="274">
        <v>21981.083333333328</v>
      </c>
      <c r="J11" s="274">
        <v>22218.166666666664</v>
      </c>
      <c r="K11" s="272">
        <v>21744</v>
      </c>
      <c r="L11" s="272">
        <v>21100</v>
      </c>
      <c r="M11" s="272">
        <v>2.4459999999999999E-2</v>
      </c>
    </row>
    <row r="12" spans="1:15" ht="12" customHeight="1">
      <c r="A12" s="263">
        <v>2</v>
      </c>
      <c r="B12" s="272" t="s">
        <v>788</v>
      </c>
      <c r="C12" s="273">
        <v>1458.65</v>
      </c>
      <c r="D12" s="274">
        <v>1465.6166666666668</v>
      </c>
      <c r="E12" s="274">
        <v>1432.2333333333336</v>
      </c>
      <c r="F12" s="274">
        <v>1405.8166666666668</v>
      </c>
      <c r="G12" s="274">
        <v>1372.4333333333336</v>
      </c>
      <c r="H12" s="274">
        <v>1492.0333333333335</v>
      </c>
      <c r="I12" s="274">
        <v>1525.4166666666667</v>
      </c>
      <c r="J12" s="274">
        <v>1551.8333333333335</v>
      </c>
      <c r="K12" s="272">
        <v>1499</v>
      </c>
      <c r="L12" s="272">
        <v>1439.2</v>
      </c>
      <c r="M12" s="272">
        <v>2.44781</v>
      </c>
    </row>
    <row r="13" spans="1:15" ht="12" customHeight="1">
      <c r="A13" s="263">
        <v>3</v>
      </c>
      <c r="B13" s="272" t="s">
        <v>819</v>
      </c>
      <c r="C13" s="273">
        <v>1319.95</v>
      </c>
      <c r="D13" s="274">
        <v>1313.7</v>
      </c>
      <c r="E13" s="274">
        <v>1301.4000000000001</v>
      </c>
      <c r="F13" s="274">
        <v>1282.8500000000001</v>
      </c>
      <c r="G13" s="274">
        <v>1270.5500000000002</v>
      </c>
      <c r="H13" s="274">
        <v>1332.25</v>
      </c>
      <c r="I13" s="274">
        <v>1344.5499999999997</v>
      </c>
      <c r="J13" s="274">
        <v>1363.1</v>
      </c>
      <c r="K13" s="272">
        <v>1326</v>
      </c>
      <c r="L13" s="272">
        <v>1295.1500000000001</v>
      </c>
      <c r="M13" s="272">
        <v>1.2113799999999999</v>
      </c>
    </row>
    <row r="14" spans="1:15" ht="12" customHeight="1">
      <c r="A14" s="263">
        <v>4</v>
      </c>
      <c r="B14" s="272" t="s">
        <v>38</v>
      </c>
      <c r="C14" s="273">
        <v>1761.65</v>
      </c>
      <c r="D14" s="274">
        <v>1764.6333333333332</v>
      </c>
      <c r="E14" s="274">
        <v>1750.2666666666664</v>
      </c>
      <c r="F14" s="274">
        <v>1738.8833333333332</v>
      </c>
      <c r="G14" s="274">
        <v>1724.5166666666664</v>
      </c>
      <c r="H14" s="274">
        <v>1776.0166666666664</v>
      </c>
      <c r="I14" s="274">
        <v>1790.3833333333332</v>
      </c>
      <c r="J14" s="274">
        <v>1801.7666666666664</v>
      </c>
      <c r="K14" s="272">
        <v>1779</v>
      </c>
      <c r="L14" s="272">
        <v>1753.25</v>
      </c>
      <c r="M14" s="272">
        <v>7.9125899999999998</v>
      </c>
    </row>
    <row r="15" spans="1:15" ht="12" customHeight="1">
      <c r="A15" s="263">
        <v>5</v>
      </c>
      <c r="B15" s="272" t="s">
        <v>286</v>
      </c>
      <c r="C15" s="273">
        <v>1993.45</v>
      </c>
      <c r="D15" s="274">
        <v>1990.8166666666666</v>
      </c>
      <c r="E15" s="274">
        <v>1956.6333333333332</v>
      </c>
      <c r="F15" s="274">
        <v>1919.8166666666666</v>
      </c>
      <c r="G15" s="274">
        <v>1885.6333333333332</v>
      </c>
      <c r="H15" s="274">
        <v>2027.6333333333332</v>
      </c>
      <c r="I15" s="274">
        <v>2061.8166666666666</v>
      </c>
      <c r="J15" s="274">
        <v>2098.6333333333332</v>
      </c>
      <c r="K15" s="272">
        <v>2025</v>
      </c>
      <c r="L15" s="272">
        <v>1954</v>
      </c>
      <c r="M15" s="272">
        <v>0.57399</v>
      </c>
    </row>
    <row r="16" spans="1:15" ht="12" customHeight="1">
      <c r="A16" s="263">
        <v>6</v>
      </c>
      <c r="B16" s="272" t="s">
        <v>287</v>
      </c>
      <c r="C16" s="273">
        <v>947.9</v>
      </c>
      <c r="D16" s="274">
        <v>954.63333333333333</v>
      </c>
      <c r="E16" s="274">
        <v>934.36666666666667</v>
      </c>
      <c r="F16" s="274">
        <v>920.83333333333337</v>
      </c>
      <c r="G16" s="274">
        <v>900.56666666666672</v>
      </c>
      <c r="H16" s="274">
        <v>968.16666666666663</v>
      </c>
      <c r="I16" s="274">
        <v>988.43333333333328</v>
      </c>
      <c r="J16" s="274">
        <v>1001.9666666666666</v>
      </c>
      <c r="K16" s="272">
        <v>974.9</v>
      </c>
      <c r="L16" s="272">
        <v>941.1</v>
      </c>
      <c r="M16" s="272">
        <v>3.03329</v>
      </c>
    </row>
    <row r="17" spans="1:13" ht="12" customHeight="1">
      <c r="A17" s="263">
        <v>7</v>
      </c>
      <c r="B17" s="272" t="s">
        <v>223</v>
      </c>
      <c r="C17" s="273">
        <v>1063.3499999999999</v>
      </c>
      <c r="D17" s="274">
        <v>1061.1166666666666</v>
      </c>
      <c r="E17" s="274">
        <v>1041.2333333333331</v>
      </c>
      <c r="F17" s="274">
        <v>1019.1166666666666</v>
      </c>
      <c r="G17" s="274">
        <v>999.23333333333312</v>
      </c>
      <c r="H17" s="274">
        <v>1083.2333333333331</v>
      </c>
      <c r="I17" s="274">
        <v>1103.1166666666668</v>
      </c>
      <c r="J17" s="274">
        <v>1125.2333333333331</v>
      </c>
      <c r="K17" s="272">
        <v>1081</v>
      </c>
      <c r="L17" s="272">
        <v>1039</v>
      </c>
      <c r="M17" s="272">
        <v>8.2123600000000003</v>
      </c>
    </row>
    <row r="18" spans="1:13" ht="12" customHeight="1">
      <c r="A18" s="263">
        <v>8</v>
      </c>
      <c r="B18" s="272" t="s">
        <v>735</v>
      </c>
      <c r="C18" s="273">
        <v>671.55</v>
      </c>
      <c r="D18" s="274">
        <v>675.15</v>
      </c>
      <c r="E18" s="274">
        <v>665.55</v>
      </c>
      <c r="F18" s="274">
        <v>659.55</v>
      </c>
      <c r="G18" s="274">
        <v>649.94999999999993</v>
      </c>
      <c r="H18" s="274">
        <v>681.15</v>
      </c>
      <c r="I18" s="274">
        <v>690.75000000000011</v>
      </c>
      <c r="J18" s="274">
        <v>696.75</v>
      </c>
      <c r="K18" s="272">
        <v>684.75</v>
      </c>
      <c r="L18" s="272">
        <v>669.15</v>
      </c>
      <c r="M18" s="272">
        <v>2.0896400000000002</v>
      </c>
    </row>
    <row r="19" spans="1:13" ht="12" customHeight="1">
      <c r="A19" s="263">
        <v>9</v>
      </c>
      <c r="B19" s="272" t="s">
        <v>736</v>
      </c>
      <c r="C19" s="273">
        <v>1234.6500000000001</v>
      </c>
      <c r="D19" s="274">
        <v>1184.0666666666666</v>
      </c>
      <c r="E19" s="274">
        <v>1123.1333333333332</v>
      </c>
      <c r="F19" s="274">
        <v>1011.6166666666666</v>
      </c>
      <c r="G19" s="274">
        <v>950.68333333333317</v>
      </c>
      <c r="H19" s="274">
        <v>1295.5833333333333</v>
      </c>
      <c r="I19" s="274">
        <v>1356.5166666666667</v>
      </c>
      <c r="J19" s="274">
        <v>1468.0333333333333</v>
      </c>
      <c r="K19" s="272">
        <v>1245</v>
      </c>
      <c r="L19" s="272">
        <v>1072.55</v>
      </c>
      <c r="M19" s="272">
        <v>7.4434500000000003</v>
      </c>
    </row>
    <row r="20" spans="1:13" ht="12" customHeight="1">
      <c r="A20" s="263">
        <v>10</v>
      </c>
      <c r="B20" s="272" t="s">
        <v>288</v>
      </c>
      <c r="C20" s="273">
        <v>2261.1</v>
      </c>
      <c r="D20" s="274">
        <v>2219.5</v>
      </c>
      <c r="E20" s="274">
        <v>2116</v>
      </c>
      <c r="F20" s="274">
        <v>1970.9</v>
      </c>
      <c r="G20" s="274">
        <v>1867.4</v>
      </c>
      <c r="H20" s="274">
        <v>2364.6</v>
      </c>
      <c r="I20" s="274">
        <v>2468.1</v>
      </c>
      <c r="J20" s="274">
        <v>2613.1999999999998</v>
      </c>
      <c r="K20" s="272">
        <v>2323</v>
      </c>
      <c r="L20" s="272">
        <v>2074.4</v>
      </c>
      <c r="M20" s="272">
        <v>4.9199400000000004</v>
      </c>
    </row>
    <row r="21" spans="1:13" ht="12" customHeight="1">
      <c r="A21" s="263">
        <v>11</v>
      </c>
      <c r="B21" s="272" t="s">
        <v>289</v>
      </c>
      <c r="C21" s="273">
        <v>14634.8</v>
      </c>
      <c r="D21" s="274">
        <v>14713.266666666668</v>
      </c>
      <c r="E21" s="274">
        <v>14431.533333333336</v>
      </c>
      <c r="F21" s="274">
        <v>14228.266666666668</v>
      </c>
      <c r="G21" s="274">
        <v>13946.533333333336</v>
      </c>
      <c r="H21" s="274">
        <v>14916.533333333336</v>
      </c>
      <c r="I21" s="274">
        <v>15198.26666666667</v>
      </c>
      <c r="J21" s="274">
        <v>15401.533333333336</v>
      </c>
      <c r="K21" s="272">
        <v>14995</v>
      </c>
      <c r="L21" s="272">
        <v>14510</v>
      </c>
      <c r="M21" s="272">
        <v>0.38323000000000002</v>
      </c>
    </row>
    <row r="22" spans="1:13" ht="12" customHeight="1">
      <c r="A22" s="263">
        <v>12</v>
      </c>
      <c r="B22" s="272" t="s">
        <v>40</v>
      </c>
      <c r="C22" s="273">
        <v>629.85</v>
      </c>
      <c r="D22" s="274">
        <v>630.91666666666663</v>
      </c>
      <c r="E22" s="274">
        <v>619.93333333333328</v>
      </c>
      <c r="F22" s="274">
        <v>610.01666666666665</v>
      </c>
      <c r="G22" s="274">
        <v>599.0333333333333</v>
      </c>
      <c r="H22" s="274">
        <v>640.83333333333326</v>
      </c>
      <c r="I22" s="274">
        <v>651.81666666666661</v>
      </c>
      <c r="J22" s="274">
        <v>661.73333333333323</v>
      </c>
      <c r="K22" s="272">
        <v>641.9</v>
      </c>
      <c r="L22" s="272">
        <v>621</v>
      </c>
      <c r="M22" s="272">
        <v>45.107979999999998</v>
      </c>
    </row>
    <row r="23" spans="1:13">
      <c r="A23" s="263">
        <v>13</v>
      </c>
      <c r="B23" s="272" t="s">
        <v>290</v>
      </c>
      <c r="C23" s="273">
        <v>1086.05</v>
      </c>
      <c r="D23" s="274">
        <v>1077.7</v>
      </c>
      <c r="E23" s="274">
        <v>1039.4000000000001</v>
      </c>
      <c r="F23" s="274">
        <v>992.75</v>
      </c>
      <c r="G23" s="274">
        <v>954.45</v>
      </c>
      <c r="H23" s="274">
        <v>1124.3500000000001</v>
      </c>
      <c r="I23" s="274">
        <v>1162.6499999999999</v>
      </c>
      <c r="J23" s="274">
        <v>1209.3000000000002</v>
      </c>
      <c r="K23" s="272">
        <v>1116</v>
      </c>
      <c r="L23" s="272">
        <v>1031.05</v>
      </c>
      <c r="M23" s="272">
        <v>35.36318</v>
      </c>
    </row>
    <row r="24" spans="1:13">
      <c r="A24" s="263">
        <v>14</v>
      </c>
      <c r="B24" s="272" t="s">
        <v>41</v>
      </c>
      <c r="C24" s="273">
        <v>581.95000000000005</v>
      </c>
      <c r="D24" s="274">
        <v>581.65</v>
      </c>
      <c r="E24" s="274">
        <v>573.5</v>
      </c>
      <c r="F24" s="274">
        <v>565.05000000000007</v>
      </c>
      <c r="G24" s="274">
        <v>556.90000000000009</v>
      </c>
      <c r="H24" s="274">
        <v>590.09999999999991</v>
      </c>
      <c r="I24" s="274">
        <v>598.24999999999977</v>
      </c>
      <c r="J24" s="274">
        <v>606.69999999999982</v>
      </c>
      <c r="K24" s="272">
        <v>589.79999999999995</v>
      </c>
      <c r="L24" s="272">
        <v>573.20000000000005</v>
      </c>
      <c r="M24" s="272">
        <v>109.17915000000001</v>
      </c>
    </row>
    <row r="25" spans="1:13">
      <c r="A25" s="263">
        <v>15</v>
      </c>
      <c r="B25" s="272" t="s">
        <v>839</v>
      </c>
      <c r="C25" s="273">
        <v>382.85</v>
      </c>
      <c r="D25" s="274">
        <v>382.81666666666661</v>
      </c>
      <c r="E25" s="274">
        <v>380.18333333333322</v>
      </c>
      <c r="F25" s="274">
        <v>377.51666666666659</v>
      </c>
      <c r="G25" s="274">
        <v>374.88333333333321</v>
      </c>
      <c r="H25" s="274">
        <v>385.48333333333323</v>
      </c>
      <c r="I25" s="274">
        <v>388.11666666666667</v>
      </c>
      <c r="J25" s="274">
        <v>390.78333333333325</v>
      </c>
      <c r="K25" s="272">
        <v>385.45</v>
      </c>
      <c r="L25" s="272">
        <v>380.15</v>
      </c>
      <c r="M25" s="272">
        <v>8.2557299999999998</v>
      </c>
    </row>
    <row r="26" spans="1:13">
      <c r="A26" s="263">
        <v>16</v>
      </c>
      <c r="B26" s="272" t="s">
        <v>291</v>
      </c>
      <c r="C26" s="273">
        <v>567.20000000000005</v>
      </c>
      <c r="D26" s="274">
        <v>570.65</v>
      </c>
      <c r="E26" s="274">
        <v>557.54999999999995</v>
      </c>
      <c r="F26" s="274">
        <v>547.9</v>
      </c>
      <c r="G26" s="274">
        <v>534.79999999999995</v>
      </c>
      <c r="H26" s="274">
        <v>580.29999999999995</v>
      </c>
      <c r="I26" s="274">
        <v>593.40000000000009</v>
      </c>
      <c r="J26" s="274">
        <v>603.04999999999995</v>
      </c>
      <c r="K26" s="272">
        <v>583.75</v>
      </c>
      <c r="L26" s="272">
        <v>561</v>
      </c>
      <c r="M26" s="272">
        <v>7.0529700000000002</v>
      </c>
    </row>
    <row r="27" spans="1:13">
      <c r="A27" s="263">
        <v>17</v>
      </c>
      <c r="B27" s="272" t="s">
        <v>224</v>
      </c>
      <c r="C27" s="273">
        <v>89.15</v>
      </c>
      <c r="D27" s="274">
        <v>90.066666666666677</v>
      </c>
      <c r="E27" s="274">
        <v>87.733333333333348</v>
      </c>
      <c r="F27" s="274">
        <v>86.316666666666677</v>
      </c>
      <c r="G27" s="274">
        <v>83.983333333333348</v>
      </c>
      <c r="H27" s="274">
        <v>91.483333333333348</v>
      </c>
      <c r="I27" s="274">
        <v>93.816666666666691</v>
      </c>
      <c r="J27" s="274">
        <v>95.233333333333348</v>
      </c>
      <c r="K27" s="272">
        <v>92.4</v>
      </c>
      <c r="L27" s="272">
        <v>88.65</v>
      </c>
      <c r="M27" s="272">
        <v>27.394030000000001</v>
      </c>
    </row>
    <row r="28" spans="1:13">
      <c r="A28" s="263">
        <v>18</v>
      </c>
      <c r="B28" s="272" t="s">
        <v>225</v>
      </c>
      <c r="C28" s="273">
        <v>165.7</v>
      </c>
      <c r="D28" s="274">
        <v>167.65</v>
      </c>
      <c r="E28" s="274">
        <v>163.05000000000001</v>
      </c>
      <c r="F28" s="274">
        <v>160.4</v>
      </c>
      <c r="G28" s="274">
        <v>155.80000000000001</v>
      </c>
      <c r="H28" s="274">
        <v>170.3</v>
      </c>
      <c r="I28" s="274">
        <v>174.89999999999998</v>
      </c>
      <c r="J28" s="274">
        <v>177.55</v>
      </c>
      <c r="K28" s="272">
        <v>172.25</v>
      </c>
      <c r="L28" s="272">
        <v>165</v>
      </c>
      <c r="M28" s="272">
        <v>50.286520000000003</v>
      </c>
    </row>
    <row r="29" spans="1:13">
      <c r="A29" s="263">
        <v>19</v>
      </c>
      <c r="B29" s="272" t="s">
        <v>292</v>
      </c>
      <c r="C29" s="273">
        <v>370.3</v>
      </c>
      <c r="D29" s="274">
        <v>368.2</v>
      </c>
      <c r="E29" s="274">
        <v>358.45</v>
      </c>
      <c r="F29" s="274">
        <v>346.6</v>
      </c>
      <c r="G29" s="274">
        <v>336.85</v>
      </c>
      <c r="H29" s="274">
        <v>380.04999999999995</v>
      </c>
      <c r="I29" s="274">
        <v>389.79999999999995</v>
      </c>
      <c r="J29" s="274">
        <v>401.64999999999992</v>
      </c>
      <c r="K29" s="272">
        <v>377.95</v>
      </c>
      <c r="L29" s="272">
        <v>356.35</v>
      </c>
      <c r="M29" s="272">
        <v>10.342930000000001</v>
      </c>
    </row>
    <row r="30" spans="1:13">
      <c r="A30" s="263">
        <v>20</v>
      </c>
      <c r="B30" s="272" t="s">
        <v>293</v>
      </c>
      <c r="C30" s="273">
        <v>304.7</v>
      </c>
      <c r="D30" s="274">
        <v>308.46666666666664</v>
      </c>
      <c r="E30" s="274">
        <v>298.73333333333329</v>
      </c>
      <c r="F30" s="274">
        <v>292.76666666666665</v>
      </c>
      <c r="G30" s="274">
        <v>283.0333333333333</v>
      </c>
      <c r="H30" s="274">
        <v>314.43333333333328</v>
      </c>
      <c r="I30" s="274">
        <v>324.16666666666663</v>
      </c>
      <c r="J30" s="274">
        <v>330.13333333333327</v>
      </c>
      <c r="K30" s="272">
        <v>318.2</v>
      </c>
      <c r="L30" s="272">
        <v>302.5</v>
      </c>
      <c r="M30" s="272">
        <v>2.2871899999999998</v>
      </c>
    </row>
    <row r="31" spans="1:13">
      <c r="A31" s="263">
        <v>21</v>
      </c>
      <c r="B31" s="272" t="s">
        <v>737</v>
      </c>
      <c r="C31" s="273">
        <v>4208.75</v>
      </c>
      <c r="D31" s="274">
        <v>4143.0999999999995</v>
      </c>
      <c r="E31" s="274">
        <v>3971.1999999999989</v>
      </c>
      <c r="F31" s="274">
        <v>3733.6499999999996</v>
      </c>
      <c r="G31" s="274">
        <v>3561.7499999999991</v>
      </c>
      <c r="H31" s="274">
        <v>4380.6499999999987</v>
      </c>
      <c r="I31" s="274">
        <v>4552.5499999999984</v>
      </c>
      <c r="J31" s="274">
        <v>4790.0999999999985</v>
      </c>
      <c r="K31" s="272">
        <v>4315</v>
      </c>
      <c r="L31" s="272">
        <v>3905.55</v>
      </c>
      <c r="M31" s="272">
        <v>1.2662500000000001</v>
      </c>
    </row>
    <row r="32" spans="1:13">
      <c r="A32" s="263">
        <v>22</v>
      </c>
      <c r="B32" s="272" t="s">
        <v>226</v>
      </c>
      <c r="C32" s="273">
        <v>1807.3</v>
      </c>
      <c r="D32" s="274">
        <v>1812.9666666666665</v>
      </c>
      <c r="E32" s="274">
        <v>1796.9333333333329</v>
      </c>
      <c r="F32" s="274">
        <v>1786.5666666666664</v>
      </c>
      <c r="G32" s="274">
        <v>1770.5333333333328</v>
      </c>
      <c r="H32" s="274">
        <v>1823.333333333333</v>
      </c>
      <c r="I32" s="274">
        <v>1839.3666666666663</v>
      </c>
      <c r="J32" s="274">
        <v>1849.7333333333331</v>
      </c>
      <c r="K32" s="272">
        <v>1829</v>
      </c>
      <c r="L32" s="272">
        <v>1802.6</v>
      </c>
      <c r="M32" s="272">
        <v>0.81303000000000003</v>
      </c>
    </row>
    <row r="33" spans="1:13">
      <c r="A33" s="263">
        <v>23</v>
      </c>
      <c r="B33" s="272" t="s">
        <v>294</v>
      </c>
      <c r="C33" s="273">
        <v>2264.15</v>
      </c>
      <c r="D33" s="274">
        <v>2273.6166666666668</v>
      </c>
      <c r="E33" s="274">
        <v>2249.5333333333338</v>
      </c>
      <c r="F33" s="274">
        <v>2234.916666666667</v>
      </c>
      <c r="G33" s="274">
        <v>2210.8333333333339</v>
      </c>
      <c r="H33" s="274">
        <v>2288.2333333333336</v>
      </c>
      <c r="I33" s="274">
        <v>2312.3166666666666</v>
      </c>
      <c r="J33" s="274">
        <v>2326.9333333333334</v>
      </c>
      <c r="K33" s="272">
        <v>2297.6999999999998</v>
      </c>
      <c r="L33" s="272">
        <v>2259</v>
      </c>
      <c r="M33" s="272">
        <v>0.17330999999999999</v>
      </c>
    </row>
    <row r="34" spans="1:13">
      <c r="A34" s="263">
        <v>24</v>
      </c>
      <c r="B34" s="272" t="s">
        <v>738</v>
      </c>
      <c r="C34" s="273">
        <v>103.65</v>
      </c>
      <c r="D34" s="274">
        <v>104.75</v>
      </c>
      <c r="E34" s="274">
        <v>101.9</v>
      </c>
      <c r="F34" s="274">
        <v>100.15</v>
      </c>
      <c r="G34" s="274">
        <v>97.300000000000011</v>
      </c>
      <c r="H34" s="274">
        <v>106.5</v>
      </c>
      <c r="I34" s="274">
        <v>109.35</v>
      </c>
      <c r="J34" s="274">
        <v>111.1</v>
      </c>
      <c r="K34" s="272">
        <v>107.6</v>
      </c>
      <c r="L34" s="272">
        <v>103</v>
      </c>
      <c r="M34" s="272">
        <v>6.3573899999999997</v>
      </c>
    </row>
    <row r="35" spans="1:13">
      <c r="A35" s="263">
        <v>25</v>
      </c>
      <c r="B35" s="272" t="s">
        <v>295</v>
      </c>
      <c r="C35" s="273">
        <v>936.45</v>
      </c>
      <c r="D35" s="274">
        <v>941.33333333333337</v>
      </c>
      <c r="E35" s="274">
        <v>928.11666666666679</v>
      </c>
      <c r="F35" s="274">
        <v>919.78333333333342</v>
      </c>
      <c r="G35" s="274">
        <v>906.56666666666683</v>
      </c>
      <c r="H35" s="274">
        <v>949.66666666666674</v>
      </c>
      <c r="I35" s="274">
        <v>962.88333333333321</v>
      </c>
      <c r="J35" s="274">
        <v>971.2166666666667</v>
      </c>
      <c r="K35" s="272">
        <v>954.55</v>
      </c>
      <c r="L35" s="272">
        <v>933</v>
      </c>
      <c r="M35" s="272">
        <v>3.07422</v>
      </c>
    </row>
    <row r="36" spans="1:13">
      <c r="A36" s="263">
        <v>26</v>
      </c>
      <c r="B36" s="272" t="s">
        <v>227</v>
      </c>
      <c r="C36" s="273">
        <v>2875.5</v>
      </c>
      <c r="D36" s="274">
        <v>2878.2166666666667</v>
      </c>
      <c r="E36" s="274">
        <v>2835.2833333333333</v>
      </c>
      <c r="F36" s="274">
        <v>2795.0666666666666</v>
      </c>
      <c r="G36" s="274">
        <v>2752.1333333333332</v>
      </c>
      <c r="H36" s="274">
        <v>2918.4333333333334</v>
      </c>
      <c r="I36" s="274">
        <v>2961.3666666666668</v>
      </c>
      <c r="J36" s="274">
        <v>3001.5833333333335</v>
      </c>
      <c r="K36" s="272">
        <v>2921.15</v>
      </c>
      <c r="L36" s="272">
        <v>2838</v>
      </c>
      <c r="M36" s="272">
        <v>1.85904</v>
      </c>
    </row>
    <row r="37" spans="1:13">
      <c r="A37" s="263">
        <v>27</v>
      </c>
      <c r="B37" s="272" t="s">
        <v>739</v>
      </c>
      <c r="C37" s="273">
        <v>5089.2</v>
      </c>
      <c r="D37" s="274">
        <v>5151.45</v>
      </c>
      <c r="E37" s="274">
        <v>5002.7999999999993</v>
      </c>
      <c r="F37" s="274">
        <v>4916.3999999999996</v>
      </c>
      <c r="G37" s="274">
        <v>4767.7499999999991</v>
      </c>
      <c r="H37" s="274">
        <v>5237.8499999999995</v>
      </c>
      <c r="I37" s="274">
        <v>5386.4999999999991</v>
      </c>
      <c r="J37" s="274">
        <v>5472.9</v>
      </c>
      <c r="K37" s="272">
        <v>5300.1</v>
      </c>
      <c r="L37" s="272">
        <v>5065.05</v>
      </c>
      <c r="M37" s="272">
        <v>0.91276000000000002</v>
      </c>
    </row>
    <row r="38" spans="1:13">
      <c r="A38" s="263">
        <v>28</v>
      </c>
      <c r="B38" s="272" t="s">
        <v>803</v>
      </c>
      <c r="C38" s="273">
        <v>20.8</v>
      </c>
      <c r="D38" s="274">
        <v>20.883333333333336</v>
      </c>
      <c r="E38" s="274">
        <v>20.666666666666671</v>
      </c>
      <c r="F38" s="274">
        <v>20.533333333333335</v>
      </c>
      <c r="G38" s="274">
        <v>20.31666666666667</v>
      </c>
      <c r="H38" s="274">
        <v>21.016666666666673</v>
      </c>
      <c r="I38" s="274">
        <v>21.233333333333334</v>
      </c>
      <c r="J38" s="274">
        <v>21.366666666666674</v>
      </c>
      <c r="K38" s="272">
        <v>21.1</v>
      </c>
      <c r="L38" s="272">
        <v>20.75</v>
      </c>
      <c r="M38" s="272">
        <v>80.870239999999995</v>
      </c>
    </row>
    <row r="39" spans="1:13">
      <c r="A39" s="263">
        <v>29</v>
      </c>
      <c r="B39" s="272" t="s">
        <v>44</v>
      </c>
      <c r="C39" s="273">
        <v>968.7</v>
      </c>
      <c r="D39" s="274">
        <v>976.25</v>
      </c>
      <c r="E39" s="274">
        <v>957</v>
      </c>
      <c r="F39" s="274">
        <v>945.3</v>
      </c>
      <c r="G39" s="274">
        <v>926.05</v>
      </c>
      <c r="H39" s="274">
        <v>987.95</v>
      </c>
      <c r="I39" s="274">
        <v>1007.2</v>
      </c>
      <c r="J39" s="274">
        <v>1018.9000000000001</v>
      </c>
      <c r="K39" s="272">
        <v>995.5</v>
      </c>
      <c r="L39" s="272">
        <v>964.55</v>
      </c>
      <c r="M39" s="272">
        <v>9.6101500000000009</v>
      </c>
    </row>
    <row r="40" spans="1:13">
      <c r="A40" s="263">
        <v>30</v>
      </c>
      <c r="B40" s="272" t="s">
        <v>297</v>
      </c>
      <c r="C40" s="273">
        <v>2905.9</v>
      </c>
      <c r="D40" s="274">
        <v>2874.2999999999997</v>
      </c>
      <c r="E40" s="274">
        <v>2746.5999999999995</v>
      </c>
      <c r="F40" s="274">
        <v>2587.2999999999997</v>
      </c>
      <c r="G40" s="274">
        <v>2459.5999999999995</v>
      </c>
      <c r="H40" s="274">
        <v>3033.5999999999995</v>
      </c>
      <c r="I40" s="274">
        <v>3161.2999999999993</v>
      </c>
      <c r="J40" s="274">
        <v>3320.5999999999995</v>
      </c>
      <c r="K40" s="272">
        <v>3002</v>
      </c>
      <c r="L40" s="272">
        <v>2715</v>
      </c>
      <c r="M40" s="272">
        <v>5.1779000000000002</v>
      </c>
    </row>
    <row r="41" spans="1:13">
      <c r="A41" s="263">
        <v>31</v>
      </c>
      <c r="B41" s="272" t="s">
        <v>45</v>
      </c>
      <c r="C41" s="273">
        <v>270.55</v>
      </c>
      <c r="D41" s="274">
        <v>273.28333333333336</v>
      </c>
      <c r="E41" s="274">
        <v>267.11666666666673</v>
      </c>
      <c r="F41" s="274">
        <v>263.68333333333339</v>
      </c>
      <c r="G41" s="274">
        <v>257.51666666666677</v>
      </c>
      <c r="H41" s="274">
        <v>276.7166666666667</v>
      </c>
      <c r="I41" s="274">
        <v>282.88333333333333</v>
      </c>
      <c r="J41" s="274">
        <v>286.31666666666666</v>
      </c>
      <c r="K41" s="272">
        <v>279.45</v>
      </c>
      <c r="L41" s="272">
        <v>269.85000000000002</v>
      </c>
      <c r="M41" s="272">
        <v>47.256749999999997</v>
      </c>
    </row>
    <row r="42" spans="1:13">
      <c r="A42" s="263">
        <v>32</v>
      </c>
      <c r="B42" s="272" t="s">
        <v>46</v>
      </c>
      <c r="C42" s="273">
        <v>2789.3</v>
      </c>
      <c r="D42" s="274">
        <v>2788</v>
      </c>
      <c r="E42" s="274">
        <v>2739.4</v>
      </c>
      <c r="F42" s="274">
        <v>2689.5</v>
      </c>
      <c r="G42" s="274">
        <v>2640.9</v>
      </c>
      <c r="H42" s="274">
        <v>2837.9</v>
      </c>
      <c r="I42" s="274">
        <v>2886.5000000000005</v>
      </c>
      <c r="J42" s="274">
        <v>2936.4</v>
      </c>
      <c r="K42" s="272">
        <v>2836.6</v>
      </c>
      <c r="L42" s="272">
        <v>2738.1</v>
      </c>
      <c r="M42" s="272">
        <v>10.529500000000001</v>
      </c>
    </row>
    <row r="43" spans="1:13">
      <c r="A43" s="263">
        <v>33</v>
      </c>
      <c r="B43" s="272" t="s">
        <v>47</v>
      </c>
      <c r="C43" s="273">
        <v>243.5</v>
      </c>
      <c r="D43" s="274">
        <v>245.21666666666667</v>
      </c>
      <c r="E43" s="274">
        <v>239.48333333333335</v>
      </c>
      <c r="F43" s="274">
        <v>235.46666666666667</v>
      </c>
      <c r="G43" s="274">
        <v>229.73333333333335</v>
      </c>
      <c r="H43" s="274">
        <v>249.23333333333335</v>
      </c>
      <c r="I43" s="274">
        <v>254.96666666666664</v>
      </c>
      <c r="J43" s="274">
        <v>258.98333333333335</v>
      </c>
      <c r="K43" s="272">
        <v>250.95</v>
      </c>
      <c r="L43" s="272">
        <v>241.2</v>
      </c>
      <c r="M43" s="272">
        <v>137.63979</v>
      </c>
    </row>
    <row r="44" spans="1:13">
      <c r="A44" s="263">
        <v>34</v>
      </c>
      <c r="B44" s="272" t="s">
        <v>48</v>
      </c>
      <c r="C44" s="273">
        <v>134.75</v>
      </c>
      <c r="D44" s="274">
        <v>135.18333333333334</v>
      </c>
      <c r="E44" s="274">
        <v>133.31666666666666</v>
      </c>
      <c r="F44" s="274">
        <v>131.88333333333333</v>
      </c>
      <c r="G44" s="274">
        <v>130.01666666666665</v>
      </c>
      <c r="H44" s="274">
        <v>136.61666666666667</v>
      </c>
      <c r="I44" s="274">
        <v>138.48333333333335</v>
      </c>
      <c r="J44" s="274">
        <v>139.91666666666669</v>
      </c>
      <c r="K44" s="272">
        <v>137.05000000000001</v>
      </c>
      <c r="L44" s="272">
        <v>133.75</v>
      </c>
      <c r="M44" s="272">
        <v>184.05404999999999</v>
      </c>
    </row>
    <row r="45" spans="1:13">
      <c r="A45" s="263">
        <v>35</v>
      </c>
      <c r="B45" s="272" t="s">
        <v>298</v>
      </c>
      <c r="C45" s="273">
        <v>110.7</v>
      </c>
      <c r="D45" s="274">
        <v>110.2</v>
      </c>
      <c r="E45" s="274">
        <v>106.10000000000001</v>
      </c>
      <c r="F45" s="274">
        <v>101.5</v>
      </c>
      <c r="G45" s="274">
        <v>97.4</v>
      </c>
      <c r="H45" s="274">
        <v>114.80000000000001</v>
      </c>
      <c r="I45" s="274">
        <v>118.9</v>
      </c>
      <c r="J45" s="274">
        <v>123.50000000000001</v>
      </c>
      <c r="K45" s="272">
        <v>114.3</v>
      </c>
      <c r="L45" s="272">
        <v>105.6</v>
      </c>
      <c r="M45" s="272">
        <v>83.7316</v>
      </c>
    </row>
    <row r="46" spans="1:13">
      <c r="A46" s="263">
        <v>36</v>
      </c>
      <c r="B46" s="272" t="s">
        <v>50</v>
      </c>
      <c r="C46" s="273">
        <v>2506.85</v>
      </c>
      <c r="D46" s="274">
        <v>2487.6499999999996</v>
      </c>
      <c r="E46" s="274">
        <v>2442.8499999999995</v>
      </c>
      <c r="F46" s="274">
        <v>2378.85</v>
      </c>
      <c r="G46" s="274">
        <v>2334.0499999999997</v>
      </c>
      <c r="H46" s="274">
        <v>2551.6499999999992</v>
      </c>
      <c r="I46" s="274">
        <v>2596.4499999999994</v>
      </c>
      <c r="J46" s="274">
        <v>2660.4499999999989</v>
      </c>
      <c r="K46" s="272">
        <v>2532.4499999999998</v>
      </c>
      <c r="L46" s="272">
        <v>2423.65</v>
      </c>
      <c r="M46" s="272">
        <v>71.785719999999998</v>
      </c>
    </row>
    <row r="47" spans="1:13">
      <c r="A47" s="263">
        <v>37</v>
      </c>
      <c r="B47" s="272" t="s">
        <v>299</v>
      </c>
      <c r="C47" s="273">
        <v>154.6</v>
      </c>
      <c r="D47" s="274">
        <v>156.06666666666669</v>
      </c>
      <c r="E47" s="274">
        <v>152.13333333333338</v>
      </c>
      <c r="F47" s="274">
        <v>149.66666666666669</v>
      </c>
      <c r="G47" s="274">
        <v>145.73333333333338</v>
      </c>
      <c r="H47" s="274">
        <v>158.53333333333339</v>
      </c>
      <c r="I47" s="274">
        <v>162.46666666666673</v>
      </c>
      <c r="J47" s="274">
        <v>164.93333333333339</v>
      </c>
      <c r="K47" s="272">
        <v>160</v>
      </c>
      <c r="L47" s="272">
        <v>153.6</v>
      </c>
      <c r="M47" s="272">
        <v>1.9862899999999999</v>
      </c>
    </row>
    <row r="48" spans="1:13">
      <c r="A48" s="263">
        <v>38</v>
      </c>
      <c r="B48" s="272" t="s">
        <v>300</v>
      </c>
      <c r="C48" s="273">
        <v>3748.55</v>
      </c>
      <c r="D48" s="274">
        <v>3778.4166666666665</v>
      </c>
      <c r="E48" s="274">
        <v>3671.1333333333332</v>
      </c>
      <c r="F48" s="274">
        <v>3593.7166666666667</v>
      </c>
      <c r="G48" s="274">
        <v>3486.4333333333334</v>
      </c>
      <c r="H48" s="274">
        <v>3855.833333333333</v>
      </c>
      <c r="I48" s="274">
        <v>3963.1166666666668</v>
      </c>
      <c r="J48" s="274">
        <v>4040.5333333333328</v>
      </c>
      <c r="K48" s="272">
        <v>3885.7</v>
      </c>
      <c r="L48" s="272">
        <v>3701</v>
      </c>
      <c r="M48" s="272">
        <v>1.7513300000000001</v>
      </c>
    </row>
    <row r="49" spans="1:13">
      <c r="A49" s="263">
        <v>39</v>
      </c>
      <c r="B49" s="272" t="s">
        <v>301</v>
      </c>
      <c r="C49" s="273">
        <v>2029.9</v>
      </c>
      <c r="D49" s="274">
        <v>2042.95</v>
      </c>
      <c r="E49" s="274">
        <v>2006.9500000000003</v>
      </c>
      <c r="F49" s="274">
        <v>1984.0000000000002</v>
      </c>
      <c r="G49" s="274">
        <v>1948.0000000000005</v>
      </c>
      <c r="H49" s="274">
        <v>2065.9</v>
      </c>
      <c r="I49" s="274">
        <v>2101.8999999999996</v>
      </c>
      <c r="J49" s="274">
        <v>2124.85</v>
      </c>
      <c r="K49" s="272">
        <v>2078.9499999999998</v>
      </c>
      <c r="L49" s="272">
        <v>2020</v>
      </c>
      <c r="M49" s="272">
        <v>0.77185999999999999</v>
      </c>
    </row>
    <row r="50" spans="1:13">
      <c r="A50" s="263">
        <v>40</v>
      </c>
      <c r="B50" s="272" t="s">
        <v>302</v>
      </c>
      <c r="C50" s="273">
        <v>6296.7</v>
      </c>
      <c r="D50" s="274">
        <v>6328.9000000000005</v>
      </c>
      <c r="E50" s="274">
        <v>6257.8000000000011</v>
      </c>
      <c r="F50" s="274">
        <v>6218.9000000000005</v>
      </c>
      <c r="G50" s="274">
        <v>6147.8000000000011</v>
      </c>
      <c r="H50" s="274">
        <v>6367.8000000000011</v>
      </c>
      <c r="I50" s="274">
        <v>6438.9000000000015</v>
      </c>
      <c r="J50" s="274">
        <v>6477.8000000000011</v>
      </c>
      <c r="K50" s="272">
        <v>6400</v>
      </c>
      <c r="L50" s="272">
        <v>6290</v>
      </c>
      <c r="M50" s="272">
        <v>0.17176</v>
      </c>
    </row>
    <row r="51" spans="1:13">
      <c r="A51" s="263">
        <v>41</v>
      </c>
      <c r="B51" s="272" t="s">
        <v>52</v>
      </c>
      <c r="C51" s="273">
        <v>959.45</v>
      </c>
      <c r="D51" s="274">
        <v>962.11666666666667</v>
      </c>
      <c r="E51" s="274">
        <v>949.33333333333337</v>
      </c>
      <c r="F51" s="274">
        <v>939.2166666666667</v>
      </c>
      <c r="G51" s="274">
        <v>926.43333333333339</v>
      </c>
      <c r="H51" s="274">
        <v>972.23333333333335</v>
      </c>
      <c r="I51" s="274">
        <v>985.01666666666665</v>
      </c>
      <c r="J51" s="274">
        <v>995.13333333333333</v>
      </c>
      <c r="K51" s="272">
        <v>974.9</v>
      </c>
      <c r="L51" s="272">
        <v>952</v>
      </c>
      <c r="M51" s="272">
        <v>46.780650000000001</v>
      </c>
    </row>
    <row r="52" spans="1:13">
      <c r="A52" s="263">
        <v>42</v>
      </c>
      <c r="B52" s="272" t="s">
        <v>303</v>
      </c>
      <c r="C52" s="273">
        <v>505.35</v>
      </c>
      <c r="D52" s="274">
        <v>507.48333333333335</v>
      </c>
      <c r="E52" s="274">
        <v>500.9666666666667</v>
      </c>
      <c r="F52" s="274">
        <v>496.58333333333337</v>
      </c>
      <c r="G52" s="274">
        <v>490.06666666666672</v>
      </c>
      <c r="H52" s="274">
        <v>511.86666666666667</v>
      </c>
      <c r="I52" s="274">
        <v>518.38333333333333</v>
      </c>
      <c r="J52" s="274">
        <v>522.76666666666665</v>
      </c>
      <c r="K52" s="272">
        <v>514</v>
      </c>
      <c r="L52" s="272">
        <v>503.1</v>
      </c>
      <c r="M52" s="272">
        <v>5.5135699999999996</v>
      </c>
    </row>
    <row r="53" spans="1:13">
      <c r="A53" s="263">
        <v>43</v>
      </c>
      <c r="B53" s="272" t="s">
        <v>228</v>
      </c>
      <c r="C53" s="273">
        <v>2925</v>
      </c>
      <c r="D53" s="274">
        <v>2944.2999999999997</v>
      </c>
      <c r="E53" s="274">
        <v>2880.6999999999994</v>
      </c>
      <c r="F53" s="274">
        <v>2836.3999999999996</v>
      </c>
      <c r="G53" s="274">
        <v>2772.7999999999993</v>
      </c>
      <c r="H53" s="274">
        <v>2988.5999999999995</v>
      </c>
      <c r="I53" s="274">
        <v>3052.2</v>
      </c>
      <c r="J53" s="274">
        <v>3096.4999999999995</v>
      </c>
      <c r="K53" s="272">
        <v>3007.9</v>
      </c>
      <c r="L53" s="272">
        <v>2900</v>
      </c>
      <c r="M53" s="272">
        <v>2.8123999999999998</v>
      </c>
    </row>
    <row r="54" spans="1:13">
      <c r="A54" s="263">
        <v>44</v>
      </c>
      <c r="B54" s="272" t="s">
        <v>54</v>
      </c>
      <c r="C54" s="273">
        <v>742.5</v>
      </c>
      <c r="D54" s="274">
        <v>739.56666666666661</v>
      </c>
      <c r="E54" s="274">
        <v>729.13333333333321</v>
      </c>
      <c r="F54" s="274">
        <v>715.76666666666665</v>
      </c>
      <c r="G54" s="274">
        <v>705.33333333333326</v>
      </c>
      <c r="H54" s="274">
        <v>752.93333333333317</v>
      </c>
      <c r="I54" s="274">
        <v>763.36666666666656</v>
      </c>
      <c r="J54" s="274">
        <v>776.73333333333312</v>
      </c>
      <c r="K54" s="272">
        <v>750</v>
      </c>
      <c r="L54" s="272">
        <v>726.2</v>
      </c>
      <c r="M54" s="272">
        <v>223.07807</v>
      </c>
    </row>
    <row r="55" spans="1:13">
      <c r="A55" s="263">
        <v>45</v>
      </c>
      <c r="B55" s="272" t="s">
        <v>304</v>
      </c>
      <c r="C55" s="273">
        <v>1693.05</v>
      </c>
      <c r="D55" s="274">
        <v>1677.1833333333334</v>
      </c>
      <c r="E55" s="274">
        <v>1644.3666666666668</v>
      </c>
      <c r="F55" s="274">
        <v>1595.6833333333334</v>
      </c>
      <c r="G55" s="274">
        <v>1562.8666666666668</v>
      </c>
      <c r="H55" s="274">
        <v>1725.8666666666668</v>
      </c>
      <c r="I55" s="274">
        <v>1758.6833333333334</v>
      </c>
      <c r="J55" s="274">
        <v>1807.3666666666668</v>
      </c>
      <c r="K55" s="272">
        <v>1710</v>
      </c>
      <c r="L55" s="272">
        <v>1628.5</v>
      </c>
      <c r="M55" s="272">
        <v>4.6725700000000003</v>
      </c>
    </row>
    <row r="56" spans="1:13">
      <c r="A56" s="263">
        <v>46</v>
      </c>
      <c r="B56" s="272" t="s">
        <v>305</v>
      </c>
      <c r="C56" s="273">
        <v>969.15</v>
      </c>
      <c r="D56" s="274">
        <v>975.41666666666663</v>
      </c>
      <c r="E56" s="274">
        <v>953.83333333333326</v>
      </c>
      <c r="F56" s="274">
        <v>938.51666666666665</v>
      </c>
      <c r="G56" s="274">
        <v>916.93333333333328</v>
      </c>
      <c r="H56" s="274">
        <v>990.73333333333323</v>
      </c>
      <c r="I56" s="274">
        <v>1012.3166666666665</v>
      </c>
      <c r="J56" s="274">
        <v>1027.6333333333332</v>
      </c>
      <c r="K56" s="272">
        <v>997</v>
      </c>
      <c r="L56" s="272">
        <v>960.1</v>
      </c>
      <c r="M56" s="272">
        <v>8.3267100000000003</v>
      </c>
    </row>
    <row r="57" spans="1:13">
      <c r="A57" s="263">
        <v>47</v>
      </c>
      <c r="B57" s="272" t="s">
        <v>306</v>
      </c>
      <c r="C57" s="273">
        <v>605</v>
      </c>
      <c r="D57" s="274">
        <v>610</v>
      </c>
      <c r="E57" s="274">
        <v>598</v>
      </c>
      <c r="F57" s="274">
        <v>591</v>
      </c>
      <c r="G57" s="274">
        <v>579</v>
      </c>
      <c r="H57" s="274">
        <v>617</v>
      </c>
      <c r="I57" s="274">
        <v>629</v>
      </c>
      <c r="J57" s="274">
        <v>636</v>
      </c>
      <c r="K57" s="272">
        <v>622</v>
      </c>
      <c r="L57" s="272">
        <v>603</v>
      </c>
      <c r="M57" s="272">
        <v>4.1332300000000002</v>
      </c>
    </row>
    <row r="58" spans="1:13">
      <c r="A58" s="263">
        <v>48</v>
      </c>
      <c r="B58" s="272" t="s">
        <v>55</v>
      </c>
      <c r="C58" s="273">
        <v>4154.8999999999996</v>
      </c>
      <c r="D58" s="274">
        <v>4179.3</v>
      </c>
      <c r="E58" s="274">
        <v>4120.6000000000004</v>
      </c>
      <c r="F58" s="274">
        <v>4086.3</v>
      </c>
      <c r="G58" s="274">
        <v>4027.6000000000004</v>
      </c>
      <c r="H58" s="274">
        <v>4213.6000000000004</v>
      </c>
      <c r="I58" s="274">
        <v>4272.2999999999993</v>
      </c>
      <c r="J58" s="274">
        <v>4306.6000000000004</v>
      </c>
      <c r="K58" s="272">
        <v>4238</v>
      </c>
      <c r="L58" s="272">
        <v>4145</v>
      </c>
      <c r="M58" s="272">
        <v>7.2133599999999998</v>
      </c>
    </row>
    <row r="59" spans="1:13">
      <c r="A59" s="263">
        <v>49</v>
      </c>
      <c r="B59" s="272" t="s">
        <v>307</v>
      </c>
      <c r="C59" s="273">
        <v>260.85000000000002</v>
      </c>
      <c r="D59" s="274">
        <v>262.63333333333338</v>
      </c>
      <c r="E59" s="274">
        <v>256.26666666666677</v>
      </c>
      <c r="F59" s="274">
        <v>251.68333333333339</v>
      </c>
      <c r="G59" s="274">
        <v>245.31666666666678</v>
      </c>
      <c r="H59" s="274">
        <v>267.21666666666675</v>
      </c>
      <c r="I59" s="274">
        <v>273.58333333333343</v>
      </c>
      <c r="J59" s="274">
        <v>278.16666666666674</v>
      </c>
      <c r="K59" s="272">
        <v>269</v>
      </c>
      <c r="L59" s="272">
        <v>258.05</v>
      </c>
      <c r="M59" s="272">
        <v>7.2011099999999999</v>
      </c>
    </row>
    <row r="60" spans="1:13" ht="12" customHeight="1">
      <c r="A60" s="263">
        <v>50</v>
      </c>
      <c r="B60" s="272" t="s">
        <v>308</v>
      </c>
      <c r="C60" s="273">
        <v>1047.5999999999999</v>
      </c>
      <c r="D60" s="274">
        <v>1055.4333333333334</v>
      </c>
      <c r="E60" s="274">
        <v>1020.8666666666668</v>
      </c>
      <c r="F60" s="274">
        <v>994.13333333333344</v>
      </c>
      <c r="G60" s="274">
        <v>959.56666666666683</v>
      </c>
      <c r="H60" s="274">
        <v>1082.1666666666667</v>
      </c>
      <c r="I60" s="274">
        <v>1116.7333333333333</v>
      </c>
      <c r="J60" s="274">
        <v>1143.4666666666667</v>
      </c>
      <c r="K60" s="272">
        <v>1090</v>
      </c>
      <c r="L60" s="272">
        <v>1028.7</v>
      </c>
      <c r="M60" s="272">
        <v>23.03341</v>
      </c>
    </row>
    <row r="61" spans="1:13">
      <c r="A61" s="263">
        <v>51</v>
      </c>
      <c r="B61" s="272" t="s">
        <v>58</v>
      </c>
      <c r="C61" s="273">
        <v>5400.3</v>
      </c>
      <c r="D61" s="274">
        <v>5440.6333333333332</v>
      </c>
      <c r="E61" s="274">
        <v>5342.2666666666664</v>
      </c>
      <c r="F61" s="274">
        <v>5284.2333333333336</v>
      </c>
      <c r="G61" s="274">
        <v>5185.8666666666668</v>
      </c>
      <c r="H61" s="274">
        <v>5498.6666666666661</v>
      </c>
      <c r="I61" s="274">
        <v>5597.0333333333328</v>
      </c>
      <c r="J61" s="274">
        <v>5655.0666666666657</v>
      </c>
      <c r="K61" s="272">
        <v>5539</v>
      </c>
      <c r="L61" s="272">
        <v>5382.6</v>
      </c>
      <c r="M61" s="272">
        <v>22.639040000000001</v>
      </c>
    </row>
    <row r="62" spans="1:13">
      <c r="A62" s="263">
        <v>52</v>
      </c>
      <c r="B62" s="272" t="s">
        <v>57</v>
      </c>
      <c r="C62" s="273">
        <v>9941.65</v>
      </c>
      <c r="D62" s="274">
        <v>9963.8833333333332</v>
      </c>
      <c r="E62" s="274">
        <v>9859.7666666666664</v>
      </c>
      <c r="F62" s="274">
        <v>9777.8833333333332</v>
      </c>
      <c r="G62" s="274">
        <v>9673.7666666666664</v>
      </c>
      <c r="H62" s="274">
        <v>10045.766666666666</v>
      </c>
      <c r="I62" s="274">
        <v>10149.883333333331</v>
      </c>
      <c r="J62" s="274">
        <v>10231.766666666666</v>
      </c>
      <c r="K62" s="272">
        <v>10068</v>
      </c>
      <c r="L62" s="272">
        <v>9882</v>
      </c>
      <c r="M62" s="272">
        <v>5.1260700000000003</v>
      </c>
    </row>
    <row r="63" spans="1:13">
      <c r="A63" s="263">
        <v>53</v>
      </c>
      <c r="B63" s="272" t="s">
        <v>229</v>
      </c>
      <c r="C63" s="273">
        <v>3531.35</v>
      </c>
      <c r="D63" s="274">
        <v>3531.2333333333336</v>
      </c>
      <c r="E63" s="274">
        <v>3501.4666666666672</v>
      </c>
      <c r="F63" s="274">
        <v>3471.5833333333335</v>
      </c>
      <c r="G63" s="274">
        <v>3441.8166666666671</v>
      </c>
      <c r="H63" s="274">
        <v>3561.1166666666672</v>
      </c>
      <c r="I63" s="274">
        <v>3590.8833333333337</v>
      </c>
      <c r="J63" s="274">
        <v>3620.7666666666673</v>
      </c>
      <c r="K63" s="272">
        <v>3561</v>
      </c>
      <c r="L63" s="272">
        <v>3501.35</v>
      </c>
      <c r="M63" s="272">
        <v>0.37267</v>
      </c>
    </row>
    <row r="64" spans="1:13">
      <c r="A64" s="263">
        <v>54</v>
      </c>
      <c r="B64" s="272" t="s">
        <v>59</v>
      </c>
      <c r="C64" s="273">
        <v>1656.55</v>
      </c>
      <c r="D64" s="274">
        <v>1726.1833333333334</v>
      </c>
      <c r="E64" s="274">
        <v>1577.3666666666668</v>
      </c>
      <c r="F64" s="274">
        <v>1498.1833333333334</v>
      </c>
      <c r="G64" s="274">
        <v>1349.3666666666668</v>
      </c>
      <c r="H64" s="274">
        <v>1805.3666666666668</v>
      </c>
      <c r="I64" s="274">
        <v>1954.1833333333334</v>
      </c>
      <c r="J64" s="274">
        <v>2033.3666666666668</v>
      </c>
      <c r="K64" s="272">
        <v>1875</v>
      </c>
      <c r="L64" s="272">
        <v>1647</v>
      </c>
      <c r="M64" s="272">
        <v>67.379459999999995</v>
      </c>
    </row>
    <row r="65" spans="1:13">
      <c r="A65" s="263">
        <v>55</v>
      </c>
      <c r="B65" s="272" t="s">
        <v>309</v>
      </c>
      <c r="C65" s="273">
        <v>114.9</v>
      </c>
      <c r="D65" s="274">
        <v>114.64999999999999</v>
      </c>
      <c r="E65" s="274">
        <v>112.94999999999999</v>
      </c>
      <c r="F65" s="274">
        <v>111</v>
      </c>
      <c r="G65" s="274">
        <v>109.3</v>
      </c>
      <c r="H65" s="274">
        <v>116.59999999999998</v>
      </c>
      <c r="I65" s="274">
        <v>118.3</v>
      </c>
      <c r="J65" s="274">
        <v>120.24999999999997</v>
      </c>
      <c r="K65" s="272">
        <v>116.35</v>
      </c>
      <c r="L65" s="272">
        <v>112.7</v>
      </c>
      <c r="M65" s="272">
        <v>8.1056699999999999</v>
      </c>
    </row>
    <row r="66" spans="1:13">
      <c r="A66" s="263">
        <v>56</v>
      </c>
      <c r="B66" s="272" t="s">
        <v>310</v>
      </c>
      <c r="C66" s="273">
        <v>160.1</v>
      </c>
      <c r="D66" s="274">
        <v>160.45000000000002</v>
      </c>
      <c r="E66" s="274">
        <v>158.80000000000004</v>
      </c>
      <c r="F66" s="274">
        <v>157.50000000000003</v>
      </c>
      <c r="G66" s="274">
        <v>155.85000000000005</v>
      </c>
      <c r="H66" s="274">
        <v>161.75000000000003</v>
      </c>
      <c r="I66" s="274">
        <v>163.4</v>
      </c>
      <c r="J66" s="274">
        <v>164.70000000000002</v>
      </c>
      <c r="K66" s="272">
        <v>162.1</v>
      </c>
      <c r="L66" s="272">
        <v>159.15</v>
      </c>
      <c r="M66" s="272">
        <v>5.0799799999999999</v>
      </c>
    </row>
    <row r="67" spans="1:13">
      <c r="A67" s="263">
        <v>57</v>
      </c>
      <c r="B67" s="272" t="s">
        <v>230</v>
      </c>
      <c r="C67" s="273">
        <v>328.3</v>
      </c>
      <c r="D67" s="274">
        <v>328.08333333333331</v>
      </c>
      <c r="E67" s="274">
        <v>323.76666666666665</v>
      </c>
      <c r="F67" s="274">
        <v>319.23333333333335</v>
      </c>
      <c r="G67" s="274">
        <v>314.91666666666669</v>
      </c>
      <c r="H67" s="274">
        <v>332.61666666666662</v>
      </c>
      <c r="I67" s="274">
        <v>336.93333333333334</v>
      </c>
      <c r="J67" s="274">
        <v>341.46666666666658</v>
      </c>
      <c r="K67" s="272">
        <v>332.4</v>
      </c>
      <c r="L67" s="272">
        <v>323.55</v>
      </c>
      <c r="M67" s="272">
        <v>76.370140000000006</v>
      </c>
    </row>
    <row r="68" spans="1:13">
      <c r="A68" s="263">
        <v>58</v>
      </c>
      <c r="B68" s="272" t="s">
        <v>60</v>
      </c>
      <c r="C68" s="273">
        <v>80.2</v>
      </c>
      <c r="D68" s="274">
        <v>80.766666666666666</v>
      </c>
      <c r="E68" s="274">
        <v>78.383333333333326</v>
      </c>
      <c r="F68" s="274">
        <v>76.566666666666663</v>
      </c>
      <c r="G68" s="274">
        <v>74.183333333333323</v>
      </c>
      <c r="H68" s="274">
        <v>82.583333333333329</v>
      </c>
      <c r="I68" s="274">
        <v>84.966666666666683</v>
      </c>
      <c r="J68" s="274">
        <v>86.783333333333331</v>
      </c>
      <c r="K68" s="272">
        <v>83.15</v>
      </c>
      <c r="L68" s="272">
        <v>78.95</v>
      </c>
      <c r="M68" s="272">
        <v>565.27409999999998</v>
      </c>
    </row>
    <row r="69" spans="1:13">
      <c r="A69" s="263">
        <v>59</v>
      </c>
      <c r="B69" s="272" t="s">
        <v>61</v>
      </c>
      <c r="C69" s="273">
        <v>59.25</v>
      </c>
      <c r="D69" s="274">
        <v>59.533333333333331</v>
      </c>
      <c r="E69" s="274">
        <v>57.066666666666663</v>
      </c>
      <c r="F69" s="274">
        <v>54.883333333333333</v>
      </c>
      <c r="G69" s="274">
        <v>52.416666666666664</v>
      </c>
      <c r="H69" s="274">
        <v>61.716666666666661</v>
      </c>
      <c r="I69" s="274">
        <v>64.183333333333337</v>
      </c>
      <c r="J69" s="274">
        <v>66.36666666666666</v>
      </c>
      <c r="K69" s="272">
        <v>62</v>
      </c>
      <c r="L69" s="272">
        <v>57.35</v>
      </c>
      <c r="M69" s="272">
        <v>113.95962</v>
      </c>
    </row>
    <row r="70" spans="1:13">
      <c r="A70" s="263">
        <v>60</v>
      </c>
      <c r="B70" s="272" t="s">
        <v>311</v>
      </c>
      <c r="C70" s="273">
        <v>15.95</v>
      </c>
      <c r="D70" s="274">
        <v>16.05</v>
      </c>
      <c r="E70" s="274">
        <v>15.75</v>
      </c>
      <c r="F70" s="274">
        <v>15.549999999999999</v>
      </c>
      <c r="G70" s="274">
        <v>15.249999999999998</v>
      </c>
      <c r="H70" s="274">
        <v>16.25</v>
      </c>
      <c r="I70" s="274">
        <v>16.550000000000004</v>
      </c>
      <c r="J70" s="274">
        <v>16.750000000000004</v>
      </c>
      <c r="K70" s="272">
        <v>16.350000000000001</v>
      </c>
      <c r="L70" s="272">
        <v>15.85</v>
      </c>
      <c r="M70" s="272">
        <v>46.280230000000003</v>
      </c>
    </row>
    <row r="71" spans="1:13">
      <c r="A71" s="263">
        <v>61</v>
      </c>
      <c r="B71" s="272" t="s">
        <v>62</v>
      </c>
      <c r="C71" s="273">
        <v>1574.8</v>
      </c>
      <c r="D71" s="274">
        <v>1582.8333333333333</v>
      </c>
      <c r="E71" s="274">
        <v>1563.0666666666666</v>
      </c>
      <c r="F71" s="274">
        <v>1551.3333333333333</v>
      </c>
      <c r="G71" s="274">
        <v>1531.5666666666666</v>
      </c>
      <c r="H71" s="274">
        <v>1594.5666666666666</v>
      </c>
      <c r="I71" s="274">
        <v>1614.3333333333335</v>
      </c>
      <c r="J71" s="274">
        <v>1626.0666666666666</v>
      </c>
      <c r="K71" s="272">
        <v>1602.6</v>
      </c>
      <c r="L71" s="272">
        <v>1571.1</v>
      </c>
      <c r="M71" s="272">
        <v>5.1940499999999998</v>
      </c>
    </row>
    <row r="72" spans="1:13">
      <c r="A72" s="263">
        <v>62</v>
      </c>
      <c r="B72" s="272" t="s">
        <v>312</v>
      </c>
      <c r="C72" s="273">
        <v>5521.45</v>
      </c>
      <c r="D72" s="274">
        <v>5546.8166666666666</v>
      </c>
      <c r="E72" s="274">
        <v>5460.6333333333332</v>
      </c>
      <c r="F72" s="274">
        <v>5399.8166666666666</v>
      </c>
      <c r="G72" s="274">
        <v>5313.6333333333332</v>
      </c>
      <c r="H72" s="274">
        <v>5607.6333333333332</v>
      </c>
      <c r="I72" s="274">
        <v>5693.8166666666657</v>
      </c>
      <c r="J72" s="274">
        <v>5754.6333333333332</v>
      </c>
      <c r="K72" s="272">
        <v>5633</v>
      </c>
      <c r="L72" s="272">
        <v>5486</v>
      </c>
      <c r="M72" s="272">
        <v>0.21495</v>
      </c>
    </row>
    <row r="73" spans="1:13">
      <c r="A73" s="263">
        <v>63</v>
      </c>
      <c r="B73" s="272" t="s">
        <v>65</v>
      </c>
      <c r="C73" s="273">
        <v>762.15</v>
      </c>
      <c r="D73" s="274">
        <v>761.45000000000016</v>
      </c>
      <c r="E73" s="274">
        <v>753.40000000000032</v>
      </c>
      <c r="F73" s="274">
        <v>744.6500000000002</v>
      </c>
      <c r="G73" s="274">
        <v>736.60000000000036</v>
      </c>
      <c r="H73" s="274">
        <v>770.20000000000027</v>
      </c>
      <c r="I73" s="274">
        <v>778.25000000000023</v>
      </c>
      <c r="J73" s="274">
        <v>787.00000000000023</v>
      </c>
      <c r="K73" s="272">
        <v>769.5</v>
      </c>
      <c r="L73" s="272">
        <v>752.7</v>
      </c>
      <c r="M73" s="272">
        <v>27.18805</v>
      </c>
    </row>
    <row r="74" spans="1:13">
      <c r="A74" s="263">
        <v>64</v>
      </c>
      <c r="B74" s="272" t="s">
        <v>313</v>
      </c>
      <c r="C74" s="273">
        <v>343.45</v>
      </c>
      <c r="D74" s="274">
        <v>344.7833333333333</v>
      </c>
      <c r="E74" s="274">
        <v>338.66666666666663</v>
      </c>
      <c r="F74" s="274">
        <v>333.88333333333333</v>
      </c>
      <c r="G74" s="274">
        <v>327.76666666666665</v>
      </c>
      <c r="H74" s="274">
        <v>349.56666666666661</v>
      </c>
      <c r="I74" s="274">
        <v>355.68333333333328</v>
      </c>
      <c r="J74" s="274">
        <v>360.46666666666658</v>
      </c>
      <c r="K74" s="272">
        <v>350.9</v>
      </c>
      <c r="L74" s="272">
        <v>340</v>
      </c>
      <c r="M74" s="272">
        <v>8.10093</v>
      </c>
    </row>
    <row r="75" spans="1:13">
      <c r="A75" s="263">
        <v>65</v>
      </c>
      <c r="B75" s="272" t="s">
        <v>64</v>
      </c>
      <c r="C75" s="273">
        <v>137.94999999999999</v>
      </c>
      <c r="D75" s="274">
        <v>139.11666666666667</v>
      </c>
      <c r="E75" s="274">
        <v>136.23333333333335</v>
      </c>
      <c r="F75" s="274">
        <v>134.51666666666668</v>
      </c>
      <c r="G75" s="274">
        <v>131.63333333333335</v>
      </c>
      <c r="H75" s="274">
        <v>140.83333333333334</v>
      </c>
      <c r="I75" s="274">
        <v>143.71666666666667</v>
      </c>
      <c r="J75" s="274">
        <v>145.43333333333334</v>
      </c>
      <c r="K75" s="272">
        <v>142</v>
      </c>
      <c r="L75" s="272">
        <v>137.4</v>
      </c>
      <c r="M75" s="272">
        <v>161.02258</v>
      </c>
    </row>
    <row r="76" spans="1:13" s="13" customFormat="1">
      <c r="A76" s="263">
        <v>66</v>
      </c>
      <c r="B76" s="272" t="s">
        <v>66</v>
      </c>
      <c r="C76" s="273">
        <v>645.29999999999995</v>
      </c>
      <c r="D76" s="274">
        <v>646.59999999999991</v>
      </c>
      <c r="E76" s="274">
        <v>637.54999999999984</v>
      </c>
      <c r="F76" s="274">
        <v>629.79999999999995</v>
      </c>
      <c r="G76" s="274">
        <v>620.74999999999989</v>
      </c>
      <c r="H76" s="274">
        <v>654.3499999999998</v>
      </c>
      <c r="I76" s="274">
        <v>663.4</v>
      </c>
      <c r="J76" s="274">
        <v>671.14999999999975</v>
      </c>
      <c r="K76" s="272">
        <v>655.65</v>
      </c>
      <c r="L76" s="272">
        <v>638.85</v>
      </c>
      <c r="M76" s="272">
        <v>34.22137</v>
      </c>
    </row>
    <row r="77" spans="1:13" s="13" customFormat="1">
      <c r="A77" s="263">
        <v>67</v>
      </c>
      <c r="B77" s="272" t="s">
        <v>69</v>
      </c>
      <c r="C77" s="273">
        <v>38.75</v>
      </c>
      <c r="D77" s="274">
        <v>38.966666666666669</v>
      </c>
      <c r="E77" s="274">
        <v>38.183333333333337</v>
      </c>
      <c r="F77" s="274">
        <v>37.616666666666667</v>
      </c>
      <c r="G77" s="274">
        <v>36.833333333333336</v>
      </c>
      <c r="H77" s="274">
        <v>39.533333333333339</v>
      </c>
      <c r="I77" s="274">
        <v>40.31666666666667</v>
      </c>
      <c r="J77" s="274">
        <v>40.88333333333334</v>
      </c>
      <c r="K77" s="272">
        <v>39.75</v>
      </c>
      <c r="L77" s="272">
        <v>38.4</v>
      </c>
      <c r="M77" s="272">
        <v>496.01029</v>
      </c>
    </row>
    <row r="78" spans="1:13" s="13" customFormat="1">
      <c r="A78" s="263">
        <v>68</v>
      </c>
      <c r="B78" s="272" t="s">
        <v>73</v>
      </c>
      <c r="C78" s="273">
        <v>419.35</v>
      </c>
      <c r="D78" s="274">
        <v>424.68333333333339</v>
      </c>
      <c r="E78" s="274">
        <v>411.31666666666678</v>
      </c>
      <c r="F78" s="274">
        <v>403.28333333333336</v>
      </c>
      <c r="G78" s="274">
        <v>389.91666666666674</v>
      </c>
      <c r="H78" s="274">
        <v>432.71666666666681</v>
      </c>
      <c r="I78" s="274">
        <v>446.08333333333337</v>
      </c>
      <c r="J78" s="274">
        <v>454.11666666666684</v>
      </c>
      <c r="K78" s="272">
        <v>438.05</v>
      </c>
      <c r="L78" s="272">
        <v>416.65</v>
      </c>
      <c r="M78" s="272">
        <v>225.77021999999999</v>
      </c>
    </row>
    <row r="79" spans="1:13" s="13" customFormat="1">
      <c r="A79" s="263">
        <v>69</v>
      </c>
      <c r="B79" s="272" t="s">
        <v>740</v>
      </c>
      <c r="C79" s="273">
        <v>9949.15</v>
      </c>
      <c r="D79" s="274">
        <v>9978.7166666666653</v>
      </c>
      <c r="E79" s="274">
        <v>9907.3833333333314</v>
      </c>
      <c r="F79" s="274">
        <v>9865.6166666666668</v>
      </c>
      <c r="G79" s="274">
        <v>9794.2833333333328</v>
      </c>
      <c r="H79" s="274">
        <v>10020.48333333333</v>
      </c>
      <c r="I79" s="274">
        <v>10091.816666666662</v>
      </c>
      <c r="J79" s="274">
        <v>10133.583333333328</v>
      </c>
      <c r="K79" s="272">
        <v>10050.049999999999</v>
      </c>
      <c r="L79" s="272">
        <v>9936.9500000000007</v>
      </c>
      <c r="M79" s="272">
        <v>1.3350000000000001E-2</v>
      </c>
    </row>
    <row r="80" spans="1:13" s="13" customFormat="1">
      <c r="A80" s="263">
        <v>70</v>
      </c>
      <c r="B80" s="272" t="s">
        <v>68</v>
      </c>
      <c r="C80" s="273">
        <v>598.95000000000005</v>
      </c>
      <c r="D80" s="274">
        <v>600.56666666666672</v>
      </c>
      <c r="E80" s="274">
        <v>593.38333333333344</v>
      </c>
      <c r="F80" s="274">
        <v>587.81666666666672</v>
      </c>
      <c r="G80" s="274">
        <v>580.63333333333344</v>
      </c>
      <c r="H80" s="274">
        <v>606.13333333333344</v>
      </c>
      <c r="I80" s="274">
        <v>613.31666666666661</v>
      </c>
      <c r="J80" s="274">
        <v>618.88333333333344</v>
      </c>
      <c r="K80" s="272">
        <v>607.75</v>
      </c>
      <c r="L80" s="272">
        <v>595</v>
      </c>
      <c r="M80" s="272">
        <v>205.41765000000001</v>
      </c>
    </row>
    <row r="81" spans="1:13" s="13" customFormat="1">
      <c r="A81" s="263">
        <v>71</v>
      </c>
      <c r="B81" s="272" t="s">
        <v>70</v>
      </c>
      <c r="C81" s="273">
        <v>404.8</v>
      </c>
      <c r="D81" s="274">
        <v>405.84999999999997</v>
      </c>
      <c r="E81" s="274">
        <v>401.74999999999994</v>
      </c>
      <c r="F81" s="274">
        <v>398.7</v>
      </c>
      <c r="G81" s="274">
        <v>394.59999999999997</v>
      </c>
      <c r="H81" s="274">
        <v>408.89999999999992</v>
      </c>
      <c r="I81" s="274">
        <v>412.99999999999994</v>
      </c>
      <c r="J81" s="274">
        <v>416.0499999999999</v>
      </c>
      <c r="K81" s="272">
        <v>409.95</v>
      </c>
      <c r="L81" s="272">
        <v>402.8</v>
      </c>
      <c r="M81" s="272">
        <v>31.953579999999999</v>
      </c>
    </row>
    <row r="82" spans="1:13" s="13" customFormat="1">
      <c r="A82" s="263">
        <v>72</v>
      </c>
      <c r="B82" s="272" t="s">
        <v>314</v>
      </c>
      <c r="C82" s="273">
        <v>820.15</v>
      </c>
      <c r="D82" s="274">
        <v>823.25</v>
      </c>
      <c r="E82" s="274">
        <v>810.95</v>
      </c>
      <c r="F82" s="274">
        <v>801.75</v>
      </c>
      <c r="G82" s="274">
        <v>789.45</v>
      </c>
      <c r="H82" s="274">
        <v>832.45</v>
      </c>
      <c r="I82" s="274">
        <v>844.75</v>
      </c>
      <c r="J82" s="274">
        <v>853.95</v>
      </c>
      <c r="K82" s="272">
        <v>835.55</v>
      </c>
      <c r="L82" s="272">
        <v>814.05</v>
      </c>
      <c r="M82" s="272">
        <v>1.52701</v>
      </c>
    </row>
    <row r="83" spans="1:13" s="13" customFormat="1">
      <c r="A83" s="263">
        <v>73</v>
      </c>
      <c r="B83" s="272" t="s">
        <v>315</v>
      </c>
      <c r="C83" s="273">
        <v>256.35000000000002</v>
      </c>
      <c r="D83" s="274">
        <v>257.81666666666666</v>
      </c>
      <c r="E83" s="274">
        <v>251.73333333333335</v>
      </c>
      <c r="F83" s="274">
        <v>247.11666666666667</v>
      </c>
      <c r="G83" s="274">
        <v>241.03333333333336</v>
      </c>
      <c r="H83" s="274">
        <v>262.43333333333334</v>
      </c>
      <c r="I83" s="274">
        <v>268.51666666666671</v>
      </c>
      <c r="J83" s="274">
        <v>273.13333333333333</v>
      </c>
      <c r="K83" s="272">
        <v>263.89999999999998</v>
      </c>
      <c r="L83" s="272">
        <v>253.2</v>
      </c>
      <c r="M83" s="272">
        <v>10.370430000000001</v>
      </c>
    </row>
    <row r="84" spans="1:13" s="13" customFormat="1">
      <c r="A84" s="263">
        <v>74</v>
      </c>
      <c r="B84" s="272" t="s">
        <v>316</v>
      </c>
      <c r="C84" s="273">
        <v>183.3</v>
      </c>
      <c r="D84" s="274">
        <v>184.01666666666668</v>
      </c>
      <c r="E84" s="274">
        <v>181.13333333333335</v>
      </c>
      <c r="F84" s="274">
        <v>178.96666666666667</v>
      </c>
      <c r="G84" s="274">
        <v>176.08333333333334</v>
      </c>
      <c r="H84" s="274">
        <v>186.18333333333337</v>
      </c>
      <c r="I84" s="274">
        <v>189.06666666666669</v>
      </c>
      <c r="J84" s="274">
        <v>191.23333333333338</v>
      </c>
      <c r="K84" s="272">
        <v>186.9</v>
      </c>
      <c r="L84" s="272">
        <v>181.85</v>
      </c>
      <c r="M84" s="272">
        <v>3.0181900000000002</v>
      </c>
    </row>
    <row r="85" spans="1:13" s="13" customFormat="1">
      <c r="A85" s="263">
        <v>75</v>
      </c>
      <c r="B85" s="272" t="s">
        <v>317</v>
      </c>
      <c r="C85" s="273">
        <v>4523.6499999999996</v>
      </c>
      <c r="D85" s="274">
        <v>4511.7666666666664</v>
      </c>
      <c r="E85" s="274">
        <v>4323.6333333333332</v>
      </c>
      <c r="F85" s="274">
        <v>4123.6166666666668</v>
      </c>
      <c r="G85" s="274">
        <v>3935.4833333333336</v>
      </c>
      <c r="H85" s="274">
        <v>4711.7833333333328</v>
      </c>
      <c r="I85" s="274">
        <v>4899.9166666666661</v>
      </c>
      <c r="J85" s="274">
        <v>5099.9333333333325</v>
      </c>
      <c r="K85" s="272">
        <v>4699.8999999999996</v>
      </c>
      <c r="L85" s="272">
        <v>4311.75</v>
      </c>
      <c r="M85" s="272">
        <v>1.2189399999999999</v>
      </c>
    </row>
    <row r="86" spans="1:13" s="13" customFormat="1">
      <c r="A86" s="263">
        <v>76</v>
      </c>
      <c r="B86" s="272" t="s">
        <v>318</v>
      </c>
      <c r="C86" s="273">
        <v>805.05</v>
      </c>
      <c r="D86" s="274">
        <v>806.44999999999993</v>
      </c>
      <c r="E86" s="274">
        <v>794.19999999999982</v>
      </c>
      <c r="F86" s="274">
        <v>783.34999999999991</v>
      </c>
      <c r="G86" s="274">
        <v>771.0999999999998</v>
      </c>
      <c r="H86" s="274">
        <v>817.29999999999984</v>
      </c>
      <c r="I86" s="274">
        <v>829.55000000000007</v>
      </c>
      <c r="J86" s="274">
        <v>840.39999999999986</v>
      </c>
      <c r="K86" s="272">
        <v>818.7</v>
      </c>
      <c r="L86" s="272">
        <v>795.6</v>
      </c>
      <c r="M86" s="272">
        <v>1.49966</v>
      </c>
    </row>
    <row r="87" spans="1:13" s="13" customFormat="1">
      <c r="A87" s="263">
        <v>77</v>
      </c>
      <c r="B87" s="272" t="s">
        <v>231</v>
      </c>
      <c r="C87" s="273">
        <v>1239.9000000000001</v>
      </c>
      <c r="D87" s="274">
        <v>1240.6499999999999</v>
      </c>
      <c r="E87" s="274">
        <v>1232.4999999999998</v>
      </c>
      <c r="F87" s="274">
        <v>1225.0999999999999</v>
      </c>
      <c r="G87" s="274">
        <v>1216.9499999999998</v>
      </c>
      <c r="H87" s="274">
        <v>1248.0499999999997</v>
      </c>
      <c r="I87" s="274">
        <v>1256.1999999999998</v>
      </c>
      <c r="J87" s="274">
        <v>1263.5999999999997</v>
      </c>
      <c r="K87" s="272">
        <v>1248.8</v>
      </c>
      <c r="L87" s="272">
        <v>1233.25</v>
      </c>
      <c r="M87" s="272">
        <v>0.34605000000000002</v>
      </c>
    </row>
    <row r="88" spans="1:13" s="13" customFormat="1">
      <c r="A88" s="263">
        <v>78</v>
      </c>
      <c r="B88" s="272" t="s">
        <v>319</v>
      </c>
      <c r="C88" s="273">
        <v>73</v>
      </c>
      <c r="D88" s="274">
        <v>73.649999999999991</v>
      </c>
      <c r="E88" s="274">
        <v>71.84999999999998</v>
      </c>
      <c r="F88" s="274">
        <v>70.699999999999989</v>
      </c>
      <c r="G88" s="274">
        <v>68.899999999999977</v>
      </c>
      <c r="H88" s="274">
        <v>74.799999999999983</v>
      </c>
      <c r="I88" s="274">
        <v>76.599999999999994</v>
      </c>
      <c r="J88" s="274">
        <v>77.749999999999986</v>
      </c>
      <c r="K88" s="272">
        <v>75.45</v>
      </c>
      <c r="L88" s="272">
        <v>72.5</v>
      </c>
      <c r="M88" s="272">
        <v>27.020009999999999</v>
      </c>
    </row>
    <row r="89" spans="1:13" s="13" customFormat="1">
      <c r="A89" s="263">
        <v>79</v>
      </c>
      <c r="B89" s="272" t="s">
        <v>71</v>
      </c>
      <c r="C89" s="273">
        <v>16323.75</v>
      </c>
      <c r="D89" s="274">
        <v>16431.916666666668</v>
      </c>
      <c r="E89" s="274">
        <v>16091.833333333336</v>
      </c>
      <c r="F89" s="274">
        <v>15859.916666666668</v>
      </c>
      <c r="G89" s="274">
        <v>15519.833333333336</v>
      </c>
      <c r="H89" s="274">
        <v>16663.833333333336</v>
      </c>
      <c r="I89" s="274">
        <v>17003.916666666672</v>
      </c>
      <c r="J89" s="274">
        <v>17235.833333333336</v>
      </c>
      <c r="K89" s="272">
        <v>16772</v>
      </c>
      <c r="L89" s="272">
        <v>16200</v>
      </c>
      <c r="M89" s="272">
        <v>0.47103</v>
      </c>
    </row>
    <row r="90" spans="1:13" s="13" customFormat="1">
      <c r="A90" s="263">
        <v>80</v>
      </c>
      <c r="B90" s="272" t="s">
        <v>320</v>
      </c>
      <c r="C90" s="273">
        <v>288.89999999999998</v>
      </c>
      <c r="D90" s="274">
        <v>288.13333333333333</v>
      </c>
      <c r="E90" s="274">
        <v>284.26666666666665</v>
      </c>
      <c r="F90" s="274">
        <v>279.63333333333333</v>
      </c>
      <c r="G90" s="274">
        <v>275.76666666666665</v>
      </c>
      <c r="H90" s="274">
        <v>292.76666666666665</v>
      </c>
      <c r="I90" s="274">
        <v>296.63333333333333</v>
      </c>
      <c r="J90" s="274">
        <v>301.26666666666665</v>
      </c>
      <c r="K90" s="272">
        <v>292</v>
      </c>
      <c r="L90" s="272">
        <v>283.5</v>
      </c>
      <c r="M90" s="272">
        <v>5.09436</v>
      </c>
    </row>
    <row r="91" spans="1:13" s="13" customFormat="1">
      <c r="A91" s="263">
        <v>81</v>
      </c>
      <c r="B91" s="272" t="s">
        <v>74</v>
      </c>
      <c r="C91" s="273">
        <v>3462.4</v>
      </c>
      <c r="D91" s="274">
        <v>3474.1333333333332</v>
      </c>
      <c r="E91" s="274">
        <v>3443.2666666666664</v>
      </c>
      <c r="F91" s="274">
        <v>3424.1333333333332</v>
      </c>
      <c r="G91" s="274">
        <v>3393.2666666666664</v>
      </c>
      <c r="H91" s="274">
        <v>3493.2666666666664</v>
      </c>
      <c r="I91" s="274">
        <v>3524.1333333333332</v>
      </c>
      <c r="J91" s="274">
        <v>3543.2666666666664</v>
      </c>
      <c r="K91" s="272">
        <v>3505</v>
      </c>
      <c r="L91" s="272">
        <v>3455</v>
      </c>
      <c r="M91" s="272">
        <v>9.5112400000000008</v>
      </c>
    </row>
    <row r="92" spans="1:13" s="13" customFormat="1">
      <c r="A92" s="263">
        <v>82</v>
      </c>
      <c r="B92" s="272" t="s">
        <v>321</v>
      </c>
      <c r="C92" s="273">
        <v>489.35</v>
      </c>
      <c r="D92" s="274">
        <v>496.7833333333333</v>
      </c>
      <c r="E92" s="274">
        <v>479.56666666666661</v>
      </c>
      <c r="F92" s="274">
        <v>469.7833333333333</v>
      </c>
      <c r="G92" s="274">
        <v>452.56666666666661</v>
      </c>
      <c r="H92" s="274">
        <v>506.56666666666661</v>
      </c>
      <c r="I92" s="274">
        <v>523.7833333333333</v>
      </c>
      <c r="J92" s="274">
        <v>533.56666666666661</v>
      </c>
      <c r="K92" s="272">
        <v>514</v>
      </c>
      <c r="L92" s="272">
        <v>487</v>
      </c>
      <c r="M92" s="272">
        <v>2.9382799999999998</v>
      </c>
    </row>
    <row r="93" spans="1:13" s="13" customFormat="1">
      <c r="A93" s="263">
        <v>83</v>
      </c>
      <c r="B93" s="272" t="s">
        <v>322</v>
      </c>
      <c r="C93" s="273">
        <v>248.6</v>
      </c>
      <c r="D93" s="274">
        <v>249.88333333333335</v>
      </c>
      <c r="E93" s="274">
        <v>246.76666666666671</v>
      </c>
      <c r="F93" s="274">
        <v>244.93333333333337</v>
      </c>
      <c r="G93" s="274">
        <v>241.81666666666672</v>
      </c>
      <c r="H93" s="274">
        <v>251.7166666666667</v>
      </c>
      <c r="I93" s="274">
        <v>254.83333333333331</v>
      </c>
      <c r="J93" s="274">
        <v>256.66666666666669</v>
      </c>
      <c r="K93" s="272">
        <v>253</v>
      </c>
      <c r="L93" s="272">
        <v>248.05</v>
      </c>
      <c r="M93" s="272">
        <v>1.79922</v>
      </c>
    </row>
    <row r="94" spans="1:13" s="13" customFormat="1">
      <c r="A94" s="263">
        <v>84</v>
      </c>
      <c r="B94" s="272" t="s">
        <v>80</v>
      </c>
      <c r="C94" s="273">
        <v>607.65</v>
      </c>
      <c r="D94" s="274">
        <v>608.94999999999993</v>
      </c>
      <c r="E94" s="274">
        <v>597.24999999999989</v>
      </c>
      <c r="F94" s="274">
        <v>586.84999999999991</v>
      </c>
      <c r="G94" s="274">
        <v>575.14999999999986</v>
      </c>
      <c r="H94" s="274">
        <v>619.34999999999991</v>
      </c>
      <c r="I94" s="274">
        <v>631.04999999999995</v>
      </c>
      <c r="J94" s="274">
        <v>641.44999999999993</v>
      </c>
      <c r="K94" s="272">
        <v>620.65</v>
      </c>
      <c r="L94" s="272">
        <v>598.54999999999995</v>
      </c>
      <c r="M94" s="272">
        <v>10.79026</v>
      </c>
    </row>
    <row r="95" spans="1:13" s="13" customFormat="1">
      <c r="A95" s="263">
        <v>85</v>
      </c>
      <c r="B95" s="272" t="s">
        <v>323</v>
      </c>
      <c r="C95" s="273">
        <v>1947.7</v>
      </c>
      <c r="D95" s="274">
        <v>1959.2</v>
      </c>
      <c r="E95" s="274">
        <v>1928.5</v>
      </c>
      <c r="F95" s="274">
        <v>1909.3</v>
      </c>
      <c r="G95" s="274">
        <v>1878.6</v>
      </c>
      <c r="H95" s="274">
        <v>1978.4</v>
      </c>
      <c r="I95" s="274">
        <v>2009.1000000000004</v>
      </c>
      <c r="J95" s="274">
        <v>2028.3000000000002</v>
      </c>
      <c r="K95" s="272">
        <v>1989.9</v>
      </c>
      <c r="L95" s="272">
        <v>1940</v>
      </c>
      <c r="M95" s="272">
        <v>0.41374</v>
      </c>
    </row>
    <row r="96" spans="1:13" s="13" customFormat="1">
      <c r="A96" s="263">
        <v>86</v>
      </c>
      <c r="B96" s="272" t="s">
        <v>786</v>
      </c>
      <c r="C96" s="273">
        <v>220.1</v>
      </c>
      <c r="D96" s="274">
        <v>221.01666666666665</v>
      </c>
      <c r="E96" s="274">
        <v>218.58333333333331</v>
      </c>
      <c r="F96" s="274">
        <v>217.06666666666666</v>
      </c>
      <c r="G96" s="274">
        <v>214.63333333333333</v>
      </c>
      <c r="H96" s="274">
        <v>222.5333333333333</v>
      </c>
      <c r="I96" s="274">
        <v>224.96666666666664</v>
      </c>
      <c r="J96" s="274">
        <v>226.48333333333329</v>
      </c>
      <c r="K96" s="272">
        <v>223.45</v>
      </c>
      <c r="L96" s="272">
        <v>219.5</v>
      </c>
      <c r="M96" s="272">
        <v>2.32972</v>
      </c>
    </row>
    <row r="97" spans="1:13" s="13" customFormat="1">
      <c r="A97" s="263">
        <v>87</v>
      </c>
      <c r="B97" s="272" t="s">
        <v>75</v>
      </c>
      <c r="C97" s="273">
        <v>467.8</v>
      </c>
      <c r="D97" s="274">
        <v>470.55</v>
      </c>
      <c r="E97" s="274">
        <v>463.35</v>
      </c>
      <c r="F97" s="274">
        <v>458.90000000000003</v>
      </c>
      <c r="G97" s="274">
        <v>451.70000000000005</v>
      </c>
      <c r="H97" s="274">
        <v>475</v>
      </c>
      <c r="I97" s="274">
        <v>482.19999999999993</v>
      </c>
      <c r="J97" s="274">
        <v>486.65</v>
      </c>
      <c r="K97" s="272">
        <v>477.75</v>
      </c>
      <c r="L97" s="272">
        <v>466.1</v>
      </c>
      <c r="M97" s="272">
        <v>32.618450000000003</v>
      </c>
    </row>
    <row r="98" spans="1:13" s="13" customFormat="1">
      <c r="A98" s="263">
        <v>88</v>
      </c>
      <c r="B98" s="272" t="s">
        <v>324</v>
      </c>
      <c r="C98" s="273">
        <v>500.55</v>
      </c>
      <c r="D98" s="274">
        <v>502.31666666666666</v>
      </c>
      <c r="E98" s="274">
        <v>494.83333333333331</v>
      </c>
      <c r="F98" s="274">
        <v>489.11666666666667</v>
      </c>
      <c r="G98" s="274">
        <v>481.63333333333333</v>
      </c>
      <c r="H98" s="274">
        <v>508.0333333333333</v>
      </c>
      <c r="I98" s="274">
        <v>515.51666666666665</v>
      </c>
      <c r="J98" s="274">
        <v>521.23333333333335</v>
      </c>
      <c r="K98" s="272">
        <v>509.8</v>
      </c>
      <c r="L98" s="272">
        <v>496.6</v>
      </c>
      <c r="M98" s="272">
        <v>9.3431800000000003</v>
      </c>
    </row>
    <row r="99" spans="1:13" s="13" customFormat="1">
      <c r="A99" s="263">
        <v>89</v>
      </c>
      <c r="B99" s="272" t="s">
        <v>76</v>
      </c>
      <c r="C99" s="273">
        <v>155.65</v>
      </c>
      <c r="D99" s="274">
        <v>157.5</v>
      </c>
      <c r="E99" s="274">
        <v>152.65</v>
      </c>
      <c r="F99" s="274">
        <v>149.65</v>
      </c>
      <c r="G99" s="274">
        <v>144.80000000000001</v>
      </c>
      <c r="H99" s="274">
        <v>160.5</v>
      </c>
      <c r="I99" s="274">
        <v>165.35000000000002</v>
      </c>
      <c r="J99" s="274">
        <v>168.35</v>
      </c>
      <c r="K99" s="272">
        <v>162.35</v>
      </c>
      <c r="L99" s="272">
        <v>154.5</v>
      </c>
      <c r="M99" s="272">
        <v>301.25060000000002</v>
      </c>
    </row>
    <row r="100" spans="1:13" s="13" customFormat="1">
      <c r="A100" s="263">
        <v>90</v>
      </c>
      <c r="B100" s="272" t="s">
        <v>325</v>
      </c>
      <c r="C100" s="273">
        <v>462.25</v>
      </c>
      <c r="D100" s="274">
        <v>463.2</v>
      </c>
      <c r="E100" s="274">
        <v>459.54999999999995</v>
      </c>
      <c r="F100" s="274">
        <v>456.84999999999997</v>
      </c>
      <c r="G100" s="274">
        <v>453.19999999999993</v>
      </c>
      <c r="H100" s="274">
        <v>465.9</v>
      </c>
      <c r="I100" s="274">
        <v>469.54999999999995</v>
      </c>
      <c r="J100" s="274">
        <v>472.25</v>
      </c>
      <c r="K100" s="272">
        <v>466.85</v>
      </c>
      <c r="L100" s="272">
        <v>460.5</v>
      </c>
      <c r="M100" s="272">
        <v>0.87041999999999997</v>
      </c>
    </row>
    <row r="101" spans="1:13">
      <c r="A101" s="263">
        <v>91</v>
      </c>
      <c r="B101" s="272" t="s">
        <v>326</v>
      </c>
      <c r="C101" s="273">
        <v>361.75</v>
      </c>
      <c r="D101" s="274">
        <v>363.2</v>
      </c>
      <c r="E101" s="274">
        <v>353.09999999999997</v>
      </c>
      <c r="F101" s="274">
        <v>344.45</v>
      </c>
      <c r="G101" s="274">
        <v>334.34999999999997</v>
      </c>
      <c r="H101" s="274">
        <v>371.84999999999997</v>
      </c>
      <c r="I101" s="274">
        <v>381.95</v>
      </c>
      <c r="J101" s="274">
        <v>390.59999999999997</v>
      </c>
      <c r="K101" s="272">
        <v>373.3</v>
      </c>
      <c r="L101" s="272">
        <v>354.55</v>
      </c>
      <c r="M101" s="272">
        <v>1.8479399999999999</v>
      </c>
    </row>
    <row r="102" spans="1:13">
      <c r="A102" s="263">
        <v>92</v>
      </c>
      <c r="B102" s="272" t="s">
        <v>327</v>
      </c>
      <c r="C102" s="273">
        <v>526.70000000000005</v>
      </c>
      <c r="D102" s="274">
        <v>523.94999999999993</v>
      </c>
      <c r="E102" s="274">
        <v>507.89999999999986</v>
      </c>
      <c r="F102" s="274">
        <v>489.09999999999991</v>
      </c>
      <c r="G102" s="274">
        <v>473.04999999999984</v>
      </c>
      <c r="H102" s="274">
        <v>542.74999999999989</v>
      </c>
      <c r="I102" s="274">
        <v>558.79999999999984</v>
      </c>
      <c r="J102" s="274">
        <v>577.59999999999991</v>
      </c>
      <c r="K102" s="272">
        <v>540</v>
      </c>
      <c r="L102" s="272">
        <v>505.15</v>
      </c>
      <c r="M102" s="272">
        <v>5.95336</v>
      </c>
    </row>
    <row r="103" spans="1:13">
      <c r="A103" s="263">
        <v>93</v>
      </c>
      <c r="B103" s="272" t="s">
        <v>77</v>
      </c>
      <c r="C103" s="273">
        <v>130.4</v>
      </c>
      <c r="D103" s="274">
        <v>131.73333333333332</v>
      </c>
      <c r="E103" s="274">
        <v>127.96666666666664</v>
      </c>
      <c r="F103" s="274">
        <v>125.53333333333333</v>
      </c>
      <c r="G103" s="274">
        <v>121.76666666666665</v>
      </c>
      <c r="H103" s="274">
        <v>134.16666666666663</v>
      </c>
      <c r="I103" s="274">
        <v>137.93333333333334</v>
      </c>
      <c r="J103" s="274">
        <v>140.36666666666662</v>
      </c>
      <c r="K103" s="272">
        <v>135.5</v>
      </c>
      <c r="L103" s="272">
        <v>129.30000000000001</v>
      </c>
      <c r="M103" s="272">
        <v>27.140840000000001</v>
      </c>
    </row>
    <row r="104" spans="1:13">
      <c r="A104" s="263">
        <v>94</v>
      </c>
      <c r="B104" s="272" t="s">
        <v>328</v>
      </c>
      <c r="C104" s="273">
        <v>1604.9</v>
      </c>
      <c r="D104" s="274">
        <v>1606.6833333333334</v>
      </c>
      <c r="E104" s="274">
        <v>1568.9666666666667</v>
      </c>
      <c r="F104" s="274">
        <v>1533.0333333333333</v>
      </c>
      <c r="G104" s="274">
        <v>1495.3166666666666</v>
      </c>
      <c r="H104" s="274">
        <v>1642.6166666666668</v>
      </c>
      <c r="I104" s="274">
        <v>1680.3333333333335</v>
      </c>
      <c r="J104" s="274">
        <v>1716.2666666666669</v>
      </c>
      <c r="K104" s="272">
        <v>1644.4</v>
      </c>
      <c r="L104" s="272">
        <v>1570.75</v>
      </c>
      <c r="M104" s="272">
        <v>4.0557999999999996</v>
      </c>
    </row>
    <row r="105" spans="1:13">
      <c r="A105" s="263">
        <v>95</v>
      </c>
      <c r="B105" s="272" t="s">
        <v>329</v>
      </c>
      <c r="C105" s="273">
        <v>14.8</v>
      </c>
      <c r="D105" s="274">
        <v>14.883333333333333</v>
      </c>
      <c r="E105" s="274">
        <v>14.566666666666666</v>
      </c>
      <c r="F105" s="274">
        <v>14.333333333333334</v>
      </c>
      <c r="G105" s="274">
        <v>14.016666666666667</v>
      </c>
      <c r="H105" s="274">
        <v>15.116666666666665</v>
      </c>
      <c r="I105" s="274">
        <v>15.433333333333332</v>
      </c>
      <c r="J105" s="274">
        <v>15.666666666666664</v>
      </c>
      <c r="K105" s="272">
        <v>15.2</v>
      </c>
      <c r="L105" s="272">
        <v>14.65</v>
      </c>
      <c r="M105" s="272">
        <v>155.1644</v>
      </c>
    </row>
    <row r="106" spans="1:13">
      <c r="A106" s="263">
        <v>96</v>
      </c>
      <c r="B106" s="272" t="s">
        <v>330</v>
      </c>
      <c r="C106" s="273">
        <v>512.45000000000005</v>
      </c>
      <c r="D106" s="274">
        <v>515.65</v>
      </c>
      <c r="E106" s="274">
        <v>507.79999999999995</v>
      </c>
      <c r="F106" s="274">
        <v>503.15</v>
      </c>
      <c r="G106" s="274">
        <v>495.29999999999995</v>
      </c>
      <c r="H106" s="274">
        <v>520.29999999999995</v>
      </c>
      <c r="I106" s="274">
        <v>528.15000000000009</v>
      </c>
      <c r="J106" s="274">
        <v>532.79999999999995</v>
      </c>
      <c r="K106" s="272">
        <v>523.5</v>
      </c>
      <c r="L106" s="272">
        <v>511</v>
      </c>
      <c r="M106" s="272">
        <v>7.6524099999999997</v>
      </c>
    </row>
    <row r="107" spans="1:13">
      <c r="A107" s="263">
        <v>97</v>
      </c>
      <c r="B107" s="272" t="s">
        <v>331</v>
      </c>
      <c r="C107" s="273">
        <v>283.25</v>
      </c>
      <c r="D107" s="274">
        <v>287.43333333333334</v>
      </c>
      <c r="E107" s="274">
        <v>275.06666666666666</v>
      </c>
      <c r="F107" s="274">
        <v>266.88333333333333</v>
      </c>
      <c r="G107" s="274">
        <v>254.51666666666665</v>
      </c>
      <c r="H107" s="274">
        <v>295.61666666666667</v>
      </c>
      <c r="I107" s="274">
        <v>307.98333333333335</v>
      </c>
      <c r="J107" s="274">
        <v>316.16666666666669</v>
      </c>
      <c r="K107" s="272">
        <v>299.8</v>
      </c>
      <c r="L107" s="272">
        <v>279.25</v>
      </c>
      <c r="M107" s="272">
        <v>9.6789100000000001</v>
      </c>
    </row>
    <row r="108" spans="1:13">
      <c r="A108" s="263">
        <v>98</v>
      </c>
      <c r="B108" s="280" t="s">
        <v>79</v>
      </c>
      <c r="C108" s="273">
        <v>458.8</v>
      </c>
      <c r="D108" s="274">
        <v>463.7</v>
      </c>
      <c r="E108" s="274">
        <v>450.75</v>
      </c>
      <c r="F108" s="274">
        <v>442.7</v>
      </c>
      <c r="G108" s="274">
        <v>429.75</v>
      </c>
      <c r="H108" s="274">
        <v>471.75</v>
      </c>
      <c r="I108" s="274">
        <v>484.69999999999993</v>
      </c>
      <c r="J108" s="274">
        <v>492.75</v>
      </c>
      <c r="K108" s="272">
        <v>476.65</v>
      </c>
      <c r="L108" s="272">
        <v>455.65</v>
      </c>
      <c r="M108" s="272">
        <v>4.3048099999999998</v>
      </c>
    </row>
    <row r="109" spans="1:13">
      <c r="A109" s="263">
        <v>99</v>
      </c>
      <c r="B109" s="272" t="s">
        <v>332</v>
      </c>
      <c r="C109" s="273">
        <v>3518.25</v>
      </c>
      <c r="D109" s="274">
        <v>3526.4166666666665</v>
      </c>
      <c r="E109" s="274">
        <v>3482.833333333333</v>
      </c>
      <c r="F109" s="274">
        <v>3447.4166666666665</v>
      </c>
      <c r="G109" s="274">
        <v>3403.833333333333</v>
      </c>
      <c r="H109" s="274">
        <v>3561.833333333333</v>
      </c>
      <c r="I109" s="274">
        <v>3605.4166666666661</v>
      </c>
      <c r="J109" s="274">
        <v>3640.833333333333</v>
      </c>
      <c r="K109" s="272">
        <v>3570</v>
      </c>
      <c r="L109" s="272">
        <v>3491</v>
      </c>
      <c r="M109" s="272">
        <v>9.6299999999999997E-2</v>
      </c>
    </row>
    <row r="110" spans="1:13">
      <c r="A110" s="263">
        <v>100</v>
      </c>
      <c r="B110" s="272" t="s">
        <v>333</v>
      </c>
      <c r="C110" s="273">
        <v>174.35</v>
      </c>
      <c r="D110" s="274">
        <v>175.29999999999998</v>
      </c>
      <c r="E110" s="274">
        <v>170.79999999999995</v>
      </c>
      <c r="F110" s="274">
        <v>167.24999999999997</v>
      </c>
      <c r="G110" s="274">
        <v>162.74999999999994</v>
      </c>
      <c r="H110" s="274">
        <v>178.84999999999997</v>
      </c>
      <c r="I110" s="274">
        <v>183.35000000000002</v>
      </c>
      <c r="J110" s="274">
        <v>186.89999999999998</v>
      </c>
      <c r="K110" s="272">
        <v>179.8</v>
      </c>
      <c r="L110" s="272">
        <v>171.75</v>
      </c>
      <c r="M110" s="272">
        <v>1.49773</v>
      </c>
    </row>
    <row r="111" spans="1:13">
      <c r="A111" s="263">
        <v>101</v>
      </c>
      <c r="B111" s="272" t="s">
        <v>334</v>
      </c>
      <c r="C111" s="273">
        <v>233.9</v>
      </c>
      <c r="D111" s="274">
        <v>233.91666666666666</v>
      </c>
      <c r="E111" s="274">
        <v>230.13333333333333</v>
      </c>
      <c r="F111" s="274">
        <v>226.36666666666667</v>
      </c>
      <c r="G111" s="274">
        <v>222.58333333333334</v>
      </c>
      <c r="H111" s="274">
        <v>237.68333333333331</v>
      </c>
      <c r="I111" s="274">
        <v>241.46666666666667</v>
      </c>
      <c r="J111" s="274">
        <v>245.23333333333329</v>
      </c>
      <c r="K111" s="272">
        <v>237.7</v>
      </c>
      <c r="L111" s="272">
        <v>230.15</v>
      </c>
      <c r="M111" s="272">
        <v>22.353860000000001</v>
      </c>
    </row>
    <row r="112" spans="1:13">
      <c r="A112" s="263">
        <v>102</v>
      </c>
      <c r="B112" s="272" t="s">
        <v>335</v>
      </c>
      <c r="C112" s="273">
        <v>91.75</v>
      </c>
      <c r="D112" s="274">
        <v>92.216666666666654</v>
      </c>
      <c r="E112" s="274">
        <v>90.933333333333309</v>
      </c>
      <c r="F112" s="274">
        <v>90.11666666666666</v>
      </c>
      <c r="G112" s="274">
        <v>88.833333333333314</v>
      </c>
      <c r="H112" s="274">
        <v>93.033333333333303</v>
      </c>
      <c r="I112" s="274">
        <v>94.316666666666634</v>
      </c>
      <c r="J112" s="274">
        <v>95.133333333333297</v>
      </c>
      <c r="K112" s="272">
        <v>93.5</v>
      </c>
      <c r="L112" s="272">
        <v>91.4</v>
      </c>
      <c r="M112" s="272">
        <v>5.8669700000000002</v>
      </c>
    </row>
    <row r="113" spans="1:13">
      <c r="A113" s="263">
        <v>103</v>
      </c>
      <c r="B113" s="272" t="s">
        <v>336</v>
      </c>
      <c r="C113" s="273">
        <v>544.25</v>
      </c>
      <c r="D113" s="274">
        <v>546.63333333333333</v>
      </c>
      <c r="E113" s="274">
        <v>535.06666666666661</v>
      </c>
      <c r="F113" s="274">
        <v>525.88333333333333</v>
      </c>
      <c r="G113" s="274">
        <v>514.31666666666661</v>
      </c>
      <c r="H113" s="274">
        <v>555.81666666666661</v>
      </c>
      <c r="I113" s="274">
        <v>567.38333333333344</v>
      </c>
      <c r="J113" s="274">
        <v>576.56666666666661</v>
      </c>
      <c r="K113" s="272">
        <v>558.20000000000005</v>
      </c>
      <c r="L113" s="272">
        <v>537.45000000000005</v>
      </c>
      <c r="M113" s="272">
        <v>0.69684000000000001</v>
      </c>
    </row>
    <row r="114" spans="1:13">
      <c r="A114" s="263">
        <v>104</v>
      </c>
      <c r="B114" s="272" t="s">
        <v>81</v>
      </c>
      <c r="C114" s="273">
        <v>459.05</v>
      </c>
      <c r="D114" s="274">
        <v>461.65000000000003</v>
      </c>
      <c r="E114" s="274">
        <v>452.40000000000009</v>
      </c>
      <c r="F114" s="274">
        <v>445.75000000000006</v>
      </c>
      <c r="G114" s="274">
        <v>436.50000000000011</v>
      </c>
      <c r="H114" s="274">
        <v>468.30000000000007</v>
      </c>
      <c r="I114" s="274">
        <v>477.54999999999995</v>
      </c>
      <c r="J114" s="274">
        <v>484.20000000000005</v>
      </c>
      <c r="K114" s="272">
        <v>470.9</v>
      </c>
      <c r="L114" s="272">
        <v>455</v>
      </c>
      <c r="M114" s="272">
        <v>40.832979999999999</v>
      </c>
    </row>
    <row r="115" spans="1:13">
      <c r="A115" s="263">
        <v>105</v>
      </c>
      <c r="B115" s="272" t="s">
        <v>82</v>
      </c>
      <c r="C115" s="273">
        <v>841.75</v>
      </c>
      <c r="D115" s="274">
        <v>845.86666666666667</v>
      </c>
      <c r="E115" s="274">
        <v>834.88333333333333</v>
      </c>
      <c r="F115" s="274">
        <v>828.01666666666665</v>
      </c>
      <c r="G115" s="274">
        <v>817.0333333333333</v>
      </c>
      <c r="H115" s="274">
        <v>852.73333333333335</v>
      </c>
      <c r="I115" s="274">
        <v>863.7166666666667</v>
      </c>
      <c r="J115" s="274">
        <v>870.58333333333337</v>
      </c>
      <c r="K115" s="272">
        <v>856.85</v>
      </c>
      <c r="L115" s="272">
        <v>839</v>
      </c>
      <c r="M115" s="272">
        <v>42.002809999999997</v>
      </c>
    </row>
    <row r="116" spans="1:13">
      <c r="A116" s="263">
        <v>106</v>
      </c>
      <c r="B116" s="272" t="s">
        <v>232</v>
      </c>
      <c r="C116" s="273">
        <v>166.65</v>
      </c>
      <c r="D116" s="274">
        <v>169.11666666666667</v>
      </c>
      <c r="E116" s="274">
        <v>163.78333333333336</v>
      </c>
      <c r="F116" s="274">
        <v>160.91666666666669</v>
      </c>
      <c r="G116" s="274">
        <v>155.58333333333337</v>
      </c>
      <c r="H116" s="274">
        <v>171.98333333333335</v>
      </c>
      <c r="I116" s="274">
        <v>177.31666666666666</v>
      </c>
      <c r="J116" s="274">
        <v>180.18333333333334</v>
      </c>
      <c r="K116" s="272">
        <v>174.45</v>
      </c>
      <c r="L116" s="272">
        <v>166.25</v>
      </c>
      <c r="M116" s="272">
        <v>40.558630000000001</v>
      </c>
    </row>
    <row r="117" spans="1:13">
      <c r="A117" s="263">
        <v>107</v>
      </c>
      <c r="B117" s="272" t="s">
        <v>83</v>
      </c>
      <c r="C117" s="273">
        <v>139.25</v>
      </c>
      <c r="D117" s="274">
        <v>140.46666666666667</v>
      </c>
      <c r="E117" s="274">
        <v>137.48333333333335</v>
      </c>
      <c r="F117" s="274">
        <v>135.71666666666667</v>
      </c>
      <c r="G117" s="274">
        <v>132.73333333333335</v>
      </c>
      <c r="H117" s="274">
        <v>142.23333333333335</v>
      </c>
      <c r="I117" s="274">
        <v>145.21666666666664</v>
      </c>
      <c r="J117" s="274">
        <v>146.98333333333335</v>
      </c>
      <c r="K117" s="272">
        <v>143.44999999999999</v>
      </c>
      <c r="L117" s="272">
        <v>138.69999999999999</v>
      </c>
      <c r="M117" s="272">
        <v>85.796890000000005</v>
      </c>
    </row>
    <row r="118" spans="1:13">
      <c r="A118" s="263">
        <v>108</v>
      </c>
      <c r="B118" s="272" t="s">
        <v>337</v>
      </c>
      <c r="C118" s="273">
        <v>342.4</v>
      </c>
      <c r="D118" s="274">
        <v>344.61666666666662</v>
      </c>
      <c r="E118" s="274">
        <v>338.33333333333326</v>
      </c>
      <c r="F118" s="274">
        <v>334.26666666666665</v>
      </c>
      <c r="G118" s="274">
        <v>327.98333333333329</v>
      </c>
      <c r="H118" s="274">
        <v>348.68333333333322</v>
      </c>
      <c r="I118" s="274">
        <v>354.96666666666664</v>
      </c>
      <c r="J118" s="274">
        <v>359.03333333333319</v>
      </c>
      <c r="K118" s="272">
        <v>350.9</v>
      </c>
      <c r="L118" s="272">
        <v>340.55</v>
      </c>
      <c r="M118" s="272">
        <v>3.5350999999999999</v>
      </c>
    </row>
    <row r="119" spans="1:13">
      <c r="A119" s="263">
        <v>109</v>
      </c>
      <c r="B119" s="272" t="s">
        <v>826</v>
      </c>
      <c r="C119" s="273">
        <v>2543.65</v>
      </c>
      <c r="D119" s="274">
        <v>2571.5166666666669</v>
      </c>
      <c r="E119" s="274">
        <v>2499.1333333333337</v>
      </c>
      <c r="F119" s="274">
        <v>2454.6166666666668</v>
      </c>
      <c r="G119" s="274">
        <v>2382.2333333333336</v>
      </c>
      <c r="H119" s="274">
        <v>2616.0333333333338</v>
      </c>
      <c r="I119" s="274">
        <v>2688.416666666667</v>
      </c>
      <c r="J119" s="274">
        <v>2732.9333333333338</v>
      </c>
      <c r="K119" s="272">
        <v>2643.9</v>
      </c>
      <c r="L119" s="272">
        <v>2527</v>
      </c>
      <c r="M119" s="272">
        <v>3.5518299999999998</v>
      </c>
    </row>
    <row r="120" spans="1:13">
      <c r="A120" s="263">
        <v>110</v>
      </c>
      <c r="B120" s="272" t="s">
        <v>84</v>
      </c>
      <c r="C120" s="273">
        <v>1585.4</v>
      </c>
      <c r="D120" s="274">
        <v>1595.1333333333332</v>
      </c>
      <c r="E120" s="274">
        <v>1571.2666666666664</v>
      </c>
      <c r="F120" s="274">
        <v>1557.1333333333332</v>
      </c>
      <c r="G120" s="274">
        <v>1533.2666666666664</v>
      </c>
      <c r="H120" s="274">
        <v>1609.2666666666664</v>
      </c>
      <c r="I120" s="274">
        <v>1633.1333333333332</v>
      </c>
      <c r="J120" s="274">
        <v>1647.2666666666664</v>
      </c>
      <c r="K120" s="272">
        <v>1619</v>
      </c>
      <c r="L120" s="272">
        <v>1581</v>
      </c>
      <c r="M120" s="272">
        <v>6.3143700000000003</v>
      </c>
    </row>
    <row r="121" spans="1:13">
      <c r="A121" s="263">
        <v>111</v>
      </c>
      <c r="B121" s="272" t="s">
        <v>85</v>
      </c>
      <c r="C121" s="273">
        <v>502.25</v>
      </c>
      <c r="D121" s="274">
        <v>503.26666666666665</v>
      </c>
      <c r="E121" s="274">
        <v>497.63333333333333</v>
      </c>
      <c r="F121" s="274">
        <v>493.01666666666665</v>
      </c>
      <c r="G121" s="274">
        <v>487.38333333333333</v>
      </c>
      <c r="H121" s="274">
        <v>507.88333333333333</v>
      </c>
      <c r="I121" s="274">
        <v>513.51666666666665</v>
      </c>
      <c r="J121" s="274">
        <v>518.13333333333333</v>
      </c>
      <c r="K121" s="272">
        <v>508.9</v>
      </c>
      <c r="L121" s="272">
        <v>498.65</v>
      </c>
      <c r="M121" s="272">
        <v>26.45701</v>
      </c>
    </row>
    <row r="122" spans="1:13">
      <c r="A122" s="263">
        <v>112</v>
      </c>
      <c r="B122" s="272" t="s">
        <v>233</v>
      </c>
      <c r="C122" s="273">
        <v>770.1</v>
      </c>
      <c r="D122" s="274">
        <v>773.41666666666663</v>
      </c>
      <c r="E122" s="274">
        <v>762.83333333333326</v>
      </c>
      <c r="F122" s="274">
        <v>755.56666666666661</v>
      </c>
      <c r="G122" s="274">
        <v>744.98333333333323</v>
      </c>
      <c r="H122" s="274">
        <v>780.68333333333328</v>
      </c>
      <c r="I122" s="274">
        <v>791.26666666666654</v>
      </c>
      <c r="J122" s="274">
        <v>798.5333333333333</v>
      </c>
      <c r="K122" s="272">
        <v>784</v>
      </c>
      <c r="L122" s="272">
        <v>766.15</v>
      </c>
      <c r="M122" s="272">
        <v>2.9085200000000002</v>
      </c>
    </row>
    <row r="123" spans="1:13">
      <c r="A123" s="263">
        <v>113</v>
      </c>
      <c r="B123" s="272" t="s">
        <v>338</v>
      </c>
      <c r="C123" s="273">
        <v>729.8</v>
      </c>
      <c r="D123" s="274">
        <v>733.13333333333333</v>
      </c>
      <c r="E123" s="274">
        <v>722.66666666666663</v>
      </c>
      <c r="F123" s="274">
        <v>715.5333333333333</v>
      </c>
      <c r="G123" s="274">
        <v>705.06666666666661</v>
      </c>
      <c r="H123" s="274">
        <v>740.26666666666665</v>
      </c>
      <c r="I123" s="274">
        <v>750.73333333333335</v>
      </c>
      <c r="J123" s="274">
        <v>757.86666666666667</v>
      </c>
      <c r="K123" s="272">
        <v>743.6</v>
      </c>
      <c r="L123" s="272">
        <v>726</v>
      </c>
      <c r="M123" s="272">
        <v>1.55016</v>
      </c>
    </row>
    <row r="124" spans="1:13">
      <c r="A124" s="263">
        <v>114</v>
      </c>
      <c r="B124" s="272" t="s">
        <v>234</v>
      </c>
      <c r="C124" s="273">
        <v>406.5</v>
      </c>
      <c r="D124" s="274">
        <v>404.76666666666665</v>
      </c>
      <c r="E124" s="274">
        <v>399.0333333333333</v>
      </c>
      <c r="F124" s="274">
        <v>391.56666666666666</v>
      </c>
      <c r="G124" s="274">
        <v>385.83333333333331</v>
      </c>
      <c r="H124" s="274">
        <v>412.23333333333329</v>
      </c>
      <c r="I124" s="274">
        <v>417.96666666666664</v>
      </c>
      <c r="J124" s="274">
        <v>425.43333333333328</v>
      </c>
      <c r="K124" s="272">
        <v>410.5</v>
      </c>
      <c r="L124" s="272">
        <v>397.3</v>
      </c>
      <c r="M124" s="272">
        <v>68.430350000000004</v>
      </c>
    </row>
    <row r="125" spans="1:13">
      <c r="A125" s="263">
        <v>115</v>
      </c>
      <c r="B125" s="272" t="s">
        <v>86</v>
      </c>
      <c r="C125" s="273">
        <v>774.1</v>
      </c>
      <c r="D125" s="274">
        <v>778.31666666666661</v>
      </c>
      <c r="E125" s="274">
        <v>764.83333333333326</v>
      </c>
      <c r="F125" s="274">
        <v>755.56666666666661</v>
      </c>
      <c r="G125" s="274">
        <v>742.08333333333326</v>
      </c>
      <c r="H125" s="274">
        <v>787.58333333333326</v>
      </c>
      <c r="I125" s="274">
        <v>801.06666666666661</v>
      </c>
      <c r="J125" s="274">
        <v>810.33333333333326</v>
      </c>
      <c r="K125" s="272">
        <v>791.8</v>
      </c>
      <c r="L125" s="272">
        <v>769.05</v>
      </c>
      <c r="M125" s="272">
        <v>5.1544299999999996</v>
      </c>
    </row>
    <row r="126" spans="1:13">
      <c r="A126" s="263">
        <v>116</v>
      </c>
      <c r="B126" s="272" t="s">
        <v>339</v>
      </c>
      <c r="C126" s="273">
        <v>640.9</v>
      </c>
      <c r="D126" s="274">
        <v>648.08333333333337</v>
      </c>
      <c r="E126" s="274">
        <v>627.76666666666677</v>
      </c>
      <c r="F126" s="274">
        <v>614.63333333333344</v>
      </c>
      <c r="G126" s="274">
        <v>594.31666666666683</v>
      </c>
      <c r="H126" s="274">
        <v>661.2166666666667</v>
      </c>
      <c r="I126" s="274">
        <v>681.5333333333333</v>
      </c>
      <c r="J126" s="274">
        <v>694.66666666666663</v>
      </c>
      <c r="K126" s="272">
        <v>668.4</v>
      </c>
      <c r="L126" s="272">
        <v>634.95000000000005</v>
      </c>
      <c r="M126" s="272">
        <v>5.8697800000000004</v>
      </c>
    </row>
    <row r="127" spans="1:13">
      <c r="A127" s="263">
        <v>117</v>
      </c>
      <c r="B127" s="272" t="s">
        <v>340</v>
      </c>
      <c r="C127" s="273">
        <v>88.15</v>
      </c>
      <c r="D127" s="274">
        <v>88.533333333333346</v>
      </c>
      <c r="E127" s="274">
        <v>86.416666666666686</v>
      </c>
      <c r="F127" s="274">
        <v>84.683333333333337</v>
      </c>
      <c r="G127" s="274">
        <v>82.566666666666677</v>
      </c>
      <c r="H127" s="274">
        <v>90.266666666666694</v>
      </c>
      <c r="I127" s="274">
        <v>92.38333333333334</v>
      </c>
      <c r="J127" s="274">
        <v>94.116666666666703</v>
      </c>
      <c r="K127" s="272">
        <v>90.65</v>
      </c>
      <c r="L127" s="272">
        <v>86.8</v>
      </c>
      <c r="M127" s="272">
        <v>7.0720599999999996</v>
      </c>
    </row>
    <row r="128" spans="1:13">
      <c r="A128" s="263">
        <v>118</v>
      </c>
      <c r="B128" s="272" t="s">
        <v>341</v>
      </c>
      <c r="C128" s="273">
        <v>108.4</v>
      </c>
      <c r="D128" s="274">
        <v>109.41666666666667</v>
      </c>
      <c r="E128" s="274">
        <v>106.58333333333334</v>
      </c>
      <c r="F128" s="274">
        <v>104.76666666666667</v>
      </c>
      <c r="G128" s="274">
        <v>101.93333333333334</v>
      </c>
      <c r="H128" s="274">
        <v>111.23333333333335</v>
      </c>
      <c r="I128" s="274">
        <v>114.06666666666669</v>
      </c>
      <c r="J128" s="274">
        <v>115.88333333333335</v>
      </c>
      <c r="K128" s="272">
        <v>112.25</v>
      </c>
      <c r="L128" s="272">
        <v>107.6</v>
      </c>
      <c r="M128" s="272">
        <v>28.313739999999999</v>
      </c>
    </row>
    <row r="129" spans="1:13">
      <c r="A129" s="263">
        <v>119</v>
      </c>
      <c r="B129" s="272" t="s">
        <v>342</v>
      </c>
      <c r="C129" s="273">
        <v>456.35</v>
      </c>
      <c r="D129" s="274">
        <v>457.85000000000008</v>
      </c>
      <c r="E129" s="274">
        <v>450.60000000000014</v>
      </c>
      <c r="F129" s="274">
        <v>444.85000000000008</v>
      </c>
      <c r="G129" s="274">
        <v>437.60000000000014</v>
      </c>
      <c r="H129" s="274">
        <v>463.60000000000014</v>
      </c>
      <c r="I129" s="274">
        <v>470.85</v>
      </c>
      <c r="J129" s="274">
        <v>476.60000000000014</v>
      </c>
      <c r="K129" s="272">
        <v>465.1</v>
      </c>
      <c r="L129" s="272">
        <v>452.1</v>
      </c>
      <c r="M129" s="272">
        <v>0.76275000000000004</v>
      </c>
    </row>
    <row r="130" spans="1:13">
      <c r="A130" s="263">
        <v>120</v>
      </c>
      <c r="B130" s="272" t="s">
        <v>92</v>
      </c>
      <c r="C130" s="273">
        <v>307</v>
      </c>
      <c r="D130" s="274">
        <v>310.73333333333335</v>
      </c>
      <c r="E130" s="274">
        <v>300.4666666666667</v>
      </c>
      <c r="F130" s="274">
        <v>293.93333333333334</v>
      </c>
      <c r="G130" s="274">
        <v>283.66666666666669</v>
      </c>
      <c r="H130" s="274">
        <v>317.26666666666671</v>
      </c>
      <c r="I130" s="274">
        <v>327.53333333333336</v>
      </c>
      <c r="J130" s="274">
        <v>334.06666666666672</v>
      </c>
      <c r="K130" s="272">
        <v>321</v>
      </c>
      <c r="L130" s="272">
        <v>304.2</v>
      </c>
      <c r="M130" s="272">
        <v>215.72095999999999</v>
      </c>
    </row>
    <row r="131" spans="1:13">
      <c r="A131" s="263">
        <v>121</v>
      </c>
      <c r="B131" s="272" t="s">
        <v>87</v>
      </c>
      <c r="C131" s="273">
        <v>525.15</v>
      </c>
      <c r="D131" s="274">
        <v>525.4</v>
      </c>
      <c r="E131" s="274">
        <v>518.75</v>
      </c>
      <c r="F131" s="274">
        <v>512.35</v>
      </c>
      <c r="G131" s="274">
        <v>505.70000000000005</v>
      </c>
      <c r="H131" s="274">
        <v>531.79999999999995</v>
      </c>
      <c r="I131" s="274">
        <v>538.44999999999982</v>
      </c>
      <c r="J131" s="274">
        <v>544.84999999999991</v>
      </c>
      <c r="K131" s="272">
        <v>532.04999999999995</v>
      </c>
      <c r="L131" s="272">
        <v>519</v>
      </c>
      <c r="M131" s="272">
        <v>42.812469999999998</v>
      </c>
    </row>
    <row r="132" spans="1:13">
      <c r="A132" s="263">
        <v>122</v>
      </c>
      <c r="B132" s="272" t="s">
        <v>235</v>
      </c>
      <c r="C132" s="273">
        <v>1348.8</v>
      </c>
      <c r="D132" s="274">
        <v>1334.7833333333335</v>
      </c>
      <c r="E132" s="274">
        <v>1317.5666666666671</v>
      </c>
      <c r="F132" s="274">
        <v>1286.3333333333335</v>
      </c>
      <c r="G132" s="274">
        <v>1269.116666666667</v>
      </c>
      <c r="H132" s="274">
        <v>1366.0166666666671</v>
      </c>
      <c r="I132" s="274">
        <v>1383.2333333333338</v>
      </c>
      <c r="J132" s="274">
        <v>1414.4666666666672</v>
      </c>
      <c r="K132" s="272">
        <v>1352</v>
      </c>
      <c r="L132" s="272">
        <v>1303.55</v>
      </c>
      <c r="M132" s="272">
        <v>4.1238400000000004</v>
      </c>
    </row>
    <row r="133" spans="1:13">
      <c r="A133" s="263">
        <v>123</v>
      </c>
      <c r="B133" s="272" t="s">
        <v>343</v>
      </c>
      <c r="C133" s="273">
        <v>1038.25</v>
      </c>
      <c r="D133" s="274">
        <v>1035.8500000000001</v>
      </c>
      <c r="E133" s="274">
        <v>1024.8000000000002</v>
      </c>
      <c r="F133" s="274">
        <v>1011.35</v>
      </c>
      <c r="G133" s="274">
        <v>1000.3000000000001</v>
      </c>
      <c r="H133" s="274">
        <v>1049.3000000000002</v>
      </c>
      <c r="I133" s="274">
        <v>1060.3499999999999</v>
      </c>
      <c r="J133" s="274">
        <v>1073.8000000000004</v>
      </c>
      <c r="K133" s="272">
        <v>1046.9000000000001</v>
      </c>
      <c r="L133" s="272">
        <v>1022.4</v>
      </c>
      <c r="M133" s="272">
        <v>4.3818999999999999</v>
      </c>
    </row>
    <row r="134" spans="1:13">
      <c r="A134" s="263">
        <v>124</v>
      </c>
      <c r="B134" s="272" t="s">
        <v>344</v>
      </c>
      <c r="C134" s="273">
        <v>158.19999999999999</v>
      </c>
      <c r="D134" s="274">
        <v>159.4</v>
      </c>
      <c r="E134" s="274">
        <v>154.30000000000001</v>
      </c>
      <c r="F134" s="274">
        <v>150.4</v>
      </c>
      <c r="G134" s="274">
        <v>145.30000000000001</v>
      </c>
      <c r="H134" s="274">
        <v>163.30000000000001</v>
      </c>
      <c r="I134" s="274">
        <v>168.39999999999998</v>
      </c>
      <c r="J134" s="274">
        <v>172.3</v>
      </c>
      <c r="K134" s="272">
        <v>164.5</v>
      </c>
      <c r="L134" s="272">
        <v>155.5</v>
      </c>
      <c r="M134" s="272">
        <v>44.606560000000002</v>
      </c>
    </row>
    <row r="135" spans="1:13">
      <c r="A135" s="263">
        <v>125</v>
      </c>
      <c r="B135" s="272" t="s">
        <v>841</v>
      </c>
      <c r="C135" s="273">
        <v>343.8</v>
      </c>
      <c r="D135" s="274">
        <v>343.2833333333333</v>
      </c>
      <c r="E135" s="274">
        <v>338.56666666666661</v>
      </c>
      <c r="F135" s="274">
        <v>333.33333333333331</v>
      </c>
      <c r="G135" s="274">
        <v>328.61666666666662</v>
      </c>
      <c r="H135" s="274">
        <v>348.51666666666659</v>
      </c>
      <c r="I135" s="274">
        <v>353.23333333333329</v>
      </c>
      <c r="J135" s="274">
        <v>358.46666666666658</v>
      </c>
      <c r="K135" s="272">
        <v>348</v>
      </c>
      <c r="L135" s="272">
        <v>338.05</v>
      </c>
      <c r="M135" s="272">
        <v>3.9707300000000001</v>
      </c>
    </row>
    <row r="136" spans="1:13">
      <c r="A136" s="263">
        <v>126</v>
      </c>
      <c r="B136" s="272" t="s">
        <v>741</v>
      </c>
      <c r="C136" s="273">
        <v>782.75</v>
      </c>
      <c r="D136" s="274">
        <v>782.31666666666661</v>
      </c>
      <c r="E136" s="274">
        <v>765.73333333333323</v>
      </c>
      <c r="F136" s="274">
        <v>748.71666666666658</v>
      </c>
      <c r="G136" s="274">
        <v>732.13333333333321</v>
      </c>
      <c r="H136" s="274">
        <v>799.33333333333326</v>
      </c>
      <c r="I136" s="274">
        <v>815.91666666666674</v>
      </c>
      <c r="J136" s="274">
        <v>832.93333333333328</v>
      </c>
      <c r="K136" s="272">
        <v>798.9</v>
      </c>
      <c r="L136" s="272">
        <v>765.3</v>
      </c>
      <c r="M136" s="272">
        <v>1.6628700000000001</v>
      </c>
    </row>
    <row r="137" spans="1:13">
      <c r="A137" s="263">
        <v>127</v>
      </c>
      <c r="B137" s="272" t="s">
        <v>346</v>
      </c>
      <c r="C137" s="273">
        <v>490.85</v>
      </c>
      <c r="D137" s="274">
        <v>497.58333333333331</v>
      </c>
      <c r="E137" s="274">
        <v>475.76666666666665</v>
      </c>
      <c r="F137" s="274">
        <v>460.68333333333334</v>
      </c>
      <c r="G137" s="274">
        <v>438.86666666666667</v>
      </c>
      <c r="H137" s="274">
        <v>512.66666666666663</v>
      </c>
      <c r="I137" s="274">
        <v>534.48333333333335</v>
      </c>
      <c r="J137" s="274">
        <v>549.56666666666661</v>
      </c>
      <c r="K137" s="272">
        <v>519.4</v>
      </c>
      <c r="L137" s="272">
        <v>482.5</v>
      </c>
      <c r="M137" s="272">
        <v>3.3908800000000001</v>
      </c>
    </row>
    <row r="138" spans="1:13">
      <c r="A138" s="263">
        <v>128</v>
      </c>
      <c r="B138" s="272" t="s">
        <v>89</v>
      </c>
      <c r="C138" s="273">
        <v>11.9</v>
      </c>
      <c r="D138" s="274">
        <v>11.950000000000001</v>
      </c>
      <c r="E138" s="274">
        <v>11.750000000000002</v>
      </c>
      <c r="F138" s="274">
        <v>11.600000000000001</v>
      </c>
      <c r="G138" s="274">
        <v>11.400000000000002</v>
      </c>
      <c r="H138" s="274">
        <v>12.100000000000001</v>
      </c>
      <c r="I138" s="274">
        <v>12.3</v>
      </c>
      <c r="J138" s="274">
        <v>12.450000000000001</v>
      </c>
      <c r="K138" s="272">
        <v>12.15</v>
      </c>
      <c r="L138" s="272">
        <v>11.8</v>
      </c>
      <c r="M138" s="272">
        <v>34.102849999999997</v>
      </c>
    </row>
    <row r="139" spans="1:13">
      <c r="A139" s="263">
        <v>129</v>
      </c>
      <c r="B139" s="272" t="s">
        <v>347</v>
      </c>
      <c r="C139" s="273">
        <v>126.95</v>
      </c>
      <c r="D139" s="274">
        <v>128.80000000000001</v>
      </c>
      <c r="E139" s="274">
        <v>123.95000000000002</v>
      </c>
      <c r="F139" s="274">
        <v>120.95</v>
      </c>
      <c r="G139" s="274">
        <v>116.10000000000001</v>
      </c>
      <c r="H139" s="274">
        <v>131.80000000000001</v>
      </c>
      <c r="I139" s="274">
        <v>136.65000000000003</v>
      </c>
      <c r="J139" s="274">
        <v>139.65000000000003</v>
      </c>
      <c r="K139" s="272">
        <v>133.65</v>
      </c>
      <c r="L139" s="272">
        <v>125.8</v>
      </c>
      <c r="M139" s="272">
        <v>4.9833100000000004</v>
      </c>
    </row>
    <row r="140" spans="1:13">
      <c r="A140" s="263">
        <v>130</v>
      </c>
      <c r="B140" s="272" t="s">
        <v>90</v>
      </c>
      <c r="C140" s="273">
        <v>3722.75</v>
      </c>
      <c r="D140" s="274">
        <v>3756.35</v>
      </c>
      <c r="E140" s="274">
        <v>3671.45</v>
      </c>
      <c r="F140" s="274">
        <v>3620.15</v>
      </c>
      <c r="G140" s="274">
        <v>3535.25</v>
      </c>
      <c r="H140" s="274">
        <v>3807.6499999999996</v>
      </c>
      <c r="I140" s="274">
        <v>3892.55</v>
      </c>
      <c r="J140" s="274">
        <v>3943.8499999999995</v>
      </c>
      <c r="K140" s="272">
        <v>3841.25</v>
      </c>
      <c r="L140" s="272">
        <v>3705.05</v>
      </c>
      <c r="M140" s="272">
        <v>13.19497</v>
      </c>
    </row>
    <row r="141" spans="1:13">
      <c r="A141" s="263">
        <v>131</v>
      </c>
      <c r="B141" s="272" t="s">
        <v>348</v>
      </c>
      <c r="C141" s="273">
        <v>17737.75</v>
      </c>
      <c r="D141" s="274">
        <v>17812.933333333334</v>
      </c>
      <c r="E141" s="274">
        <v>17375.866666666669</v>
      </c>
      <c r="F141" s="274">
        <v>17013.983333333334</v>
      </c>
      <c r="G141" s="274">
        <v>16576.916666666668</v>
      </c>
      <c r="H141" s="274">
        <v>18174.816666666669</v>
      </c>
      <c r="I141" s="274">
        <v>18611.883333333335</v>
      </c>
      <c r="J141" s="274">
        <v>18973.76666666667</v>
      </c>
      <c r="K141" s="272">
        <v>18250</v>
      </c>
      <c r="L141" s="272">
        <v>17451.05</v>
      </c>
      <c r="M141" s="272">
        <v>1.1610100000000001</v>
      </c>
    </row>
    <row r="142" spans="1:13">
      <c r="A142" s="263">
        <v>132</v>
      </c>
      <c r="B142" s="272" t="s">
        <v>349</v>
      </c>
      <c r="C142" s="273">
        <v>2408.65</v>
      </c>
      <c r="D142" s="274">
        <v>2417.6666666666665</v>
      </c>
      <c r="E142" s="274">
        <v>2379.9833333333331</v>
      </c>
      <c r="F142" s="274">
        <v>2351.3166666666666</v>
      </c>
      <c r="G142" s="274">
        <v>2313.6333333333332</v>
      </c>
      <c r="H142" s="274">
        <v>2446.333333333333</v>
      </c>
      <c r="I142" s="274">
        <v>2484.0166666666664</v>
      </c>
      <c r="J142" s="274">
        <v>2512.6833333333329</v>
      </c>
      <c r="K142" s="272">
        <v>2455.35</v>
      </c>
      <c r="L142" s="272">
        <v>2389</v>
      </c>
      <c r="M142" s="272">
        <v>0.60826000000000002</v>
      </c>
    </row>
    <row r="143" spans="1:13">
      <c r="A143" s="263">
        <v>133</v>
      </c>
      <c r="B143" s="272" t="s">
        <v>93</v>
      </c>
      <c r="C143" s="273">
        <v>4844.1000000000004</v>
      </c>
      <c r="D143" s="274">
        <v>4848.2666666666664</v>
      </c>
      <c r="E143" s="274">
        <v>4800.833333333333</v>
      </c>
      <c r="F143" s="274">
        <v>4757.5666666666666</v>
      </c>
      <c r="G143" s="274">
        <v>4710.1333333333332</v>
      </c>
      <c r="H143" s="274">
        <v>4891.5333333333328</v>
      </c>
      <c r="I143" s="274">
        <v>4938.9666666666672</v>
      </c>
      <c r="J143" s="274">
        <v>4982.2333333333327</v>
      </c>
      <c r="K143" s="272">
        <v>4895.7</v>
      </c>
      <c r="L143" s="272">
        <v>4805</v>
      </c>
      <c r="M143" s="272">
        <v>12.467689999999999</v>
      </c>
    </row>
    <row r="144" spans="1:13">
      <c r="A144" s="263">
        <v>134</v>
      </c>
      <c r="B144" s="272" t="s">
        <v>350</v>
      </c>
      <c r="C144" s="273">
        <v>331.15</v>
      </c>
      <c r="D144" s="274">
        <v>334.2</v>
      </c>
      <c r="E144" s="274">
        <v>326.39999999999998</v>
      </c>
      <c r="F144" s="274">
        <v>321.64999999999998</v>
      </c>
      <c r="G144" s="274">
        <v>313.84999999999997</v>
      </c>
      <c r="H144" s="274">
        <v>338.95</v>
      </c>
      <c r="I144" s="274">
        <v>346.75000000000006</v>
      </c>
      <c r="J144" s="274">
        <v>351.5</v>
      </c>
      <c r="K144" s="272">
        <v>342</v>
      </c>
      <c r="L144" s="272">
        <v>329.45</v>
      </c>
      <c r="M144" s="272">
        <v>3.26349</v>
      </c>
    </row>
    <row r="145" spans="1:13">
      <c r="A145" s="263">
        <v>135</v>
      </c>
      <c r="B145" s="272" t="s">
        <v>351</v>
      </c>
      <c r="C145" s="273">
        <v>95.8</v>
      </c>
      <c r="D145" s="274">
        <v>97.083333333333329</v>
      </c>
      <c r="E145" s="274">
        <v>92.816666666666663</v>
      </c>
      <c r="F145" s="274">
        <v>89.833333333333329</v>
      </c>
      <c r="G145" s="274">
        <v>85.566666666666663</v>
      </c>
      <c r="H145" s="274">
        <v>100.06666666666666</v>
      </c>
      <c r="I145" s="274">
        <v>104.33333333333334</v>
      </c>
      <c r="J145" s="274">
        <v>107.31666666666666</v>
      </c>
      <c r="K145" s="272">
        <v>101.35</v>
      </c>
      <c r="L145" s="272">
        <v>94.1</v>
      </c>
      <c r="M145" s="272">
        <v>17.94303</v>
      </c>
    </row>
    <row r="146" spans="1:13">
      <c r="A146" s="263">
        <v>136</v>
      </c>
      <c r="B146" s="272" t="s">
        <v>842</v>
      </c>
      <c r="C146" s="273">
        <v>207.85</v>
      </c>
      <c r="D146" s="274">
        <v>209.2833333333333</v>
      </c>
      <c r="E146" s="274">
        <v>205.76666666666659</v>
      </c>
      <c r="F146" s="274">
        <v>203.68333333333328</v>
      </c>
      <c r="G146" s="274">
        <v>200.16666666666657</v>
      </c>
      <c r="H146" s="274">
        <v>211.36666666666662</v>
      </c>
      <c r="I146" s="274">
        <v>214.88333333333333</v>
      </c>
      <c r="J146" s="274">
        <v>216.96666666666664</v>
      </c>
      <c r="K146" s="272">
        <v>212.8</v>
      </c>
      <c r="L146" s="272">
        <v>207.2</v>
      </c>
      <c r="M146" s="272">
        <v>7.5703800000000001</v>
      </c>
    </row>
    <row r="147" spans="1:13">
      <c r="A147" s="263">
        <v>137</v>
      </c>
      <c r="B147" s="272" t="s">
        <v>743</v>
      </c>
      <c r="C147" s="273">
        <v>1990.7</v>
      </c>
      <c r="D147" s="274">
        <v>2007.5666666666666</v>
      </c>
      <c r="E147" s="274">
        <v>1965.1333333333332</v>
      </c>
      <c r="F147" s="274">
        <v>1939.5666666666666</v>
      </c>
      <c r="G147" s="274">
        <v>1897.1333333333332</v>
      </c>
      <c r="H147" s="274">
        <v>2033.1333333333332</v>
      </c>
      <c r="I147" s="274">
        <v>2075.5666666666666</v>
      </c>
      <c r="J147" s="274">
        <v>2101.1333333333332</v>
      </c>
      <c r="K147" s="272">
        <v>2050</v>
      </c>
      <c r="L147" s="272">
        <v>1982</v>
      </c>
      <c r="M147" s="272">
        <v>6.8659999999999999E-2</v>
      </c>
    </row>
    <row r="148" spans="1:13">
      <c r="A148" s="263">
        <v>138</v>
      </c>
      <c r="B148" s="272" t="s">
        <v>236</v>
      </c>
      <c r="C148" s="273">
        <v>64.900000000000006</v>
      </c>
      <c r="D148" s="274">
        <v>65.616666666666674</v>
      </c>
      <c r="E148" s="274">
        <v>63.833333333333343</v>
      </c>
      <c r="F148" s="274">
        <v>62.766666666666666</v>
      </c>
      <c r="G148" s="274">
        <v>60.983333333333334</v>
      </c>
      <c r="H148" s="274">
        <v>66.683333333333351</v>
      </c>
      <c r="I148" s="274">
        <v>68.466666666666683</v>
      </c>
      <c r="J148" s="274">
        <v>69.53333333333336</v>
      </c>
      <c r="K148" s="272">
        <v>67.400000000000006</v>
      </c>
      <c r="L148" s="272">
        <v>64.55</v>
      </c>
      <c r="M148" s="272">
        <v>9.6761999999999997</v>
      </c>
    </row>
    <row r="149" spans="1:13">
      <c r="A149" s="263">
        <v>139</v>
      </c>
      <c r="B149" s="272" t="s">
        <v>94</v>
      </c>
      <c r="C149" s="273">
        <v>2947.65</v>
      </c>
      <c r="D149" s="274">
        <v>2967.2333333333336</v>
      </c>
      <c r="E149" s="274">
        <v>2916.4666666666672</v>
      </c>
      <c r="F149" s="274">
        <v>2885.2833333333338</v>
      </c>
      <c r="G149" s="274">
        <v>2834.5166666666673</v>
      </c>
      <c r="H149" s="274">
        <v>2998.416666666667</v>
      </c>
      <c r="I149" s="274">
        <v>3049.1833333333334</v>
      </c>
      <c r="J149" s="274">
        <v>3080.3666666666668</v>
      </c>
      <c r="K149" s="272">
        <v>3018</v>
      </c>
      <c r="L149" s="272">
        <v>2936.05</v>
      </c>
      <c r="M149" s="272">
        <v>11.275840000000001</v>
      </c>
    </row>
    <row r="150" spans="1:13">
      <c r="A150" s="263">
        <v>140</v>
      </c>
      <c r="B150" s="272" t="s">
        <v>352</v>
      </c>
      <c r="C150" s="273">
        <v>176.1</v>
      </c>
      <c r="D150" s="274">
        <v>175.85</v>
      </c>
      <c r="E150" s="274">
        <v>170.7</v>
      </c>
      <c r="F150" s="274">
        <v>165.29999999999998</v>
      </c>
      <c r="G150" s="274">
        <v>160.14999999999998</v>
      </c>
      <c r="H150" s="274">
        <v>181.25</v>
      </c>
      <c r="I150" s="274">
        <v>186.40000000000003</v>
      </c>
      <c r="J150" s="274">
        <v>191.8</v>
      </c>
      <c r="K150" s="272">
        <v>181</v>
      </c>
      <c r="L150" s="272">
        <v>170.45</v>
      </c>
      <c r="M150" s="272">
        <v>7.8663400000000001</v>
      </c>
    </row>
    <row r="151" spans="1:13">
      <c r="A151" s="263">
        <v>141</v>
      </c>
      <c r="B151" s="272" t="s">
        <v>237</v>
      </c>
      <c r="C151" s="273">
        <v>490.6</v>
      </c>
      <c r="D151" s="274">
        <v>495.26666666666665</v>
      </c>
      <c r="E151" s="274">
        <v>481.58333333333331</v>
      </c>
      <c r="F151" s="274">
        <v>472.56666666666666</v>
      </c>
      <c r="G151" s="274">
        <v>458.88333333333333</v>
      </c>
      <c r="H151" s="274">
        <v>504.2833333333333</v>
      </c>
      <c r="I151" s="274">
        <v>517.9666666666667</v>
      </c>
      <c r="J151" s="274">
        <v>526.98333333333335</v>
      </c>
      <c r="K151" s="272">
        <v>508.95</v>
      </c>
      <c r="L151" s="272">
        <v>486.25</v>
      </c>
      <c r="M151" s="272">
        <v>6.2742899999999997</v>
      </c>
    </row>
    <row r="152" spans="1:13">
      <c r="A152" s="263">
        <v>142</v>
      </c>
      <c r="B152" s="272" t="s">
        <v>238</v>
      </c>
      <c r="C152" s="273">
        <v>1470.15</v>
      </c>
      <c r="D152" s="274">
        <v>1470</v>
      </c>
      <c r="E152" s="274">
        <v>1456.5</v>
      </c>
      <c r="F152" s="274">
        <v>1442.85</v>
      </c>
      <c r="G152" s="274">
        <v>1429.35</v>
      </c>
      <c r="H152" s="274">
        <v>1483.65</v>
      </c>
      <c r="I152" s="274">
        <v>1497.15</v>
      </c>
      <c r="J152" s="274">
        <v>1510.8000000000002</v>
      </c>
      <c r="K152" s="272">
        <v>1483.5</v>
      </c>
      <c r="L152" s="272">
        <v>1456.35</v>
      </c>
      <c r="M152" s="272">
        <v>0.69279000000000002</v>
      </c>
    </row>
    <row r="153" spans="1:13">
      <c r="A153" s="263">
        <v>143</v>
      </c>
      <c r="B153" s="272" t="s">
        <v>239</v>
      </c>
      <c r="C153" s="273">
        <v>76.95</v>
      </c>
      <c r="D153" s="274">
        <v>77.516666666666666</v>
      </c>
      <c r="E153" s="274">
        <v>76.133333333333326</v>
      </c>
      <c r="F153" s="274">
        <v>75.316666666666663</v>
      </c>
      <c r="G153" s="274">
        <v>73.933333333333323</v>
      </c>
      <c r="H153" s="274">
        <v>78.333333333333329</v>
      </c>
      <c r="I153" s="274">
        <v>79.716666666666683</v>
      </c>
      <c r="J153" s="274">
        <v>80.533333333333331</v>
      </c>
      <c r="K153" s="272">
        <v>78.900000000000006</v>
      </c>
      <c r="L153" s="272">
        <v>76.7</v>
      </c>
      <c r="M153" s="272">
        <v>23.99099</v>
      </c>
    </row>
    <row r="154" spans="1:13">
      <c r="A154" s="263">
        <v>144</v>
      </c>
      <c r="B154" s="272" t="s">
        <v>95</v>
      </c>
      <c r="C154" s="273">
        <v>86.5</v>
      </c>
      <c r="D154" s="274">
        <v>87.516666666666652</v>
      </c>
      <c r="E154" s="274">
        <v>85.0833333333333</v>
      </c>
      <c r="F154" s="274">
        <v>83.666666666666643</v>
      </c>
      <c r="G154" s="274">
        <v>81.233333333333292</v>
      </c>
      <c r="H154" s="274">
        <v>88.933333333333309</v>
      </c>
      <c r="I154" s="274">
        <v>91.366666666666646</v>
      </c>
      <c r="J154" s="274">
        <v>92.783333333333317</v>
      </c>
      <c r="K154" s="272">
        <v>89.95</v>
      </c>
      <c r="L154" s="272">
        <v>86.1</v>
      </c>
      <c r="M154" s="272">
        <v>10.870329999999999</v>
      </c>
    </row>
    <row r="155" spans="1:13">
      <c r="A155" s="263">
        <v>145</v>
      </c>
      <c r="B155" s="272" t="s">
        <v>353</v>
      </c>
      <c r="C155" s="273">
        <v>586.25</v>
      </c>
      <c r="D155" s="274">
        <v>587.73333333333335</v>
      </c>
      <c r="E155" s="274">
        <v>581.51666666666665</v>
      </c>
      <c r="F155" s="274">
        <v>576.7833333333333</v>
      </c>
      <c r="G155" s="274">
        <v>570.56666666666661</v>
      </c>
      <c r="H155" s="274">
        <v>592.4666666666667</v>
      </c>
      <c r="I155" s="274">
        <v>598.68333333333339</v>
      </c>
      <c r="J155" s="274">
        <v>603.41666666666674</v>
      </c>
      <c r="K155" s="272">
        <v>593.95000000000005</v>
      </c>
      <c r="L155" s="272">
        <v>583</v>
      </c>
      <c r="M155" s="272">
        <v>0.3266</v>
      </c>
    </row>
    <row r="156" spans="1:13">
      <c r="A156" s="263">
        <v>146</v>
      </c>
      <c r="B156" s="272" t="s">
        <v>96</v>
      </c>
      <c r="C156" s="273">
        <v>1427.35</v>
      </c>
      <c r="D156" s="274">
        <v>1438.6333333333332</v>
      </c>
      <c r="E156" s="274">
        <v>1408.8166666666664</v>
      </c>
      <c r="F156" s="274">
        <v>1390.2833333333331</v>
      </c>
      <c r="G156" s="274">
        <v>1360.4666666666662</v>
      </c>
      <c r="H156" s="274">
        <v>1457.1666666666665</v>
      </c>
      <c r="I156" s="274">
        <v>1486.9833333333331</v>
      </c>
      <c r="J156" s="274">
        <v>1505.5166666666667</v>
      </c>
      <c r="K156" s="272">
        <v>1468.45</v>
      </c>
      <c r="L156" s="272">
        <v>1420.1</v>
      </c>
      <c r="M156" s="272">
        <v>21.79561</v>
      </c>
    </row>
    <row r="157" spans="1:13">
      <c r="A157" s="263">
        <v>147</v>
      </c>
      <c r="B157" s="272" t="s">
        <v>97</v>
      </c>
      <c r="C157" s="273">
        <v>211.45</v>
      </c>
      <c r="D157" s="274">
        <v>213.61666666666667</v>
      </c>
      <c r="E157" s="274">
        <v>207.93333333333334</v>
      </c>
      <c r="F157" s="274">
        <v>204.41666666666666</v>
      </c>
      <c r="G157" s="274">
        <v>198.73333333333332</v>
      </c>
      <c r="H157" s="274">
        <v>217.13333333333335</v>
      </c>
      <c r="I157" s="274">
        <v>222.81666666666669</v>
      </c>
      <c r="J157" s="274">
        <v>226.33333333333337</v>
      </c>
      <c r="K157" s="272">
        <v>219.3</v>
      </c>
      <c r="L157" s="272">
        <v>210.1</v>
      </c>
      <c r="M157" s="272">
        <v>100.43170000000001</v>
      </c>
    </row>
    <row r="158" spans="1:13">
      <c r="A158" s="263">
        <v>148</v>
      </c>
      <c r="B158" s="272" t="s">
        <v>355</v>
      </c>
      <c r="C158" s="273">
        <v>275.5</v>
      </c>
      <c r="D158" s="274">
        <v>277.51666666666665</v>
      </c>
      <c r="E158" s="274">
        <v>272.98333333333329</v>
      </c>
      <c r="F158" s="274">
        <v>270.46666666666664</v>
      </c>
      <c r="G158" s="274">
        <v>265.93333333333328</v>
      </c>
      <c r="H158" s="274">
        <v>280.0333333333333</v>
      </c>
      <c r="I158" s="274">
        <v>284.56666666666661</v>
      </c>
      <c r="J158" s="274">
        <v>287.08333333333331</v>
      </c>
      <c r="K158" s="272">
        <v>282.05</v>
      </c>
      <c r="L158" s="272">
        <v>275</v>
      </c>
      <c r="M158" s="272">
        <v>2.24302</v>
      </c>
    </row>
    <row r="159" spans="1:13">
      <c r="A159" s="263">
        <v>149</v>
      </c>
      <c r="B159" s="272" t="s">
        <v>98</v>
      </c>
      <c r="C159" s="273">
        <v>82.95</v>
      </c>
      <c r="D159" s="274">
        <v>83.466666666666669</v>
      </c>
      <c r="E159" s="274">
        <v>81.483333333333334</v>
      </c>
      <c r="F159" s="274">
        <v>80.016666666666666</v>
      </c>
      <c r="G159" s="274">
        <v>78.033333333333331</v>
      </c>
      <c r="H159" s="274">
        <v>84.933333333333337</v>
      </c>
      <c r="I159" s="274">
        <v>86.916666666666686</v>
      </c>
      <c r="J159" s="274">
        <v>88.38333333333334</v>
      </c>
      <c r="K159" s="272">
        <v>85.45</v>
      </c>
      <c r="L159" s="272">
        <v>82</v>
      </c>
      <c r="M159" s="272">
        <v>270.21814000000001</v>
      </c>
    </row>
    <row r="160" spans="1:13">
      <c r="A160" s="263">
        <v>150</v>
      </c>
      <c r="B160" s="272" t="s">
        <v>356</v>
      </c>
      <c r="C160" s="273">
        <v>2358.65</v>
      </c>
      <c r="D160" s="274">
        <v>2374.5499999999997</v>
      </c>
      <c r="E160" s="274">
        <v>2324.0999999999995</v>
      </c>
      <c r="F160" s="274">
        <v>2289.5499999999997</v>
      </c>
      <c r="G160" s="274">
        <v>2239.0999999999995</v>
      </c>
      <c r="H160" s="274">
        <v>2409.0999999999995</v>
      </c>
      <c r="I160" s="274">
        <v>2459.5499999999993</v>
      </c>
      <c r="J160" s="274">
        <v>2494.0999999999995</v>
      </c>
      <c r="K160" s="272">
        <v>2425</v>
      </c>
      <c r="L160" s="272">
        <v>2340</v>
      </c>
      <c r="M160" s="272">
        <v>0.11971</v>
      </c>
    </row>
    <row r="161" spans="1:13">
      <c r="A161" s="263">
        <v>151</v>
      </c>
      <c r="B161" s="272" t="s">
        <v>357</v>
      </c>
      <c r="C161" s="273">
        <v>367.85</v>
      </c>
      <c r="D161" s="274">
        <v>368.61666666666662</v>
      </c>
      <c r="E161" s="274">
        <v>364.23333333333323</v>
      </c>
      <c r="F161" s="274">
        <v>360.61666666666662</v>
      </c>
      <c r="G161" s="274">
        <v>356.23333333333323</v>
      </c>
      <c r="H161" s="274">
        <v>372.23333333333323</v>
      </c>
      <c r="I161" s="274">
        <v>376.61666666666656</v>
      </c>
      <c r="J161" s="274">
        <v>380.23333333333323</v>
      </c>
      <c r="K161" s="272">
        <v>373</v>
      </c>
      <c r="L161" s="272">
        <v>365</v>
      </c>
      <c r="M161" s="272">
        <v>2.2580399999999998</v>
      </c>
    </row>
    <row r="162" spans="1:13">
      <c r="A162" s="263">
        <v>152</v>
      </c>
      <c r="B162" s="272" t="s">
        <v>358</v>
      </c>
      <c r="C162" s="273">
        <v>660.55</v>
      </c>
      <c r="D162" s="274">
        <v>661.01666666666665</v>
      </c>
      <c r="E162" s="274">
        <v>640.33333333333326</v>
      </c>
      <c r="F162" s="274">
        <v>620.11666666666656</v>
      </c>
      <c r="G162" s="274">
        <v>599.43333333333317</v>
      </c>
      <c r="H162" s="274">
        <v>681.23333333333335</v>
      </c>
      <c r="I162" s="274">
        <v>701.91666666666674</v>
      </c>
      <c r="J162" s="274">
        <v>722.13333333333344</v>
      </c>
      <c r="K162" s="272">
        <v>681.7</v>
      </c>
      <c r="L162" s="272">
        <v>640.79999999999995</v>
      </c>
      <c r="M162" s="272">
        <v>2.6697099999999998</v>
      </c>
    </row>
    <row r="163" spans="1:13">
      <c r="A163" s="263">
        <v>153</v>
      </c>
      <c r="B163" s="272" t="s">
        <v>359</v>
      </c>
      <c r="C163" s="273">
        <v>96.9</v>
      </c>
      <c r="D163" s="274">
        <v>99.05</v>
      </c>
      <c r="E163" s="274">
        <v>94.35</v>
      </c>
      <c r="F163" s="274">
        <v>91.8</v>
      </c>
      <c r="G163" s="274">
        <v>87.1</v>
      </c>
      <c r="H163" s="274">
        <v>101.6</v>
      </c>
      <c r="I163" s="274">
        <v>106.30000000000001</v>
      </c>
      <c r="J163" s="274">
        <v>108.85</v>
      </c>
      <c r="K163" s="272">
        <v>103.75</v>
      </c>
      <c r="L163" s="272">
        <v>96.5</v>
      </c>
      <c r="M163" s="272">
        <v>76.505120000000005</v>
      </c>
    </row>
    <row r="164" spans="1:13">
      <c r="A164" s="263">
        <v>154</v>
      </c>
      <c r="B164" s="272" t="s">
        <v>360</v>
      </c>
      <c r="C164" s="273">
        <v>173.95</v>
      </c>
      <c r="D164" s="274">
        <v>174.05000000000004</v>
      </c>
      <c r="E164" s="274">
        <v>168.70000000000007</v>
      </c>
      <c r="F164" s="274">
        <v>163.45000000000005</v>
      </c>
      <c r="G164" s="274">
        <v>158.10000000000008</v>
      </c>
      <c r="H164" s="274">
        <v>179.30000000000007</v>
      </c>
      <c r="I164" s="274">
        <v>184.65000000000003</v>
      </c>
      <c r="J164" s="274">
        <v>189.90000000000006</v>
      </c>
      <c r="K164" s="272">
        <v>179.4</v>
      </c>
      <c r="L164" s="272">
        <v>168.8</v>
      </c>
      <c r="M164" s="272">
        <v>66.108069999999998</v>
      </c>
    </row>
    <row r="165" spans="1:13">
      <c r="A165" s="263">
        <v>155</v>
      </c>
      <c r="B165" s="272" t="s">
        <v>240</v>
      </c>
      <c r="C165" s="273">
        <v>8.65</v>
      </c>
      <c r="D165" s="274">
        <v>8.5666666666666682</v>
      </c>
      <c r="E165" s="274">
        <v>8.4833333333333361</v>
      </c>
      <c r="F165" s="274">
        <v>8.3166666666666682</v>
      </c>
      <c r="G165" s="274">
        <v>8.2333333333333361</v>
      </c>
      <c r="H165" s="274">
        <v>8.7333333333333361</v>
      </c>
      <c r="I165" s="274">
        <v>8.8166666666666682</v>
      </c>
      <c r="J165" s="274">
        <v>8.9833333333333361</v>
      </c>
      <c r="K165" s="272">
        <v>8.65</v>
      </c>
      <c r="L165" s="272">
        <v>8.4</v>
      </c>
      <c r="M165" s="272">
        <v>299.81907999999999</v>
      </c>
    </row>
    <row r="166" spans="1:13">
      <c r="A166" s="263">
        <v>156</v>
      </c>
      <c r="B166" s="272" t="s">
        <v>241</v>
      </c>
      <c r="C166" s="273">
        <v>80.5</v>
      </c>
      <c r="D166" s="274">
        <v>79.666666666666671</v>
      </c>
      <c r="E166" s="274">
        <v>78.833333333333343</v>
      </c>
      <c r="F166" s="274">
        <v>77.166666666666671</v>
      </c>
      <c r="G166" s="274">
        <v>76.333333333333343</v>
      </c>
      <c r="H166" s="274">
        <v>81.333333333333343</v>
      </c>
      <c r="I166" s="274">
        <v>82.166666666666686</v>
      </c>
      <c r="J166" s="274">
        <v>83.833333333333343</v>
      </c>
      <c r="K166" s="272">
        <v>80.5</v>
      </c>
      <c r="L166" s="272">
        <v>78</v>
      </c>
      <c r="M166" s="272">
        <v>135.28174000000001</v>
      </c>
    </row>
    <row r="167" spans="1:13">
      <c r="A167" s="263">
        <v>157</v>
      </c>
      <c r="B167" s="272" t="s">
        <v>99</v>
      </c>
      <c r="C167" s="273">
        <v>131.05000000000001</v>
      </c>
      <c r="D167" s="274">
        <v>131.73333333333332</v>
      </c>
      <c r="E167" s="274">
        <v>130.01666666666665</v>
      </c>
      <c r="F167" s="274">
        <v>128.98333333333332</v>
      </c>
      <c r="G167" s="274">
        <v>127.26666666666665</v>
      </c>
      <c r="H167" s="274">
        <v>132.76666666666665</v>
      </c>
      <c r="I167" s="274">
        <v>134.48333333333329</v>
      </c>
      <c r="J167" s="274">
        <v>135.51666666666665</v>
      </c>
      <c r="K167" s="272">
        <v>133.44999999999999</v>
      </c>
      <c r="L167" s="272">
        <v>130.69999999999999</v>
      </c>
      <c r="M167" s="272">
        <v>152.32082</v>
      </c>
    </row>
    <row r="168" spans="1:13">
      <c r="A168" s="263">
        <v>158</v>
      </c>
      <c r="B168" s="272" t="s">
        <v>361</v>
      </c>
      <c r="C168" s="273">
        <v>281.14999999999998</v>
      </c>
      <c r="D168" s="274">
        <v>286.15000000000003</v>
      </c>
      <c r="E168" s="274">
        <v>275.30000000000007</v>
      </c>
      <c r="F168" s="274">
        <v>269.45000000000005</v>
      </c>
      <c r="G168" s="274">
        <v>258.60000000000008</v>
      </c>
      <c r="H168" s="274">
        <v>292.00000000000006</v>
      </c>
      <c r="I168" s="274">
        <v>302.85000000000008</v>
      </c>
      <c r="J168" s="274">
        <v>308.70000000000005</v>
      </c>
      <c r="K168" s="272">
        <v>297</v>
      </c>
      <c r="L168" s="272">
        <v>280.3</v>
      </c>
      <c r="M168" s="272">
        <v>2.5925799999999999</v>
      </c>
    </row>
    <row r="169" spans="1:13">
      <c r="A169" s="263">
        <v>159</v>
      </c>
      <c r="B169" s="272" t="s">
        <v>362</v>
      </c>
      <c r="C169" s="273">
        <v>212.25</v>
      </c>
      <c r="D169" s="274">
        <v>212</v>
      </c>
      <c r="E169" s="274">
        <v>209.35</v>
      </c>
      <c r="F169" s="274">
        <v>206.45</v>
      </c>
      <c r="G169" s="274">
        <v>203.79999999999998</v>
      </c>
      <c r="H169" s="274">
        <v>214.9</v>
      </c>
      <c r="I169" s="274">
        <v>217.54999999999998</v>
      </c>
      <c r="J169" s="274">
        <v>220.45000000000002</v>
      </c>
      <c r="K169" s="272">
        <v>214.65</v>
      </c>
      <c r="L169" s="272">
        <v>209.1</v>
      </c>
      <c r="M169" s="272">
        <v>4.1344599999999998</v>
      </c>
    </row>
    <row r="170" spans="1:13">
      <c r="A170" s="263">
        <v>160</v>
      </c>
      <c r="B170" s="272" t="s">
        <v>745</v>
      </c>
      <c r="C170" s="273">
        <v>3727.9</v>
      </c>
      <c r="D170" s="274">
        <v>3736.7166666666667</v>
      </c>
      <c r="E170" s="274">
        <v>3695.4333333333334</v>
      </c>
      <c r="F170" s="274">
        <v>3662.9666666666667</v>
      </c>
      <c r="G170" s="274">
        <v>3621.6833333333334</v>
      </c>
      <c r="H170" s="274">
        <v>3769.1833333333334</v>
      </c>
      <c r="I170" s="274">
        <v>3810.4666666666672</v>
      </c>
      <c r="J170" s="274">
        <v>3842.9333333333334</v>
      </c>
      <c r="K170" s="272">
        <v>3778</v>
      </c>
      <c r="L170" s="272">
        <v>3704.25</v>
      </c>
      <c r="M170" s="272">
        <v>0.45804</v>
      </c>
    </row>
    <row r="171" spans="1:13">
      <c r="A171" s="263">
        <v>161</v>
      </c>
      <c r="B171" s="272" t="s">
        <v>102</v>
      </c>
      <c r="C171" s="273">
        <v>26.45</v>
      </c>
      <c r="D171" s="274">
        <v>26.583333333333332</v>
      </c>
      <c r="E171" s="274">
        <v>26.116666666666664</v>
      </c>
      <c r="F171" s="274">
        <v>25.783333333333331</v>
      </c>
      <c r="G171" s="274">
        <v>25.316666666666663</v>
      </c>
      <c r="H171" s="274">
        <v>26.916666666666664</v>
      </c>
      <c r="I171" s="274">
        <v>27.383333333333333</v>
      </c>
      <c r="J171" s="274">
        <v>27.716666666666665</v>
      </c>
      <c r="K171" s="272">
        <v>27.05</v>
      </c>
      <c r="L171" s="272">
        <v>26.25</v>
      </c>
      <c r="M171" s="272">
        <v>143.50147999999999</v>
      </c>
    </row>
    <row r="172" spans="1:13">
      <c r="A172" s="263">
        <v>162</v>
      </c>
      <c r="B172" s="272" t="s">
        <v>363</v>
      </c>
      <c r="C172" s="273">
        <v>2233.4</v>
      </c>
      <c r="D172" s="274">
        <v>2270.9666666666667</v>
      </c>
      <c r="E172" s="274">
        <v>2161.0333333333333</v>
      </c>
      <c r="F172" s="274">
        <v>2088.6666666666665</v>
      </c>
      <c r="G172" s="274">
        <v>1978.7333333333331</v>
      </c>
      <c r="H172" s="274">
        <v>2343.3333333333335</v>
      </c>
      <c r="I172" s="274">
        <v>2453.2666666666669</v>
      </c>
      <c r="J172" s="274">
        <v>2525.6333333333337</v>
      </c>
      <c r="K172" s="272">
        <v>2380.9</v>
      </c>
      <c r="L172" s="272">
        <v>2198.6</v>
      </c>
      <c r="M172" s="272">
        <v>0.74853999999999998</v>
      </c>
    </row>
    <row r="173" spans="1:13">
      <c r="A173" s="263">
        <v>163</v>
      </c>
      <c r="B173" s="272" t="s">
        <v>746</v>
      </c>
      <c r="C173" s="273">
        <v>196.85</v>
      </c>
      <c r="D173" s="274">
        <v>198</v>
      </c>
      <c r="E173" s="274">
        <v>190.35</v>
      </c>
      <c r="F173" s="274">
        <v>183.85</v>
      </c>
      <c r="G173" s="274">
        <v>176.2</v>
      </c>
      <c r="H173" s="274">
        <v>204.5</v>
      </c>
      <c r="I173" s="274">
        <v>212.14999999999998</v>
      </c>
      <c r="J173" s="274">
        <v>218.65</v>
      </c>
      <c r="K173" s="272">
        <v>205.65</v>
      </c>
      <c r="L173" s="272">
        <v>191.5</v>
      </c>
      <c r="M173" s="272">
        <v>6.0532300000000001</v>
      </c>
    </row>
    <row r="174" spans="1:13">
      <c r="A174" s="263">
        <v>164</v>
      </c>
      <c r="B174" s="272" t="s">
        <v>364</v>
      </c>
      <c r="C174" s="273">
        <v>2258.4499999999998</v>
      </c>
      <c r="D174" s="274">
        <v>2266.1666666666665</v>
      </c>
      <c r="E174" s="274">
        <v>2242.333333333333</v>
      </c>
      <c r="F174" s="274">
        <v>2226.2166666666667</v>
      </c>
      <c r="G174" s="274">
        <v>2202.3833333333332</v>
      </c>
      <c r="H174" s="274">
        <v>2282.2833333333328</v>
      </c>
      <c r="I174" s="274">
        <v>2306.1166666666659</v>
      </c>
      <c r="J174" s="274">
        <v>2322.2333333333327</v>
      </c>
      <c r="K174" s="272">
        <v>2290</v>
      </c>
      <c r="L174" s="272">
        <v>2250.0500000000002</v>
      </c>
      <c r="M174" s="272">
        <v>4.8379999999999999E-2</v>
      </c>
    </row>
    <row r="175" spans="1:13">
      <c r="A175" s="263">
        <v>165</v>
      </c>
      <c r="B175" s="272" t="s">
        <v>242</v>
      </c>
      <c r="C175" s="273">
        <v>134.80000000000001</v>
      </c>
      <c r="D175" s="274">
        <v>136.08333333333334</v>
      </c>
      <c r="E175" s="274">
        <v>133.2166666666667</v>
      </c>
      <c r="F175" s="274">
        <v>131.63333333333335</v>
      </c>
      <c r="G175" s="274">
        <v>128.76666666666671</v>
      </c>
      <c r="H175" s="274">
        <v>137.66666666666669</v>
      </c>
      <c r="I175" s="274">
        <v>140.5333333333333</v>
      </c>
      <c r="J175" s="274">
        <v>142.11666666666667</v>
      </c>
      <c r="K175" s="272">
        <v>138.94999999999999</v>
      </c>
      <c r="L175" s="272">
        <v>134.5</v>
      </c>
      <c r="M175" s="272">
        <v>6.9009200000000002</v>
      </c>
    </row>
    <row r="176" spans="1:13">
      <c r="A176" s="263">
        <v>166</v>
      </c>
      <c r="B176" s="272" t="s">
        <v>365</v>
      </c>
      <c r="C176" s="273">
        <v>5655.25</v>
      </c>
      <c r="D176" s="274">
        <v>5656.3</v>
      </c>
      <c r="E176" s="274">
        <v>5638.2000000000007</v>
      </c>
      <c r="F176" s="274">
        <v>5621.1500000000005</v>
      </c>
      <c r="G176" s="274">
        <v>5603.0500000000011</v>
      </c>
      <c r="H176" s="274">
        <v>5673.35</v>
      </c>
      <c r="I176" s="274">
        <v>5691.4500000000007</v>
      </c>
      <c r="J176" s="274">
        <v>5708.5</v>
      </c>
      <c r="K176" s="272">
        <v>5674.4</v>
      </c>
      <c r="L176" s="272">
        <v>5639.25</v>
      </c>
      <c r="M176" s="272">
        <v>5.1639999999999998E-2</v>
      </c>
    </row>
    <row r="177" spans="1:13">
      <c r="A177" s="263">
        <v>167</v>
      </c>
      <c r="B177" s="272" t="s">
        <v>366</v>
      </c>
      <c r="C177" s="273">
        <v>1460.1</v>
      </c>
      <c r="D177" s="274">
        <v>1468.0666666666666</v>
      </c>
      <c r="E177" s="274">
        <v>1448.1333333333332</v>
      </c>
      <c r="F177" s="274">
        <v>1436.1666666666665</v>
      </c>
      <c r="G177" s="274">
        <v>1416.2333333333331</v>
      </c>
      <c r="H177" s="274">
        <v>1480.0333333333333</v>
      </c>
      <c r="I177" s="274">
        <v>1499.9666666666667</v>
      </c>
      <c r="J177" s="274">
        <v>1511.9333333333334</v>
      </c>
      <c r="K177" s="272">
        <v>1488</v>
      </c>
      <c r="L177" s="272">
        <v>1456.1</v>
      </c>
      <c r="M177" s="272">
        <v>0.71257999999999999</v>
      </c>
    </row>
    <row r="178" spans="1:13">
      <c r="A178" s="263">
        <v>168</v>
      </c>
      <c r="B178" s="272" t="s">
        <v>100</v>
      </c>
      <c r="C178" s="273">
        <v>501.35</v>
      </c>
      <c r="D178" s="274">
        <v>504.5333333333333</v>
      </c>
      <c r="E178" s="274">
        <v>495.81666666666661</v>
      </c>
      <c r="F178" s="274">
        <v>490.2833333333333</v>
      </c>
      <c r="G178" s="274">
        <v>481.56666666666661</v>
      </c>
      <c r="H178" s="274">
        <v>510.06666666666661</v>
      </c>
      <c r="I178" s="274">
        <v>518.7833333333333</v>
      </c>
      <c r="J178" s="274">
        <v>524.31666666666661</v>
      </c>
      <c r="K178" s="272">
        <v>513.25</v>
      </c>
      <c r="L178" s="272">
        <v>499</v>
      </c>
      <c r="M178" s="272">
        <v>23.034790000000001</v>
      </c>
    </row>
    <row r="179" spans="1:13">
      <c r="A179" s="263">
        <v>169</v>
      </c>
      <c r="B179" s="272" t="s">
        <v>367</v>
      </c>
      <c r="C179" s="273">
        <v>916.4</v>
      </c>
      <c r="D179" s="274">
        <v>922.26666666666677</v>
      </c>
      <c r="E179" s="274">
        <v>906.13333333333355</v>
      </c>
      <c r="F179" s="274">
        <v>895.86666666666679</v>
      </c>
      <c r="G179" s="274">
        <v>879.73333333333358</v>
      </c>
      <c r="H179" s="274">
        <v>932.53333333333353</v>
      </c>
      <c r="I179" s="274">
        <v>948.66666666666674</v>
      </c>
      <c r="J179" s="274">
        <v>958.93333333333351</v>
      </c>
      <c r="K179" s="272">
        <v>938.4</v>
      </c>
      <c r="L179" s="272">
        <v>912</v>
      </c>
      <c r="M179" s="272">
        <v>1.11036</v>
      </c>
    </row>
    <row r="180" spans="1:13">
      <c r="A180" s="263">
        <v>170</v>
      </c>
      <c r="B180" s="272" t="s">
        <v>243</v>
      </c>
      <c r="C180" s="273">
        <v>491.8</v>
      </c>
      <c r="D180" s="274">
        <v>496.9666666666667</v>
      </c>
      <c r="E180" s="274">
        <v>484.93333333333339</v>
      </c>
      <c r="F180" s="274">
        <v>478.06666666666672</v>
      </c>
      <c r="G180" s="274">
        <v>466.03333333333342</v>
      </c>
      <c r="H180" s="274">
        <v>503.83333333333337</v>
      </c>
      <c r="I180" s="274">
        <v>515.86666666666667</v>
      </c>
      <c r="J180" s="274">
        <v>522.73333333333335</v>
      </c>
      <c r="K180" s="272">
        <v>509</v>
      </c>
      <c r="L180" s="272">
        <v>490.1</v>
      </c>
      <c r="M180" s="272">
        <v>2.9111899999999999</v>
      </c>
    </row>
    <row r="181" spans="1:13">
      <c r="A181" s="263">
        <v>171</v>
      </c>
      <c r="B181" s="272" t="s">
        <v>103</v>
      </c>
      <c r="C181" s="273">
        <v>743.6</v>
      </c>
      <c r="D181" s="274">
        <v>735.66666666666663</v>
      </c>
      <c r="E181" s="274">
        <v>722.93333333333328</v>
      </c>
      <c r="F181" s="274">
        <v>702.26666666666665</v>
      </c>
      <c r="G181" s="274">
        <v>689.5333333333333</v>
      </c>
      <c r="H181" s="274">
        <v>756.33333333333326</v>
      </c>
      <c r="I181" s="274">
        <v>769.06666666666661</v>
      </c>
      <c r="J181" s="274">
        <v>789.73333333333323</v>
      </c>
      <c r="K181" s="272">
        <v>748.4</v>
      </c>
      <c r="L181" s="272">
        <v>715</v>
      </c>
      <c r="M181" s="272">
        <v>24.190270000000002</v>
      </c>
    </row>
    <row r="182" spans="1:13">
      <c r="A182" s="263">
        <v>172</v>
      </c>
      <c r="B182" s="272" t="s">
        <v>244</v>
      </c>
      <c r="C182" s="273">
        <v>452.8</v>
      </c>
      <c r="D182" s="274">
        <v>453.38333333333338</v>
      </c>
      <c r="E182" s="274">
        <v>446.76666666666677</v>
      </c>
      <c r="F182" s="274">
        <v>440.73333333333341</v>
      </c>
      <c r="G182" s="274">
        <v>434.11666666666679</v>
      </c>
      <c r="H182" s="274">
        <v>459.41666666666674</v>
      </c>
      <c r="I182" s="274">
        <v>466.03333333333342</v>
      </c>
      <c r="J182" s="274">
        <v>472.06666666666672</v>
      </c>
      <c r="K182" s="272">
        <v>460</v>
      </c>
      <c r="L182" s="272">
        <v>447.35</v>
      </c>
      <c r="M182" s="272">
        <v>1.32152</v>
      </c>
    </row>
    <row r="183" spans="1:13">
      <c r="A183" s="263">
        <v>173</v>
      </c>
      <c r="B183" s="272" t="s">
        <v>245</v>
      </c>
      <c r="C183" s="273">
        <v>1424.6</v>
      </c>
      <c r="D183" s="274">
        <v>1434.0166666666667</v>
      </c>
      <c r="E183" s="274">
        <v>1406.0333333333333</v>
      </c>
      <c r="F183" s="274">
        <v>1387.4666666666667</v>
      </c>
      <c r="G183" s="274">
        <v>1359.4833333333333</v>
      </c>
      <c r="H183" s="274">
        <v>1452.5833333333333</v>
      </c>
      <c r="I183" s="274">
        <v>1480.5666666666664</v>
      </c>
      <c r="J183" s="274">
        <v>1499.1333333333332</v>
      </c>
      <c r="K183" s="272">
        <v>1462</v>
      </c>
      <c r="L183" s="272">
        <v>1415.45</v>
      </c>
      <c r="M183" s="272">
        <v>10.5593</v>
      </c>
    </row>
    <row r="184" spans="1:13">
      <c r="A184" s="263">
        <v>174</v>
      </c>
      <c r="B184" s="272" t="s">
        <v>368</v>
      </c>
      <c r="C184" s="273">
        <v>326.89999999999998</v>
      </c>
      <c r="D184" s="274">
        <v>328.98333333333335</v>
      </c>
      <c r="E184" s="274">
        <v>324.16666666666669</v>
      </c>
      <c r="F184" s="274">
        <v>321.43333333333334</v>
      </c>
      <c r="G184" s="274">
        <v>316.61666666666667</v>
      </c>
      <c r="H184" s="274">
        <v>331.7166666666667</v>
      </c>
      <c r="I184" s="274">
        <v>336.5333333333333</v>
      </c>
      <c r="J184" s="274">
        <v>339.26666666666671</v>
      </c>
      <c r="K184" s="272">
        <v>333.8</v>
      </c>
      <c r="L184" s="272">
        <v>326.25</v>
      </c>
      <c r="M184" s="272">
        <v>11.68863</v>
      </c>
    </row>
    <row r="185" spans="1:13">
      <c r="A185" s="263">
        <v>175</v>
      </c>
      <c r="B185" s="272" t="s">
        <v>246</v>
      </c>
      <c r="C185" s="273">
        <v>413.3</v>
      </c>
      <c r="D185" s="274">
        <v>421.89999999999992</v>
      </c>
      <c r="E185" s="274">
        <v>401.29999999999984</v>
      </c>
      <c r="F185" s="274">
        <v>389.2999999999999</v>
      </c>
      <c r="G185" s="274">
        <v>368.69999999999982</v>
      </c>
      <c r="H185" s="274">
        <v>433.89999999999986</v>
      </c>
      <c r="I185" s="274">
        <v>454.49999999999989</v>
      </c>
      <c r="J185" s="274">
        <v>466.49999999999989</v>
      </c>
      <c r="K185" s="272">
        <v>442.5</v>
      </c>
      <c r="L185" s="272">
        <v>409.9</v>
      </c>
      <c r="M185" s="272">
        <v>44.84169</v>
      </c>
    </row>
    <row r="186" spans="1:13">
      <c r="A186" s="263">
        <v>176</v>
      </c>
      <c r="B186" s="272" t="s">
        <v>104</v>
      </c>
      <c r="C186" s="273">
        <v>1217.95</v>
      </c>
      <c r="D186" s="274">
        <v>1216.1499999999999</v>
      </c>
      <c r="E186" s="274">
        <v>1205.7999999999997</v>
      </c>
      <c r="F186" s="274">
        <v>1193.6499999999999</v>
      </c>
      <c r="G186" s="274">
        <v>1183.2999999999997</v>
      </c>
      <c r="H186" s="274">
        <v>1228.2999999999997</v>
      </c>
      <c r="I186" s="274">
        <v>1238.6499999999996</v>
      </c>
      <c r="J186" s="274">
        <v>1250.7999999999997</v>
      </c>
      <c r="K186" s="272">
        <v>1226.5</v>
      </c>
      <c r="L186" s="272">
        <v>1204</v>
      </c>
      <c r="M186" s="272">
        <v>17.270890000000001</v>
      </c>
    </row>
    <row r="187" spans="1:13">
      <c r="A187" s="263">
        <v>177</v>
      </c>
      <c r="B187" s="272" t="s">
        <v>369</v>
      </c>
      <c r="C187" s="273">
        <v>257.10000000000002</v>
      </c>
      <c r="D187" s="274">
        <v>258.26666666666665</v>
      </c>
      <c r="E187" s="274">
        <v>254.58333333333331</v>
      </c>
      <c r="F187" s="274">
        <v>252.06666666666666</v>
      </c>
      <c r="G187" s="274">
        <v>248.38333333333333</v>
      </c>
      <c r="H187" s="274">
        <v>260.7833333333333</v>
      </c>
      <c r="I187" s="274">
        <v>264.4666666666667</v>
      </c>
      <c r="J187" s="274">
        <v>266.98333333333329</v>
      </c>
      <c r="K187" s="272">
        <v>261.95</v>
      </c>
      <c r="L187" s="272">
        <v>255.75</v>
      </c>
      <c r="M187" s="272">
        <v>7.8772500000000001</v>
      </c>
    </row>
    <row r="188" spans="1:13">
      <c r="A188" s="263">
        <v>178</v>
      </c>
      <c r="B188" s="272" t="s">
        <v>370</v>
      </c>
      <c r="C188" s="273">
        <v>85.8</v>
      </c>
      <c r="D188" s="274">
        <v>86.333333333333329</v>
      </c>
      <c r="E188" s="274">
        <v>84.716666666666654</v>
      </c>
      <c r="F188" s="274">
        <v>83.633333333333326</v>
      </c>
      <c r="G188" s="274">
        <v>82.016666666666652</v>
      </c>
      <c r="H188" s="274">
        <v>87.416666666666657</v>
      </c>
      <c r="I188" s="274">
        <v>89.033333333333331</v>
      </c>
      <c r="J188" s="274">
        <v>90.11666666666666</v>
      </c>
      <c r="K188" s="272">
        <v>87.95</v>
      </c>
      <c r="L188" s="272">
        <v>85.25</v>
      </c>
      <c r="M188" s="272">
        <v>9.1490500000000008</v>
      </c>
    </row>
    <row r="189" spans="1:13">
      <c r="A189" s="263">
        <v>179</v>
      </c>
      <c r="B189" s="272" t="s">
        <v>371</v>
      </c>
      <c r="C189" s="273">
        <v>844.8</v>
      </c>
      <c r="D189" s="274">
        <v>841.18333333333339</v>
      </c>
      <c r="E189" s="274">
        <v>808.66666666666674</v>
      </c>
      <c r="F189" s="274">
        <v>772.5333333333333</v>
      </c>
      <c r="G189" s="274">
        <v>740.01666666666665</v>
      </c>
      <c r="H189" s="274">
        <v>877.31666666666683</v>
      </c>
      <c r="I189" s="274">
        <v>909.83333333333348</v>
      </c>
      <c r="J189" s="274">
        <v>945.96666666666692</v>
      </c>
      <c r="K189" s="272">
        <v>873.7</v>
      </c>
      <c r="L189" s="272">
        <v>805.05</v>
      </c>
      <c r="M189" s="272">
        <v>1.84375</v>
      </c>
    </row>
    <row r="190" spans="1:13">
      <c r="A190" s="263">
        <v>180</v>
      </c>
      <c r="B190" s="272" t="s">
        <v>372</v>
      </c>
      <c r="C190" s="273">
        <v>334.85</v>
      </c>
      <c r="D190" s="274">
        <v>337.45</v>
      </c>
      <c r="E190" s="274">
        <v>330.9</v>
      </c>
      <c r="F190" s="274">
        <v>326.95</v>
      </c>
      <c r="G190" s="274">
        <v>320.39999999999998</v>
      </c>
      <c r="H190" s="274">
        <v>341.4</v>
      </c>
      <c r="I190" s="274">
        <v>347.95000000000005</v>
      </c>
      <c r="J190" s="274">
        <v>351.9</v>
      </c>
      <c r="K190" s="272">
        <v>344</v>
      </c>
      <c r="L190" s="272">
        <v>333.5</v>
      </c>
      <c r="M190" s="272">
        <v>1.42937</v>
      </c>
    </row>
    <row r="191" spans="1:13">
      <c r="A191" s="263">
        <v>181</v>
      </c>
      <c r="B191" s="272" t="s">
        <v>744</v>
      </c>
      <c r="C191" s="273">
        <v>132.25</v>
      </c>
      <c r="D191" s="274">
        <v>133.23333333333332</v>
      </c>
      <c r="E191" s="274">
        <v>128.51666666666665</v>
      </c>
      <c r="F191" s="274">
        <v>124.78333333333333</v>
      </c>
      <c r="G191" s="274">
        <v>120.06666666666666</v>
      </c>
      <c r="H191" s="274">
        <v>136.96666666666664</v>
      </c>
      <c r="I191" s="274">
        <v>141.68333333333328</v>
      </c>
      <c r="J191" s="274">
        <v>145.41666666666663</v>
      </c>
      <c r="K191" s="272">
        <v>137.94999999999999</v>
      </c>
      <c r="L191" s="272">
        <v>129.5</v>
      </c>
      <c r="M191" s="272">
        <v>3.2315800000000001</v>
      </c>
    </row>
    <row r="192" spans="1:13">
      <c r="A192" s="263">
        <v>182</v>
      </c>
      <c r="B192" s="272" t="s">
        <v>775</v>
      </c>
      <c r="C192" s="273">
        <v>569.1</v>
      </c>
      <c r="D192" s="274">
        <v>579.43333333333339</v>
      </c>
      <c r="E192" s="274">
        <v>549.76666666666677</v>
      </c>
      <c r="F192" s="274">
        <v>530.43333333333339</v>
      </c>
      <c r="G192" s="274">
        <v>500.76666666666677</v>
      </c>
      <c r="H192" s="274">
        <v>598.76666666666677</v>
      </c>
      <c r="I192" s="274">
        <v>628.43333333333328</v>
      </c>
      <c r="J192" s="274">
        <v>647.76666666666677</v>
      </c>
      <c r="K192" s="272">
        <v>609.1</v>
      </c>
      <c r="L192" s="272">
        <v>560.1</v>
      </c>
      <c r="M192" s="272">
        <v>2.6208900000000002</v>
      </c>
    </row>
    <row r="193" spans="1:13">
      <c r="A193" s="263">
        <v>183</v>
      </c>
      <c r="B193" s="272" t="s">
        <v>373</v>
      </c>
      <c r="C193" s="273">
        <v>461.85</v>
      </c>
      <c r="D193" s="274">
        <v>458.61666666666662</v>
      </c>
      <c r="E193" s="274">
        <v>440.23333333333323</v>
      </c>
      <c r="F193" s="274">
        <v>418.61666666666662</v>
      </c>
      <c r="G193" s="274">
        <v>400.23333333333323</v>
      </c>
      <c r="H193" s="274">
        <v>480.23333333333323</v>
      </c>
      <c r="I193" s="274">
        <v>498.61666666666656</v>
      </c>
      <c r="J193" s="274">
        <v>520.23333333333323</v>
      </c>
      <c r="K193" s="272">
        <v>477</v>
      </c>
      <c r="L193" s="272">
        <v>437</v>
      </c>
      <c r="M193" s="272">
        <v>57.788739999999997</v>
      </c>
    </row>
    <row r="194" spans="1:13">
      <c r="A194" s="263">
        <v>184</v>
      </c>
      <c r="B194" s="272" t="s">
        <v>374</v>
      </c>
      <c r="C194" s="273">
        <v>61.2</v>
      </c>
      <c r="D194" s="274">
        <v>62.066666666666663</v>
      </c>
      <c r="E194" s="274">
        <v>60.033333333333331</v>
      </c>
      <c r="F194" s="274">
        <v>58.866666666666667</v>
      </c>
      <c r="G194" s="274">
        <v>56.833333333333336</v>
      </c>
      <c r="H194" s="274">
        <v>63.233333333333327</v>
      </c>
      <c r="I194" s="274">
        <v>65.266666666666652</v>
      </c>
      <c r="J194" s="274">
        <v>66.433333333333323</v>
      </c>
      <c r="K194" s="272">
        <v>64.099999999999994</v>
      </c>
      <c r="L194" s="272">
        <v>60.9</v>
      </c>
      <c r="M194" s="272">
        <v>16.927050000000001</v>
      </c>
    </row>
    <row r="195" spans="1:13">
      <c r="A195" s="263">
        <v>185</v>
      </c>
      <c r="B195" s="272" t="s">
        <v>375</v>
      </c>
      <c r="C195" s="273">
        <v>226.95</v>
      </c>
      <c r="D195" s="274">
        <v>227.56666666666669</v>
      </c>
      <c r="E195" s="274">
        <v>223.38333333333338</v>
      </c>
      <c r="F195" s="274">
        <v>219.81666666666669</v>
      </c>
      <c r="G195" s="274">
        <v>215.63333333333338</v>
      </c>
      <c r="H195" s="274">
        <v>231.13333333333338</v>
      </c>
      <c r="I195" s="274">
        <v>235.31666666666672</v>
      </c>
      <c r="J195" s="274">
        <v>238.88333333333338</v>
      </c>
      <c r="K195" s="272">
        <v>231.75</v>
      </c>
      <c r="L195" s="272">
        <v>224</v>
      </c>
      <c r="M195" s="272">
        <v>13.5589</v>
      </c>
    </row>
    <row r="196" spans="1:13">
      <c r="A196" s="263">
        <v>186</v>
      </c>
      <c r="B196" s="272" t="s">
        <v>376</v>
      </c>
      <c r="C196" s="273">
        <v>96.7</v>
      </c>
      <c r="D196" s="274">
        <v>96.733333333333348</v>
      </c>
      <c r="E196" s="274">
        <v>95.116666666666703</v>
      </c>
      <c r="F196" s="274">
        <v>93.53333333333336</v>
      </c>
      <c r="G196" s="274">
        <v>91.916666666666714</v>
      </c>
      <c r="H196" s="274">
        <v>98.316666666666691</v>
      </c>
      <c r="I196" s="274">
        <v>99.933333333333337</v>
      </c>
      <c r="J196" s="274">
        <v>101.51666666666668</v>
      </c>
      <c r="K196" s="272">
        <v>98.35</v>
      </c>
      <c r="L196" s="272">
        <v>95.15</v>
      </c>
      <c r="M196" s="272">
        <v>10.060449999999999</v>
      </c>
    </row>
    <row r="197" spans="1:13">
      <c r="A197" s="263">
        <v>187</v>
      </c>
      <c r="B197" s="272" t="s">
        <v>377</v>
      </c>
      <c r="C197" s="273">
        <v>79.099999999999994</v>
      </c>
      <c r="D197" s="274">
        <v>79.633333333333326</v>
      </c>
      <c r="E197" s="274">
        <v>77.966666666666654</v>
      </c>
      <c r="F197" s="274">
        <v>76.833333333333329</v>
      </c>
      <c r="G197" s="274">
        <v>75.166666666666657</v>
      </c>
      <c r="H197" s="274">
        <v>80.766666666666652</v>
      </c>
      <c r="I197" s="274">
        <v>82.433333333333337</v>
      </c>
      <c r="J197" s="274">
        <v>83.566666666666649</v>
      </c>
      <c r="K197" s="272">
        <v>81.3</v>
      </c>
      <c r="L197" s="272">
        <v>78.5</v>
      </c>
      <c r="M197" s="272">
        <v>10.409940000000001</v>
      </c>
    </row>
    <row r="198" spans="1:13">
      <c r="A198" s="263">
        <v>188</v>
      </c>
      <c r="B198" s="272" t="s">
        <v>247</v>
      </c>
      <c r="C198" s="273">
        <v>221.95</v>
      </c>
      <c r="D198" s="274">
        <v>219.46666666666667</v>
      </c>
      <c r="E198" s="274">
        <v>215.58333333333334</v>
      </c>
      <c r="F198" s="274">
        <v>209.21666666666667</v>
      </c>
      <c r="G198" s="274">
        <v>205.33333333333334</v>
      </c>
      <c r="H198" s="274">
        <v>225.83333333333334</v>
      </c>
      <c r="I198" s="274">
        <v>229.71666666666667</v>
      </c>
      <c r="J198" s="274">
        <v>236.08333333333334</v>
      </c>
      <c r="K198" s="272">
        <v>223.35</v>
      </c>
      <c r="L198" s="272">
        <v>213.1</v>
      </c>
      <c r="M198" s="272">
        <v>31.145879999999998</v>
      </c>
    </row>
    <row r="199" spans="1:13">
      <c r="A199" s="263">
        <v>189</v>
      </c>
      <c r="B199" s="272" t="s">
        <v>378</v>
      </c>
      <c r="C199" s="273">
        <v>721.65</v>
      </c>
      <c r="D199" s="274">
        <v>722.94999999999993</v>
      </c>
      <c r="E199" s="274">
        <v>715.99999999999989</v>
      </c>
      <c r="F199" s="274">
        <v>710.34999999999991</v>
      </c>
      <c r="G199" s="274">
        <v>703.39999999999986</v>
      </c>
      <c r="H199" s="274">
        <v>728.59999999999991</v>
      </c>
      <c r="I199" s="274">
        <v>735.55</v>
      </c>
      <c r="J199" s="274">
        <v>741.19999999999993</v>
      </c>
      <c r="K199" s="272">
        <v>729.9</v>
      </c>
      <c r="L199" s="272">
        <v>717.3</v>
      </c>
      <c r="M199" s="272">
        <v>0.24381</v>
      </c>
    </row>
    <row r="200" spans="1:13">
      <c r="A200" s="263">
        <v>190</v>
      </c>
      <c r="B200" s="272" t="s">
        <v>248</v>
      </c>
      <c r="C200" s="273">
        <v>1131.9000000000001</v>
      </c>
      <c r="D200" s="274">
        <v>1156.5</v>
      </c>
      <c r="E200" s="274">
        <v>1076</v>
      </c>
      <c r="F200" s="274">
        <v>1020.0999999999999</v>
      </c>
      <c r="G200" s="274">
        <v>939.59999999999991</v>
      </c>
      <c r="H200" s="274">
        <v>1212.4000000000001</v>
      </c>
      <c r="I200" s="274">
        <v>1292.9000000000001</v>
      </c>
      <c r="J200" s="274">
        <v>1348.8000000000002</v>
      </c>
      <c r="K200" s="272">
        <v>1237</v>
      </c>
      <c r="L200" s="272">
        <v>1100.5999999999999</v>
      </c>
      <c r="M200" s="272">
        <v>15.956189999999999</v>
      </c>
    </row>
    <row r="201" spans="1:13">
      <c r="A201" s="263">
        <v>191</v>
      </c>
      <c r="B201" s="272" t="s">
        <v>107</v>
      </c>
      <c r="C201" s="273">
        <v>951.6</v>
      </c>
      <c r="D201" s="274">
        <v>960.0333333333333</v>
      </c>
      <c r="E201" s="274">
        <v>938.16666666666663</v>
      </c>
      <c r="F201" s="274">
        <v>924.73333333333335</v>
      </c>
      <c r="G201" s="274">
        <v>902.86666666666667</v>
      </c>
      <c r="H201" s="274">
        <v>973.46666666666658</v>
      </c>
      <c r="I201" s="274">
        <v>995.33333333333337</v>
      </c>
      <c r="J201" s="274">
        <v>1008.7666666666665</v>
      </c>
      <c r="K201" s="272">
        <v>981.9</v>
      </c>
      <c r="L201" s="272">
        <v>946.6</v>
      </c>
      <c r="M201" s="272">
        <v>75.579769999999996</v>
      </c>
    </row>
    <row r="202" spans="1:13">
      <c r="A202" s="263">
        <v>192</v>
      </c>
      <c r="B202" s="272" t="s">
        <v>249</v>
      </c>
      <c r="C202" s="273">
        <v>3010.3</v>
      </c>
      <c r="D202" s="274">
        <v>3037.0666666666671</v>
      </c>
      <c r="E202" s="274">
        <v>2965.1833333333343</v>
      </c>
      <c r="F202" s="274">
        <v>2920.0666666666671</v>
      </c>
      <c r="G202" s="274">
        <v>2848.1833333333343</v>
      </c>
      <c r="H202" s="274">
        <v>3082.1833333333343</v>
      </c>
      <c r="I202" s="274">
        <v>3154.0666666666666</v>
      </c>
      <c r="J202" s="274">
        <v>3199.1833333333343</v>
      </c>
      <c r="K202" s="272">
        <v>3108.95</v>
      </c>
      <c r="L202" s="272">
        <v>2991.95</v>
      </c>
      <c r="M202" s="272">
        <v>3.1244100000000001</v>
      </c>
    </row>
    <row r="203" spans="1:13">
      <c r="A203" s="263">
        <v>193</v>
      </c>
      <c r="B203" s="272" t="s">
        <v>109</v>
      </c>
      <c r="C203" s="273">
        <v>1611.85</v>
      </c>
      <c r="D203" s="274">
        <v>1608.8500000000001</v>
      </c>
      <c r="E203" s="274">
        <v>1589.7000000000003</v>
      </c>
      <c r="F203" s="274">
        <v>1567.5500000000002</v>
      </c>
      <c r="G203" s="274">
        <v>1548.4000000000003</v>
      </c>
      <c r="H203" s="274">
        <v>1631.0000000000002</v>
      </c>
      <c r="I203" s="274">
        <v>1650.1500000000003</v>
      </c>
      <c r="J203" s="274">
        <v>1672.3000000000002</v>
      </c>
      <c r="K203" s="272">
        <v>1628</v>
      </c>
      <c r="L203" s="272">
        <v>1586.7</v>
      </c>
      <c r="M203" s="272">
        <v>92.106830000000002</v>
      </c>
    </row>
    <row r="204" spans="1:13">
      <c r="A204" s="263">
        <v>194</v>
      </c>
      <c r="B204" s="272" t="s">
        <v>250</v>
      </c>
      <c r="C204" s="273">
        <v>704.9</v>
      </c>
      <c r="D204" s="274">
        <v>701.01666666666677</v>
      </c>
      <c r="E204" s="274">
        <v>691.83333333333348</v>
      </c>
      <c r="F204" s="274">
        <v>678.76666666666677</v>
      </c>
      <c r="G204" s="274">
        <v>669.58333333333348</v>
      </c>
      <c r="H204" s="274">
        <v>714.08333333333348</v>
      </c>
      <c r="I204" s="274">
        <v>723.26666666666665</v>
      </c>
      <c r="J204" s="274">
        <v>736.33333333333348</v>
      </c>
      <c r="K204" s="272">
        <v>710.2</v>
      </c>
      <c r="L204" s="272">
        <v>687.95</v>
      </c>
      <c r="M204" s="272">
        <v>73.310680000000005</v>
      </c>
    </row>
    <row r="205" spans="1:13">
      <c r="A205" s="263">
        <v>195</v>
      </c>
      <c r="B205" s="272" t="s">
        <v>383</v>
      </c>
      <c r="C205" s="273">
        <v>27.05</v>
      </c>
      <c r="D205" s="274">
        <v>26.850000000000005</v>
      </c>
      <c r="E205" s="274">
        <v>26.100000000000009</v>
      </c>
      <c r="F205" s="274">
        <v>25.150000000000002</v>
      </c>
      <c r="G205" s="274">
        <v>24.400000000000006</v>
      </c>
      <c r="H205" s="274">
        <v>27.800000000000011</v>
      </c>
      <c r="I205" s="274">
        <v>28.550000000000004</v>
      </c>
      <c r="J205" s="274">
        <v>29.500000000000014</v>
      </c>
      <c r="K205" s="272">
        <v>27.6</v>
      </c>
      <c r="L205" s="272">
        <v>25.9</v>
      </c>
      <c r="M205" s="272">
        <v>145.70993000000001</v>
      </c>
    </row>
    <row r="206" spans="1:13">
      <c r="A206" s="263">
        <v>196</v>
      </c>
      <c r="B206" s="272" t="s">
        <v>379</v>
      </c>
      <c r="C206" s="273">
        <v>29.6</v>
      </c>
      <c r="D206" s="274">
        <v>29.616666666666664</v>
      </c>
      <c r="E206" s="274">
        <v>29.133333333333326</v>
      </c>
      <c r="F206" s="274">
        <v>28.666666666666661</v>
      </c>
      <c r="G206" s="274">
        <v>28.183333333333323</v>
      </c>
      <c r="H206" s="274">
        <v>30.083333333333329</v>
      </c>
      <c r="I206" s="274">
        <v>30.56666666666667</v>
      </c>
      <c r="J206" s="274">
        <v>31.033333333333331</v>
      </c>
      <c r="K206" s="272">
        <v>30.1</v>
      </c>
      <c r="L206" s="272">
        <v>29.15</v>
      </c>
      <c r="M206" s="272">
        <v>5.1727600000000002</v>
      </c>
    </row>
    <row r="207" spans="1:13">
      <c r="A207" s="263">
        <v>197</v>
      </c>
      <c r="B207" s="272" t="s">
        <v>380</v>
      </c>
      <c r="C207" s="273">
        <v>725.85</v>
      </c>
      <c r="D207" s="274">
        <v>727.18333333333339</v>
      </c>
      <c r="E207" s="274">
        <v>721.41666666666674</v>
      </c>
      <c r="F207" s="274">
        <v>716.98333333333335</v>
      </c>
      <c r="G207" s="274">
        <v>711.2166666666667</v>
      </c>
      <c r="H207" s="274">
        <v>731.61666666666679</v>
      </c>
      <c r="I207" s="274">
        <v>737.38333333333344</v>
      </c>
      <c r="J207" s="274">
        <v>741.81666666666683</v>
      </c>
      <c r="K207" s="272">
        <v>732.95</v>
      </c>
      <c r="L207" s="272">
        <v>722.75</v>
      </c>
      <c r="M207" s="272">
        <v>0.35782000000000003</v>
      </c>
    </row>
    <row r="208" spans="1:13">
      <c r="A208" s="263">
        <v>198</v>
      </c>
      <c r="B208" s="272" t="s">
        <v>105</v>
      </c>
      <c r="C208" s="273">
        <v>1139.0999999999999</v>
      </c>
      <c r="D208" s="274">
        <v>1146.25</v>
      </c>
      <c r="E208" s="274">
        <v>1122.8499999999999</v>
      </c>
      <c r="F208" s="274">
        <v>1106.5999999999999</v>
      </c>
      <c r="G208" s="274">
        <v>1083.1999999999998</v>
      </c>
      <c r="H208" s="274">
        <v>1162.5</v>
      </c>
      <c r="I208" s="274">
        <v>1185.9000000000001</v>
      </c>
      <c r="J208" s="274">
        <v>1202.1500000000001</v>
      </c>
      <c r="K208" s="272">
        <v>1169.6500000000001</v>
      </c>
      <c r="L208" s="272">
        <v>1130</v>
      </c>
      <c r="M208" s="272">
        <v>31.832329999999999</v>
      </c>
    </row>
    <row r="209" spans="1:13">
      <c r="A209" s="263">
        <v>199</v>
      </c>
      <c r="B209" s="272" t="s">
        <v>381</v>
      </c>
      <c r="C209" s="273">
        <v>229.7</v>
      </c>
      <c r="D209" s="274">
        <v>233.23333333333335</v>
      </c>
      <c r="E209" s="274">
        <v>223.4666666666667</v>
      </c>
      <c r="F209" s="274">
        <v>217.23333333333335</v>
      </c>
      <c r="G209" s="274">
        <v>207.4666666666667</v>
      </c>
      <c r="H209" s="274">
        <v>239.4666666666667</v>
      </c>
      <c r="I209" s="274">
        <v>249.23333333333335</v>
      </c>
      <c r="J209" s="274">
        <v>255.4666666666667</v>
      </c>
      <c r="K209" s="272">
        <v>243</v>
      </c>
      <c r="L209" s="272">
        <v>227</v>
      </c>
      <c r="M209" s="272">
        <v>7.5320499999999999</v>
      </c>
    </row>
    <row r="210" spans="1:13">
      <c r="A210" s="263">
        <v>200</v>
      </c>
      <c r="B210" s="272" t="s">
        <v>382</v>
      </c>
      <c r="C210" s="273">
        <v>278.25</v>
      </c>
      <c r="D210" s="274">
        <v>278.91666666666669</v>
      </c>
      <c r="E210" s="274">
        <v>275.83333333333337</v>
      </c>
      <c r="F210" s="274">
        <v>273.41666666666669</v>
      </c>
      <c r="G210" s="274">
        <v>270.33333333333337</v>
      </c>
      <c r="H210" s="274">
        <v>281.33333333333337</v>
      </c>
      <c r="I210" s="274">
        <v>284.41666666666674</v>
      </c>
      <c r="J210" s="274">
        <v>286.83333333333337</v>
      </c>
      <c r="K210" s="272">
        <v>282</v>
      </c>
      <c r="L210" s="272">
        <v>276.5</v>
      </c>
      <c r="M210" s="272">
        <v>2.2460399999999998</v>
      </c>
    </row>
    <row r="211" spans="1:13">
      <c r="A211" s="263">
        <v>201</v>
      </c>
      <c r="B211" s="272" t="s">
        <v>110</v>
      </c>
      <c r="C211" s="273">
        <v>3499.45</v>
      </c>
      <c r="D211" s="274">
        <v>3497.9333333333329</v>
      </c>
      <c r="E211" s="274">
        <v>3457.8666666666659</v>
      </c>
      <c r="F211" s="274">
        <v>3416.2833333333328</v>
      </c>
      <c r="G211" s="274">
        <v>3376.2166666666658</v>
      </c>
      <c r="H211" s="274">
        <v>3539.516666666666</v>
      </c>
      <c r="I211" s="274">
        <v>3579.5833333333326</v>
      </c>
      <c r="J211" s="274">
        <v>3621.1666666666661</v>
      </c>
      <c r="K211" s="272">
        <v>3538</v>
      </c>
      <c r="L211" s="272">
        <v>3456.35</v>
      </c>
      <c r="M211" s="272">
        <v>15.430210000000001</v>
      </c>
    </row>
    <row r="212" spans="1:13">
      <c r="A212" s="263">
        <v>202</v>
      </c>
      <c r="B212" s="272" t="s">
        <v>384</v>
      </c>
      <c r="C212" s="273">
        <v>47.35</v>
      </c>
      <c r="D212" s="274">
        <v>47.833333333333336</v>
      </c>
      <c r="E212" s="274">
        <v>46.666666666666671</v>
      </c>
      <c r="F212" s="274">
        <v>45.983333333333334</v>
      </c>
      <c r="G212" s="274">
        <v>44.81666666666667</v>
      </c>
      <c r="H212" s="274">
        <v>48.516666666666673</v>
      </c>
      <c r="I212" s="274">
        <v>49.683333333333344</v>
      </c>
      <c r="J212" s="274">
        <v>50.366666666666674</v>
      </c>
      <c r="K212" s="272">
        <v>49</v>
      </c>
      <c r="L212" s="272">
        <v>47.15</v>
      </c>
      <c r="M212" s="272">
        <v>20.868369999999999</v>
      </c>
    </row>
    <row r="213" spans="1:13">
      <c r="A213" s="263">
        <v>203</v>
      </c>
      <c r="B213" s="272" t="s">
        <v>112</v>
      </c>
      <c r="C213" s="273">
        <v>278.05</v>
      </c>
      <c r="D213" s="274">
        <v>279.86666666666667</v>
      </c>
      <c r="E213" s="274">
        <v>273.83333333333337</v>
      </c>
      <c r="F213" s="274">
        <v>269.61666666666667</v>
      </c>
      <c r="G213" s="274">
        <v>263.58333333333337</v>
      </c>
      <c r="H213" s="274">
        <v>284.08333333333337</v>
      </c>
      <c r="I213" s="274">
        <v>290.11666666666667</v>
      </c>
      <c r="J213" s="274">
        <v>294.33333333333337</v>
      </c>
      <c r="K213" s="272">
        <v>285.89999999999998</v>
      </c>
      <c r="L213" s="272">
        <v>275.64999999999998</v>
      </c>
      <c r="M213" s="272">
        <v>220.66740999999999</v>
      </c>
    </row>
    <row r="214" spans="1:13">
      <c r="A214" s="263">
        <v>204</v>
      </c>
      <c r="B214" s="272" t="s">
        <v>385</v>
      </c>
      <c r="C214" s="273">
        <v>1016</v>
      </c>
      <c r="D214" s="274">
        <v>1022.9499999999999</v>
      </c>
      <c r="E214" s="274">
        <v>1002.05</v>
      </c>
      <c r="F214" s="274">
        <v>988.1</v>
      </c>
      <c r="G214" s="274">
        <v>967.2</v>
      </c>
      <c r="H214" s="274">
        <v>1036.8999999999999</v>
      </c>
      <c r="I214" s="274">
        <v>1057.7999999999997</v>
      </c>
      <c r="J214" s="274">
        <v>1071.7499999999998</v>
      </c>
      <c r="K214" s="272">
        <v>1043.8499999999999</v>
      </c>
      <c r="L214" s="272">
        <v>1009</v>
      </c>
      <c r="M214" s="272">
        <v>5.83474</v>
      </c>
    </row>
    <row r="215" spans="1:13">
      <c r="A215" s="263">
        <v>205</v>
      </c>
      <c r="B215" s="272" t="s">
        <v>386</v>
      </c>
      <c r="C215" s="273">
        <v>74.5</v>
      </c>
      <c r="D215" s="274">
        <v>75.483333333333334</v>
      </c>
      <c r="E215" s="274">
        <v>72.116666666666674</v>
      </c>
      <c r="F215" s="274">
        <v>69.733333333333334</v>
      </c>
      <c r="G215" s="274">
        <v>66.366666666666674</v>
      </c>
      <c r="H215" s="274">
        <v>77.866666666666674</v>
      </c>
      <c r="I215" s="274">
        <v>81.23333333333332</v>
      </c>
      <c r="J215" s="274">
        <v>83.616666666666674</v>
      </c>
      <c r="K215" s="272">
        <v>78.849999999999994</v>
      </c>
      <c r="L215" s="272">
        <v>73.099999999999994</v>
      </c>
      <c r="M215" s="272">
        <v>57.318710000000003</v>
      </c>
    </row>
    <row r="216" spans="1:13">
      <c r="A216" s="263">
        <v>206</v>
      </c>
      <c r="B216" s="272" t="s">
        <v>113</v>
      </c>
      <c r="C216" s="273">
        <v>226.55</v>
      </c>
      <c r="D216" s="274">
        <v>228.18333333333331</v>
      </c>
      <c r="E216" s="274">
        <v>223.61666666666662</v>
      </c>
      <c r="F216" s="274">
        <v>220.68333333333331</v>
      </c>
      <c r="G216" s="274">
        <v>216.11666666666662</v>
      </c>
      <c r="H216" s="274">
        <v>231.11666666666662</v>
      </c>
      <c r="I216" s="274">
        <v>235.68333333333328</v>
      </c>
      <c r="J216" s="274">
        <v>238.61666666666662</v>
      </c>
      <c r="K216" s="272">
        <v>232.75</v>
      </c>
      <c r="L216" s="272">
        <v>225.25</v>
      </c>
      <c r="M216" s="272">
        <v>68.488309999999998</v>
      </c>
    </row>
    <row r="217" spans="1:13">
      <c r="A217" s="263">
        <v>207</v>
      </c>
      <c r="B217" s="272" t="s">
        <v>114</v>
      </c>
      <c r="C217" s="273">
        <v>2216.25</v>
      </c>
      <c r="D217" s="274">
        <v>2227.15</v>
      </c>
      <c r="E217" s="274">
        <v>2199.6000000000004</v>
      </c>
      <c r="F217" s="274">
        <v>2182.9500000000003</v>
      </c>
      <c r="G217" s="274">
        <v>2155.4000000000005</v>
      </c>
      <c r="H217" s="274">
        <v>2243.8000000000002</v>
      </c>
      <c r="I217" s="274">
        <v>2271.3500000000004</v>
      </c>
      <c r="J217" s="274">
        <v>2288</v>
      </c>
      <c r="K217" s="272">
        <v>2254.6999999999998</v>
      </c>
      <c r="L217" s="272">
        <v>2210.5</v>
      </c>
      <c r="M217" s="272">
        <v>31.314810000000001</v>
      </c>
    </row>
    <row r="218" spans="1:13">
      <c r="A218" s="263">
        <v>208</v>
      </c>
      <c r="B218" s="272" t="s">
        <v>251</v>
      </c>
      <c r="C218" s="273">
        <v>297.14999999999998</v>
      </c>
      <c r="D218" s="274">
        <v>297.63333333333333</v>
      </c>
      <c r="E218" s="274">
        <v>293.51666666666665</v>
      </c>
      <c r="F218" s="274">
        <v>289.88333333333333</v>
      </c>
      <c r="G218" s="274">
        <v>285.76666666666665</v>
      </c>
      <c r="H218" s="274">
        <v>301.26666666666665</v>
      </c>
      <c r="I218" s="274">
        <v>305.38333333333333</v>
      </c>
      <c r="J218" s="274">
        <v>309.01666666666665</v>
      </c>
      <c r="K218" s="272">
        <v>301.75</v>
      </c>
      <c r="L218" s="272">
        <v>294</v>
      </c>
      <c r="M218" s="272">
        <v>8.79542</v>
      </c>
    </row>
    <row r="219" spans="1:13">
      <c r="A219" s="263">
        <v>209</v>
      </c>
      <c r="B219" s="272" t="s">
        <v>387</v>
      </c>
      <c r="C219" s="273">
        <v>42657.15</v>
      </c>
      <c r="D219" s="274">
        <v>42670.783333333333</v>
      </c>
      <c r="E219" s="274">
        <v>42286.366666666669</v>
      </c>
      <c r="F219" s="274">
        <v>41915.583333333336</v>
      </c>
      <c r="G219" s="274">
        <v>41531.166666666672</v>
      </c>
      <c r="H219" s="274">
        <v>43041.566666666666</v>
      </c>
      <c r="I219" s="274">
        <v>43425.983333333337</v>
      </c>
      <c r="J219" s="274">
        <v>43796.766666666663</v>
      </c>
      <c r="K219" s="272">
        <v>43055.199999999997</v>
      </c>
      <c r="L219" s="272">
        <v>42300</v>
      </c>
      <c r="M219" s="272">
        <v>3.0439999999999998E-2</v>
      </c>
    </row>
    <row r="220" spans="1:13">
      <c r="A220" s="263">
        <v>210</v>
      </c>
      <c r="B220" s="272" t="s">
        <v>252</v>
      </c>
      <c r="C220" s="273">
        <v>43.05</v>
      </c>
      <c r="D220" s="274">
        <v>43.116666666666667</v>
      </c>
      <c r="E220" s="274">
        <v>42.233333333333334</v>
      </c>
      <c r="F220" s="274">
        <v>41.416666666666664</v>
      </c>
      <c r="G220" s="274">
        <v>40.533333333333331</v>
      </c>
      <c r="H220" s="274">
        <v>43.933333333333337</v>
      </c>
      <c r="I220" s="274">
        <v>44.816666666666677</v>
      </c>
      <c r="J220" s="274">
        <v>45.63333333333334</v>
      </c>
      <c r="K220" s="272">
        <v>44</v>
      </c>
      <c r="L220" s="272">
        <v>42.3</v>
      </c>
      <c r="M220" s="272">
        <v>14.88416</v>
      </c>
    </row>
    <row r="221" spans="1:13">
      <c r="A221" s="263">
        <v>211</v>
      </c>
      <c r="B221" s="272" t="s">
        <v>108</v>
      </c>
      <c r="C221" s="273">
        <v>2747.05</v>
      </c>
      <c r="D221" s="274">
        <v>2747.1666666666665</v>
      </c>
      <c r="E221" s="274">
        <v>2710.333333333333</v>
      </c>
      <c r="F221" s="274">
        <v>2673.6166666666663</v>
      </c>
      <c r="G221" s="274">
        <v>2636.7833333333328</v>
      </c>
      <c r="H221" s="274">
        <v>2783.8833333333332</v>
      </c>
      <c r="I221" s="274">
        <v>2820.7166666666662</v>
      </c>
      <c r="J221" s="274">
        <v>2857.4333333333334</v>
      </c>
      <c r="K221" s="272">
        <v>2784</v>
      </c>
      <c r="L221" s="272">
        <v>2710.45</v>
      </c>
      <c r="M221" s="272">
        <v>55.865839999999999</v>
      </c>
    </row>
    <row r="222" spans="1:13">
      <c r="A222" s="263">
        <v>212</v>
      </c>
      <c r="B222" s="272" t="s">
        <v>843</v>
      </c>
      <c r="C222" s="273">
        <v>303.60000000000002</v>
      </c>
      <c r="D222" s="274">
        <v>303.45</v>
      </c>
      <c r="E222" s="274">
        <v>300.79999999999995</v>
      </c>
      <c r="F222" s="274">
        <v>297.99999999999994</v>
      </c>
      <c r="G222" s="274">
        <v>295.34999999999991</v>
      </c>
      <c r="H222" s="274">
        <v>306.25</v>
      </c>
      <c r="I222" s="274">
        <v>308.89999999999998</v>
      </c>
      <c r="J222" s="274">
        <v>311.70000000000005</v>
      </c>
      <c r="K222" s="272">
        <v>306.10000000000002</v>
      </c>
      <c r="L222" s="272">
        <v>300.64999999999998</v>
      </c>
      <c r="M222" s="272">
        <v>0.56713999999999998</v>
      </c>
    </row>
    <row r="223" spans="1:13">
      <c r="A223" s="263">
        <v>213</v>
      </c>
      <c r="B223" s="272" t="s">
        <v>116</v>
      </c>
      <c r="C223" s="273">
        <v>633.35</v>
      </c>
      <c r="D223" s="274">
        <v>635.05000000000007</v>
      </c>
      <c r="E223" s="274">
        <v>626.90000000000009</v>
      </c>
      <c r="F223" s="274">
        <v>620.45000000000005</v>
      </c>
      <c r="G223" s="274">
        <v>612.30000000000007</v>
      </c>
      <c r="H223" s="274">
        <v>641.50000000000011</v>
      </c>
      <c r="I223" s="274">
        <v>649.65</v>
      </c>
      <c r="J223" s="274">
        <v>656.10000000000014</v>
      </c>
      <c r="K223" s="272">
        <v>643.20000000000005</v>
      </c>
      <c r="L223" s="272">
        <v>628.6</v>
      </c>
      <c r="M223" s="272">
        <v>271.55615</v>
      </c>
    </row>
    <row r="224" spans="1:13">
      <c r="A224" s="263">
        <v>214</v>
      </c>
      <c r="B224" s="272" t="s">
        <v>253</v>
      </c>
      <c r="C224" s="273">
        <v>1512.8</v>
      </c>
      <c r="D224" s="274">
        <v>1501.2</v>
      </c>
      <c r="E224" s="274">
        <v>1467.4</v>
      </c>
      <c r="F224" s="274">
        <v>1422</v>
      </c>
      <c r="G224" s="274">
        <v>1388.2</v>
      </c>
      <c r="H224" s="274">
        <v>1546.6000000000001</v>
      </c>
      <c r="I224" s="274">
        <v>1580.3999999999999</v>
      </c>
      <c r="J224" s="274">
        <v>1625.8000000000002</v>
      </c>
      <c r="K224" s="272">
        <v>1535</v>
      </c>
      <c r="L224" s="272">
        <v>1455.8</v>
      </c>
      <c r="M224" s="272">
        <v>13.129960000000001</v>
      </c>
    </row>
    <row r="225" spans="1:13">
      <c r="A225" s="263">
        <v>215</v>
      </c>
      <c r="B225" s="272" t="s">
        <v>117</v>
      </c>
      <c r="C225" s="273">
        <v>476.85</v>
      </c>
      <c r="D225" s="274">
        <v>478.33333333333331</v>
      </c>
      <c r="E225" s="274">
        <v>471.76666666666665</v>
      </c>
      <c r="F225" s="274">
        <v>466.68333333333334</v>
      </c>
      <c r="G225" s="274">
        <v>460.11666666666667</v>
      </c>
      <c r="H225" s="274">
        <v>483.41666666666663</v>
      </c>
      <c r="I225" s="274">
        <v>489.98333333333335</v>
      </c>
      <c r="J225" s="274">
        <v>495.06666666666661</v>
      </c>
      <c r="K225" s="272">
        <v>484.9</v>
      </c>
      <c r="L225" s="272">
        <v>473.25</v>
      </c>
      <c r="M225" s="272">
        <v>27.236160000000002</v>
      </c>
    </row>
    <row r="226" spans="1:13">
      <c r="A226" s="263">
        <v>216</v>
      </c>
      <c r="B226" s="272" t="s">
        <v>388</v>
      </c>
      <c r="C226" s="273">
        <v>408.25</v>
      </c>
      <c r="D226" s="274">
        <v>410.38333333333338</v>
      </c>
      <c r="E226" s="274">
        <v>405.16666666666674</v>
      </c>
      <c r="F226" s="274">
        <v>402.08333333333337</v>
      </c>
      <c r="G226" s="274">
        <v>396.86666666666673</v>
      </c>
      <c r="H226" s="274">
        <v>413.46666666666675</v>
      </c>
      <c r="I226" s="274">
        <v>418.68333333333334</v>
      </c>
      <c r="J226" s="274">
        <v>421.76666666666677</v>
      </c>
      <c r="K226" s="272">
        <v>415.6</v>
      </c>
      <c r="L226" s="272">
        <v>407.3</v>
      </c>
      <c r="M226" s="272">
        <v>4.2790600000000003</v>
      </c>
    </row>
    <row r="227" spans="1:13">
      <c r="A227" s="263">
        <v>217</v>
      </c>
      <c r="B227" s="272" t="s">
        <v>389</v>
      </c>
      <c r="C227" s="273">
        <v>2832.5</v>
      </c>
      <c r="D227" s="274">
        <v>2849.4833333333336</v>
      </c>
      <c r="E227" s="274">
        <v>2784.0166666666673</v>
      </c>
      <c r="F227" s="274">
        <v>2735.5333333333338</v>
      </c>
      <c r="G227" s="274">
        <v>2670.0666666666675</v>
      </c>
      <c r="H227" s="274">
        <v>2897.9666666666672</v>
      </c>
      <c r="I227" s="274">
        <v>2963.4333333333334</v>
      </c>
      <c r="J227" s="274">
        <v>3011.916666666667</v>
      </c>
      <c r="K227" s="272">
        <v>2914.95</v>
      </c>
      <c r="L227" s="272">
        <v>2801</v>
      </c>
      <c r="M227" s="272">
        <v>3.7519999999999998E-2</v>
      </c>
    </row>
    <row r="228" spans="1:13">
      <c r="A228" s="263">
        <v>218</v>
      </c>
      <c r="B228" s="272" t="s">
        <v>254</v>
      </c>
      <c r="C228" s="273">
        <v>30.1</v>
      </c>
      <c r="D228" s="274">
        <v>30.233333333333334</v>
      </c>
      <c r="E228" s="274">
        <v>28.966666666666669</v>
      </c>
      <c r="F228" s="274">
        <v>27.833333333333336</v>
      </c>
      <c r="G228" s="274">
        <v>26.56666666666667</v>
      </c>
      <c r="H228" s="274">
        <v>31.366666666666667</v>
      </c>
      <c r="I228" s="274">
        <v>32.633333333333333</v>
      </c>
      <c r="J228" s="274">
        <v>33.766666666666666</v>
      </c>
      <c r="K228" s="272">
        <v>31.5</v>
      </c>
      <c r="L228" s="272">
        <v>29.1</v>
      </c>
      <c r="M228" s="272">
        <v>206.72064</v>
      </c>
    </row>
    <row r="229" spans="1:13">
      <c r="A229" s="263">
        <v>219</v>
      </c>
      <c r="B229" s="272" t="s">
        <v>119</v>
      </c>
      <c r="C229" s="273">
        <v>50</v>
      </c>
      <c r="D229" s="274">
        <v>50.166666666666664</v>
      </c>
      <c r="E229" s="274">
        <v>48.133333333333326</v>
      </c>
      <c r="F229" s="274">
        <v>46.266666666666659</v>
      </c>
      <c r="G229" s="274">
        <v>44.23333333333332</v>
      </c>
      <c r="H229" s="274">
        <v>52.033333333333331</v>
      </c>
      <c r="I229" s="274">
        <v>54.066666666666677</v>
      </c>
      <c r="J229" s="274">
        <v>55.933333333333337</v>
      </c>
      <c r="K229" s="272">
        <v>52.2</v>
      </c>
      <c r="L229" s="272">
        <v>48.3</v>
      </c>
      <c r="M229" s="272">
        <v>796.00142000000005</v>
      </c>
    </row>
    <row r="230" spans="1:13">
      <c r="A230" s="263">
        <v>220</v>
      </c>
      <c r="B230" s="272" t="s">
        <v>390</v>
      </c>
      <c r="C230" s="273">
        <v>45.05</v>
      </c>
      <c r="D230" s="274">
        <v>44.833333333333336</v>
      </c>
      <c r="E230" s="274">
        <v>43.266666666666673</v>
      </c>
      <c r="F230" s="274">
        <v>41.483333333333334</v>
      </c>
      <c r="G230" s="274">
        <v>39.916666666666671</v>
      </c>
      <c r="H230" s="274">
        <v>46.616666666666674</v>
      </c>
      <c r="I230" s="274">
        <v>48.183333333333337</v>
      </c>
      <c r="J230" s="274">
        <v>49.966666666666676</v>
      </c>
      <c r="K230" s="272">
        <v>46.4</v>
      </c>
      <c r="L230" s="272">
        <v>43.05</v>
      </c>
      <c r="M230" s="272">
        <v>254.46896000000001</v>
      </c>
    </row>
    <row r="231" spans="1:13">
      <c r="A231" s="263">
        <v>221</v>
      </c>
      <c r="B231" s="272" t="s">
        <v>391</v>
      </c>
      <c r="C231" s="273">
        <v>1365.05</v>
      </c>
      <c r="D231" s="274">
        <v>1369.7166666666665</v>
      </c>
      <c r="E231" s="274">
        <v>1350.0333333333328</v>
      </c>
      <c r="F231" s="274">
        <v>1335.0166666666664</v>
      </c>
      <c r="G231" s="274">
        <v>1315.3333333333328</v>
      </c>
      <c r="H231" s="274">
        <v>1384.7333333333329</v>
      </c>
      <c r="I231" s="274">
        <v>1404.4166666666667</v>
      </c>
      <c r="J231" s="274">
        <v>1419.4333333333329</v>
      </c>
      <c r="K231" s="272">
        <v>1389.4</v>
      </c>
      <c r="L231" s="272">
        <v>1354.7</v>
      </c>
      <c r="M231" s="272">
        <v>0.34021000000000001</v>
      </c>
    </row>
    <row r="232" spans="1:13">
      <c r="A232" s="263">
        <v>222</v>
      </c>
      <c r="B232" s="272" t="s">
        <v>392</v>
      </c>
      <c r="C232" s="273">
        <v>222.2</v>
      </c>
      <c r="D232" s="274">
        <v>216.38333333333333</v>
      </c>
      <c r="E232" s="274">
        <v>210.56666666666666</v>
      </c>
      <c r="F232" s="274">
        <v>198.93333333333334</v>
      </c>
      <c r="G232" s="274">
        <v>193.11666666666667</v>
      </c>
      <c r="H232" s="274">
        <v>228.01666666666665</v>
      </c>
      <c r="I232" s="274">
        <v>233.83333333333331</v>
      </c>
      <c r="J232" s="274">
        <v>245.46666666666664</v>
      </c>
      <c r="K232" s="272">
        <v>222.2</v>
      </c>
      <c r="L232" s="272">
        <v>204.75</v>
      </c>
      <c r="M232" s="272">
        <v>17.814229999999998</v>
      </c>
    </row>
    <row r="233" spans="1:13">
      <c r="A233" s="263">
        <v>223</v>
      </c>
      <c r="B233" s="272" t="s">
        <v>747</v>
      </c>
      <c r="C233" s="273">
        <v>1202.8</v>
      </c>
      <c r="D233" s="274">
        <v>1207.6166666666668</v>
      </c>
      <c r="E233" s="274">
        <v>1185.2333333333336</v>
      </c>
      <c r="F233" s="274">
        <v>1167.6666666666667</v>
      </c>
      <c r="G233" s="274">
        <v>1145.2833333333335</v>
      </c>
      <c r="H233" s="274">
        <v>1225.1833333333336</v>
      </c>
      <c r="I233" s="274">
        <v>1247.5666666666668</v>
      </c>
      <c r="J233" s="274">
        <v>1265.1333333333337</v>
      </c>
      <c r="K233" s="272">
        <v>1230</v>
      </c>
      <c r="L233" s="272">
        <v>1190.05</v>
      </c>
      <c r="M233" s="272">
        <v>2.8627400000000001</v>
      </c>
    </row>
    <row r="234" spans="1:13">
      <c r="A234" s="263">
        <v>224</v>
      </c>
      <c r="B234" s="272" t="s">
        <v>751</v>
      </c>
      <c r="C234" s="273">
        <v>697.9</v>
      </c>
      <c r="D234" s="274">
        <v>709.9</v>
      </c>
      <c r="E234" s="274">
        <v>682.09999999999991</v>
      </c>
      <c r="F234" s="274">
        <v>666.3</v>
      </c>
      <c r="G234" s="274">
        <v>638.49999999999989</v>
      </c>
      <c r="H234" s="274">
        <v>725.69999999999993</v>
      </c>
      <c r="I234" s="274">
        <v>753.49999999999989</v>
      </c>
      <c r="J234" s="274">
        <v>769.3</v>
      </c>
      <c r="K234" s="272">
        <v>737.7</v>
      </c>
      <c r="L234" s="272">
        <v>694.1</v>
      </c>
      <c r="M234" s="272">
        <v>4.34145</v>
      </c>
    </row>
    <row r="235" spans="1:13">
      <c r="A235" s="263">
        <v>225</v>
      </c>
      <c r="B235" s="272" t="s">
        <v>393</v>
      </c>
      <c r="C235" s="273">
        <v>110.75</v>
      </c>
      <c r="D235" s="274">
        <v>110.81666666666666</v>
      </c>
      <c r="E235" s="274">
        <v>109.43333333333332</v>
      </c>
      <c r="F235" s="274">
        <v>108.11666666666666</v>
      </c>
      <c r="G235" s="274">
        <v>106.73333333333332</v>
      </c>
      <c r="H235" s="274">
        <v>112.13333333333333</v>
      </c>
      <c r="I235" s="274">
        <v>113.51666666666665</v>
      </c>
      <c r="J235" s="274">
        <v>114.83333333333333</v>
      </c>
      <c r="K235" s="272">
        <v>112.2</v>
      </c>
      <c r="L235" s="272">
        <v>109.5</v>
      </c>
      <c r="M235" s="272">
        <v>12.201140000000001</v>
      </c>
    </row>
    <row r="236" spans="1:13">
      <c r="A236" s="263">
        <v>226</v>
      </c>
      <c r="B236" s="272" t="s">
        <v>394</v>
      </c>
      <c r="C236" s="273">
        <v>92.8</v>
      </c>
      <c r="D236" s="274">
        <v>91.316666666666663</v>
      </c>
      <c r="E236" s="274">
        <v>86.98333333333332</v>
      </c>
      <c r="F236" s="274">
        <v>81.166666666666657</v>
      </c>
      <c r="G236" s="274">
        <v>76.833333333333314</v>
      </c>
      <c r="H236" s="274">
        <v>97.133333333333326</v>
      </c>
      <c r="I236" s="274">
        <v>101.46666666666667</v>
      </c>
      <c r="J236" s="274">
        <v>107.28333333333333</v>
      </c>
      <c r="K236" s="272">
        <v>95.65</v>
      </c>
      <c r="L236" s="272">
        <v>85.5</v>
      </c>
      <c r="M236" s="272">
        <v>173.66907</v>
      </c>
    </row>
    <row r="237" spans="1:13">
      <c r="A237" s="263">
        <v>227</v>
      </c>
      <c r="B237" s="272" t="s">
        <v>126</v>
      </c>
      <c r="C237" s="273">
        <v>229</v>
      </c>
      <c r="D237" s="274">
        <v>232.13333333333333</v>
      </c>
      <c r="E237" s="274">
        <v>225.06666666666666</v>
      </c>
      <c r="F237" s="274">
        <v>221.13333333333333</v>
      </c>
      <c r="G237" s="274">
        <v>214.06666666666666</v>
      </c>
      <c r="H237" s="274">
        <v>236.06666666666666</v>
      </c>
      <c r="I237" s="274">
        <v>243.13333333333333</v>
      </c>
      <c r="J237" s="274">
        <v>247.06666666666666</v>
      </c>
      <c r="K237" s="272">
        <v>239.2</v>
      </c>
      <c r="L237" s="272">
        <v>228.2</v>
      </c>
      <c r="M237" s="272">
        <v>706.55961000000002</v>
      </c>
    </row>
    <row r="238" spans="1:13">
      <c r="A238" s="263">
        <v>228</v>
      </c>
      <c r="B238" s="272" t="s">
        <v>396</v>
      </c>
      <c r="C238" s="273">
        <v>126</v>
      </c>
      <c r="D238" s="274">
        <v>128.03333333333333</v>
      </c>
      <c r="E238" s="274">
        <v>122.76666666666665</v>
      </c>
      <c r="F238" s="274">
        <v>119.53333333333332</v>
      </c>
      <c r="G238" s="274">
        <v>114.26666666666664</v>
      </c>
      <c r="H238" s="274">
        <v>131.26666666666665</v>
      </c>
      <c r="I238" s="274">
        <v>136.53333333333336</v>
      </c>
      <c r="J238" s="274">
        <v>139.76666666666668</v>
      </c>
      <c r="K238" s="272">
        <v>133.30000000000001</v>
      </c>
      <c r="L238" s="272">
        <v>124.8</v>
      </c>
      <c r="M238" s="272">
        <v>18.608260000000001</v>
      </c>
    </row>
    <row r="239" spans="1:13">
      <c r="A239" s="263">
        <v>229</v>
      </c>
      <c r="B239" s="272" t="s">
        <v>397</v>
      </c>
      <c r="C239" s="273">
        <v>167.7</v>
      </c>
      <c r="D239" s="274">
        <v>168.81666666666666</v>
      </c>
      <c r="E239" s="274">
        <v>165.38333333333333</v>
      </c>
      <c r="F239" s="274">
        <v>163.06666666666666</v>
      </c>
      <c r="G239" s="274">
        <v>159.63333333333333</v>
      </c>
      <c r="H239" s="274">
        <v>171.13333333333333</v>
      </c>
      <c r="I239" s="274">
        <v>174.56666666666666</v>
      </c>
      <c r="J239" s="274">
        <v>176.88333333333333</v>
      </c>
      <c r="K239" s="272">
        <v>172.25</v>
      </c>
      <c r="L239" s="272">
        <v>166.5</v>
      </c>
      <c r="M239" s="272">
        <v>17.733029999999999</v>
      </c>
    </row>
    <row r="240" spans="1:13">
      <c r="A240" s="263">
        <v>230</v>
      </c>
      <c r="B240" s="272" t="s">
        <v>115</v>
      </c>
      <c r="C240" s="273">
        <v>218.85</v>
      </c>
      <c r="D240" s="274">
        <v>219.5333333333333</v>
      </c>
      <c r="E240" s="274">
        <v>213.76666666666659</v>
      </c>
      <c r="F240" s="274">
        <v>208.68333333333328</v>
      </c>
      <c r="G240" s="274">
        <v>202.91666666666657</v>
      </c>
      <c r="H240" s="274">
        <v>224.61666666666662</v>
      </c>
      <c r="I240" s="274">
        <v>230.38333333333333</v>
      </c>
      <c r="J240" s="274">
        <v>235.46666666666664</v>
      </c>
      <c r="K240" s="272">
        <v>225.3</v>
      </c>
      <c r="L240" s="272">
        <v>214.45</v>
      </c>
      <c r="M240" s="272">
        <v>163.81708</v>
      </c>
    </row>
    <row r="241" spans="1:13">
      <c r="A241" s="263">
        <v>231</v>
      </c>
      <c r="B241" s="272" t="s">
        <v>398</v>
      </c>
      <c r="C241" s="273">
        <v>86.3</v>
      </c>
      <c r="D241" s="274">
        <v>86.416666666666671</v>
      </c>
      <c r="E241" s="274">
        <v>84.233333333333348</v>
      </c>
      <c r="F241" s="274">
        <v>82.166666666666671</v>
      </c>
      <c r="G241" s="274">
        <v>79.983333333333348</v>
      </c>
      <c r="H241" s="274">
        <v>88.483333333333348</v>
      </c>
      <c r="I241" s="274">
        <v>90.666666666666657</v>
      </c>
      <c r="J241" s="274">
        <v>92.733333333333348</v>
      </c>
      <c r="K241" s="272">
        <v>88.6</v>
      </c>
      <c r="L241" s="272">
        <v>84.35</v>
      </c>
      <c r="M241" s="272">
        <v>96.705330000000004</v>
      </c>
    </row>
    <row r="242" spans="1:13">
      <c r="A242" s="263">
        <v>232</v>
      </c>
      <c r="B242" s="272" t="s">
        <v>748</v>
      </c>
      <c r="C242" s="273">
        <v>9090.1</v>
      </c>
      <c r="D242" s="274">
        <v>9046.6833333333343</v>
      </c>
      <c r="E242" s="274">
        <v>8753.4166666666679</v>
      </c>
      <c r="F242" s="274">
        <v>8416.7333333333336</v>
      </c>
      <c r="G242" s="274">
        <v>8123.4666666666672</v>
      </c>
      <c r="H242" s="274">
        <v>9383.3666666666686</v>
      </c>
      <c r="I242" s="274">
        <v>9676.633333333335</v>
      </c>
      <c r="J242" s="274">
        <v>10013.316666666669</v>
      </c>
      <c r="K242" s="272">
        <v>9339.9500000000007</v>
      </c>
      <c r="L242" s="272">
        <v>8710</v>
      </c>
      <c r="M242" s="272">
        <v>2.0659700000000001</v>
      </c>
    </row>
    <row r="243" spans="1:13">
      <c r="A243" s="263">
        <v>233</v>
      </c>
      <c r="B243" s="272" t="s">
        <v>255</v>
      </c>
      <c r="C243" s="273">
        <v>126.05</v>
      </c>
      <c r="D243" s="274">
        <v>126.75</v>
      </c>
      <c r="E243" s="274">
        <v>123.5</v>
      </c>
      <c r="F243" s="274">
        <v>120.95</v>
      </c>
      <c r="G243" s="274">
        <v>117.7</v>
      </c>
      <c r="H243" s="274">
        <v>129.30000000000001</v>
      </c>
      <c r="I243" s="274">
        <v>132.55000000000001</v>
      </c>
      <c r="J243" s="274">
        <v>135.1</v>
      </c>
      <c r="K243" s="272">
        <v>130</v>
      </c>
      <c r="L243" s="272">
        <v>124.2</v>
      </c>
      <c r="M243" s="272">
        <v>48.638060000000003</v>
      </c>
    </row>
    <row r="244" spans="1:13">
      <c r="A244" s="263">
        <v>234</v>
      </c>
      <c r="B244" s="272" t="s">
        <v>399</v>
      </c>
      <c r="C244" s="273">
        <v>272.39999999999998</v>
      </c>
      <c r="D244" s="274">
        <v>270.48333333333329</v>
      </c>
      <c r="E244" s="274">
        <v>258.56666666666661</v>
      </c>
      <c r="F244" s="274">
        <v>244.73333333333329</v>
      </c>
      <c r="G244" s="274">
        <v>232.81666666666661</v>
      </c>
      <c r="H244" s="274">
        <v>284.31666666666661</v>
      </c>
      <c r="I244" s="274">
        <v>296.23333333333323</v>
      </c>
      <c r="J244" s="274">
        <v>310.06666666666661</v>
      </c>
      <c r="K244" s="272">
        <v>282.39999999999998</v>
      </c>
      <c r="L244" s="272">
        <v>256.64999999999998</v>
      </c>
      <c r="M244" s="272">
        <v>60.224550000000001</v>
      </c>
    </row>
    <row r="245" spans="1:13">
      <c r="A245" s="263">
        <v>235</v>
      </c>
      <c r="B245" s="272" t="s">
        <v>256</v>
      </c>
      <c r="C245" s="273">
        <v>124.35</v>
      </c>
      <c r="D245" s="274">
        <v>124.96666666666665</v>
      </c>
      <c r="E245" s="274">
        <v>122.23333333333331</v>
      </c>
      <c r="F245" s="274">
        <v>120.11666666666665</v>
      </c>
      <c r="G245" s="274">
        <v>117.3833333333333</v>
      </c>
      <c r="H245" s="274">
        <v>127.08333333333331</v>
      </c>
      <c r="I245" s="274">
        <v>129.81666666666666</v>
      </c>
      <c r="J245" s="274">
        <v>131.93333333333334</v>
      </c>
      <c r="K245" s="272">
        <v>127.7</v>
      </c>
      <c r="L245" s="272">
        <v>122.85</v>
      </c>
      <c r="M245" s="272">
        <v>41.043990000000001</v>
      </c>
    </row>
    <row r="246" spans="1:13">
      <c r="A246" s="263">
        <v>236</v>
      </c>
      <c r="B246" s="272" t="s">
        <v>125</v>
      </c>
      <c r="C246" s="273">
        <v>97.7</v>
      </c>
      <c r="D246" s="274">
        <v>98.166666666666671</v>
      </c>
      <c r="E246" s="274">
        <v>96.533333333333346</v>
      </c>
      <c r="F246" s="274">
        <v>95.366666666666674</v>
      </c>
      <c r="G246" s="274">
        <v>93.733333333333348</v>
      </c>
      <c r="H246" s="274">
        <v>99.333333333333343</v>
      </c>
      <c r="I246" s="274">
        <v>100.96666666666667</v>
      </c>
      <c r="J246" s="274">
        <v>102.13333333333334</v>
      </c>
      <c r="K246" s="272">
        <v>99.8</v>
      </c>
      <c r="L246" s="272">
        <v>97</v>
      </c>
      <c r="M246" s="272">
        <v>479.11876999999998</v>
      </c>
    </row>
    <row r="247" spans="1:13">
      <c r="A247" s="263">
        <v>237</v>
      </c>
      <c r="B247" s="272" t="s">
        <v>400</v>
      </c>
      <c r="C247" s="273">
        <v>11.35</v>
      </c>
      <c r="D247" s="274">
        <v>11.566666666666668</v>
      </c>
      <c r="E247" s="274">
        <v>10.883333333333336</v>
      </c>
      <c r="F247" s="274">
        <v>10.416666666666668</v>
      </c>
      <c r="G247" s="274">
        <v>9.7333333333333361</v>
      </c>
      <c r="H247" s="274">
        <v>12.033333333333337</v>
      </c>
      <c r="I247" s="274">
        <v>12.71666666666667</v>
      </c>
      <c r="J247" s="274">
        <v>13.183333333333337</v>
      </c>
      <c r="K247" s="272">
        <v>12.25</v>
      </c>
      <c r="L247" s="272">
        <v>11.1</v>
      </c>
      <c r="M247" s="272">
        <v>324.59111999999999</v>
      </c>
    </row>
    <row r="248" spans="1:13">
      <c r="A248" s="263">
        <v>238</v>
      </c>
      <c r="B248" s="272" t="s">
        <v>773</v>
      </c>
      <c r="C248" s="273">
        <v>1641.75</v>
      </c>
      <c r="D248" s="274">
        <v>1640.8833333333332</v>
      </c>
      <c r="E248" s="274">
        <v>1592.8666666666663</v>
      </c>
      <c r="F248" s="274">
        <v>1543.9833333333331</v>
      </c>
      <c r="G248" s="274">
        <v>1495.9666666666662</v>
      </c>
      <c r="H248" s="274">
        <v>1689.7666666666664</v>
      </c>
      <c r="I248" s="274">
        <v>1737.7833333333333</v>
      </c>
      <c r="J248" s="274">
        <v>1786.6666666666665</v>
      </c>
      <c r="K248" s="272">
        <v>1688.9</v>
      </c>
      <c r="L248" s="272">
        <v>1592</v>
      </c>
      <c r="M248" s="272">
        <v>53.152470000000001</v>
      </c>
    </row>
    <row r="249" spans="1:13">
      <c r="A249" s="263">
        <v>239</v>
      </c>
      <c r="B249" s="272" t="s">
        <v>749</v>
      </c>
      <c r="C249" s="273">
        <v>313.55</v>
      </c>
      <c r="D249" s="274">
        <v>318.13333333333333</v>
      </c>
      <c r="E249" s="274">
        <v>301.26666666666665</v>
      </c>
      <c r="F249" s="274">
        <v>288.98333333333335</v>
      </c>
      <c r="G249" s="274">
        <v>272.11666666666667</v>
      </c>
      <c r="H249" s="274">
        <v>330.41666666666663</v>
      </c>
      <c r="I249" s="274">
        <v>347.2833333333333</v>
      </c>
      <c r="J249" s="274">
        <v>359.56666666666661</v>
      </c>
      <c r="K249" s="272">
        <v>335</v>
      </c>
      <c r="L249" s="272">
        <v>305.85000000000002</v>
      </c>
      <c r="M249" s="272">
        <v>5.6218399999999997</v>
      </c>
    </row>
    <row r="250" spans="1:13">
      <c r="A250" s="263">
        <v>240</v>
      </c>
      <c r="B250" s="272" t="s">
        <v>120</v>
      </c>
      <c r="C250" s="273">
        <v>556.79999999999995</v>
      </c>
      <c r="D250" s="274">
        <v>555.81666666666661</v>
      </c>
      <c r="E250" s="274">
        <v>546.63333333333321</v>
      </c>
      <c r="F250" s="274">
        <v>536.46666666666658</v>
      </c>
      <c r="G250" s="274">
        <v>527.28333333333319</v>
      </c>
      <c r="H250" s="274">
        <v>565.98333333333323</v>
      </c>
      <c r="I250" s="274">
        <v>575.16666666666663</v>
      </c>
      <c r="J250" s="274">
        <v>585.33333333333326</v>
      </c>
      <c r="K250" s="272">
        <v>565</v>
      </c>
      <c r="L250" s="272">
        <v>545.65</v>
      </c>
      <c r="M250" s="272">
        <v>37.359630000000003</v>
      </c>
    </row>
    <row r="251" spans="1:13">
      <c r="A251" s="263">
        <v>241</v>
      </c>
      <c r="B251" s="272" t="s">
        <v>832</v>
      </c>
      <c r="C251" s="273">
        <v>253.7</v>
      </c>
      <c r="D251" s="274">
        <v>253.06666666666663</v>
      </c>
      <c r="E251" s="274">
        <v>242.73333333333329</v>
      </c>
      <c r="F251" s="274">
        <v>231.76666666666665</v>
      </c>
      <c r="G251" s="274">
        <v>221.43333333333331</v>
      </c>
      <c r="H251" s="274">
        <v>264.0333333333333</v>
      </c>
      <c r="I251" s="274">
        <v>274.36666666666656</v>
      </c>
      <c r="J251" s="274">
        <v>285.33333333333326</v>
      </c>
      <c r="K251" s="272">
        <v>263.39999999999998</v>
      </c>
      <c r="L251" s="272">
        <v>242.1</v>
      </c>
      <c r="M251" s="272">
        <v>215.0247</v>
      </c>
    </row>
    <row r="252" spans="1:13">
      <c r="A252" s="263">
        <v>242</v>
      </c>
      <c r="B252" s="272" t="s">
        <v>122</v>
      </c>
      <c r="C252" s="273">
        <v>1025.8</v>
      </c>
      <c r="D252" s="274">
        <v>1032.4666666666665</v>
      </c>
      <c r="E252" s="274">
        <v>1013.333333333333</v>
      </c>
      <c r="F252" s="274">
        <v>1000.8666666666666</v>
      </c>
      <c r="G252" s="274">
        <v>981.73333333333312</v>
      </c>
      <c r="H252" s="274">
        <v>1044.9333333333329</v>
      </c>
      <c r="I252" s="274">
        <v>1064.0666666666666</v>
      </c>
      <c r="J252" s="274">
        <v>1076.5333333333328</v>
      </c>
      <c r="K252" s="272">
        <v>1051.5999999999999</v>
      </c>
      <c r="L252" s="272">
        <v>1020</v>
      </c>
      <c r="M252" s="272">
        <v>79.841329999999999</v>
      </c>
    </row>
    <row r="253" spans="1:13">
      <c r="A253" s="263">
        <v>243</v>
      </c>
      <c r="B253" s="272" t="s">
        <v>257</v>
      </c>
      <c r="C253" s="273">
        <v>4969.3999999999996</v>
      </c>
      <c r="D253" s="274">
        <v>5010.6333333333323</v>
      </c>
      <c r="E253" s="274">
        <v>4883.3166666666648</v>
      </c>
      <c r="F253" s="274">
        <v>4797.2333333333327</v>
      </c>
      <c r="G253" s="274">
        <v>4669.9166666666652</v>
      </c>
      <c r="H253" s="274">
        <v>5096.7166666666644</v>
      </c>
      <c r="I253" s="274">
        <v>5224.0333333333319</v>
      </c>
      <c r="J253" s="274">
        <v>5310.1166666666641</v>
      </c>
      <c r="K253" s="272">
        <v>5137.95</v>
      </c>
      <c r="L253" s="272">
        <v>4924.55</v>
      </c>
      <c r="M253" s="272">
        <v>5.0397699999999999</v>
      </c>
    </row>
    <row r="254" spans="1:13">
      <c r="A254" s="263">
        <v>244</v>
      </c>
      <c r="B254" s="272" t="s">
        <v>124</v>
      </c>
      <c r="C254" s="273">
        <v>1305.55</v>
      </c>
      <c r="D254" s="274">
        <v>1311.8</v>
      </c>
      <c r="E254" s="274">
        <v>1291.5999999999999</v>
      </c>
      <c r="F254" s="274">
        <v>1277.6499999999999</v>
      </c>
      <c r="G254" s="274">
        <v>1257.4499999999998</v>
      </c>
      <c r="H254" s="274">
        <v>1325.75</v>
      </c>
      <c r="I254" s="274">
        <v>1345.9500000000003</v>
      </c>
      <c r="J254" s="274">
        <v>1359.9</v>
      </c>
      <c r="K254" s="272">
        <v>1332</v>
      </c>
      <c r="L254" s="272">
        <v>1297.8499999999999</v>
      </c>
      <c r="M254" s="272">
        <v>79.659490000000005</v>
      </c>
    </row>
    <row r="255" spans="1:13">
      <c r="A255" s="263">
        <v>245</v>
      </c>
      <c r="B255" s="272" t="s">
        <v>750</v>
      </c>
      <c r="C255" s="273">
        <v>742.45</v>
      </c>
      <c r="D255" s="274">
        <v>746.06666666666661</v>
      </c>
      <c r="E255" s="274">
        <v>736.38333333333321</v>
      </c>
      <c r="F255" s="274">
        <v>730.31666666666661</v>
      </c>
      <c r="G255" s="274">
        <v>720.63333333333321</v>
      </c>
      <c r="H255" s="274">
        <v>752.13333333333321</v>
      </c>
      <c r="I255" s="274">
        <v>761.81666666666661</v>
      </c>
      <c r="J255" s="274">
        <v>767.88333333333321</v>
      </c>
      <c r="K255" s="272">
        <v>755.75</v>
      </c>
      <c r="L255" s="272">
        <v>740</v>
      </c>
      <c r="M255" s="272">
        <v>0.23419999999999999</v>
      </c>
    </row>
    <row r="256" spans="1:13">
      <c r="A256" s="263">
        <v>246</v>
      </c>
      <c r="B256" s="272" t="s">
        <v>401</v>
      </c>
      <c r="C256" s="273">
        <v>336.1</v>
      </c>
      <c r="D256" s="274">
        <v>337.63333333333338</v>
      </c>
      <c r="E256" s="274">
        <v>331.46666666666675</v>
      </c>
      <c r="F256" s="274">
        <v>326.83333333333337</v>
      </c>
      <c r="G256" s="274">
        <v>320.66666666666674</v>
      </c>
      <c r="H256" s="274">
        <v>342.26666666666677</v>
      </c>
      <c r="I256" s="274">
        <v>348.43333333333339</v>
      </c>
      <c r="J256" s="274">
        <v>353.06666666666678</v>
      </c>
      <c r="K256" s="272">
        <v>343.8</v>
      </c>
      <c r="L256" s="272">
        <v>333</v>
      </c>
      <c r="M256" s="272">
        <v>5.8402399999999997</v>
      </c>
    </row>
    <row r="257" spans="1:13">
      <c r="A257" s="263">
        <v>247</v>
      </c>
      <c r="B257" s="272" t="s">
        <v>121</v>
      </c>
      <c r="C257" s="273">
        <v>1662.05</v>
      </c>
      <c r="D257" s="274">
        <v>1674.25</v>
      </c>
      <c r="E257" s="274">
        <v>1640.5</v>
      </c>
      <c r="F257" s="274">
        <v>1618.95</v>
      </c>
      <c r="G257" s="274">
        <v>1585.2</v>
      </c>
      <c r="H257" s="274">
        <v>1695.8</v>
      </c>
      <c r="I257" s="274">
        <v>1729.55</v>
      </c>
      <c r="J257" s="274">
        <v>1751.1</v>
      </c>
      <c r="K257" s="272">
        <v>1708</v>
      </c>
      <c r="L257" s="272">
        <v>1652.7</v>
      </c>
      <c r="M257" s="272">
        <v>6.1434499999999996</v>
      </c>
    </row>
    <row r="258" spans="1:13">
      <c r="A258" s="263">
        <v>248</v>
      </c>
      <c r="B258" s="272" t="s">
        <v>258</v>
      </c>
      <c r="C258" s="273">
        <v>1975.9</v>
      </c>
      <c r="D258" s="274">
        <v>1970.6833333333334</v>
      </c>
      <c r="E258" s="274">
        <v>1946.3666666666668</v>
      </c>
      <c r="F258" s="274">
        <v>1916.8333333333335</v>
      </c>
      <c r="G258" s="274">
        <v>1892.5166666666669</v>
      </c>
      <c r="H258" s="274">
        <v>2000.2166666666667</v>
      </c>
      <c r="I258" s="274">
        <v>2024.5333333333333</v>
      </c>
      <c r="J258" s="274">
        <v>2054.0666666666666</v>
      </c>
      <c r="K258" s="272">
        <v>1995</v>
      </c>
      <c r="L258" s="272">
        <v>1941.15</v>
      </c>
      <c r="M258" s="272">
        <v>3.2502</v>
      </c>
    </row>
    <row r="259" spans="1:13">
      <c r="A259" s="263">
        <v>249</v>
      </c>
      <c r="B259" s="272" t="s">
        <v>402</v>
      </c>
      <c r="C259" s="273">
        <v>1041.8</v>
      </c>
      <c r="D259" s="274">
        <v>1030.9666666666665</v>
      </c>
      <c r="E259" s="274">
        <v>1012.883333333333</v>
      </c>
      <c r="F259" s="274">
        <v>983.96666666666647</v>
      </c>
      <c r="G259" s="274">
        <v>965.88333333333298</v>
      </c>
      <c r="H259" s="274">
        <v>1059.883333333333</v>
      </c>
      <c r="I259" s="274">
        <v>1077.9666666666665</v>
      </c>
      <c r="J259" s="274">
        <v>1106.883333333333</v>
      </c>
      <c r="K259" s="272">
        <v>1049.05</v>
      </c>
      <c r="L259" s="272">
        <v>1002.05</v>
      </c>
      <c r="M259" s="272">
        <v>2.9357000000000002</v>
      </c>
    </row>
    <row r="260" spans="1:13">
      <c r="A260" s="263">
        <v>250</v>
      </c>
      <c r="B260" s="272" t="s">
        <v>403</v>
      </c>
      <c r="C260" s="273">
        <v>2266.6999999999998</v>
      </c>
      <c r="D260" s="274">
        <v>2287.4166666666665</v>
      </c>
      <c r="E260" s="274">
        <v>2229.833333333333</v>
      </c>
      <c r="F260" s="274">
        <v>2192.9666666666667</v>
      </c>
      <c r="G260" s="274">
        <v>2135.3833333333332</v>
      </c>
      <c r="H260" s="274">
        <v>2324.2833333333328</v>
      </c>
      <c r="I260" s="274">
        <v>2381.8666666666659</v>
      </c>
      <c r="J260" s="274">
        <v>2418.7333333333327</v>
      </c>
      <c r="K260" s="272">
        <v>2345</v>
      </c>
      <c r="L260" s="272">
        <v>2250.5500000000002</v>
      </c>
      <c r="M260" s="272">
        <v>0.91190000000000004</v>
      </c>
    </row>
    <row r="261" spans="1:13">
      <c r="A261" s="263">
        <v>251</v>
      </c>
      <c r="B261" s="272" t="s">
        <v>404</v>
      </c>
      <c r="C261" s="273">
        <v>378.8</v>
      </c>
      <c r="D261" s="274">
        <v>378.0333333333333</v>
      </c>
      <c r="E261" s="274">
        <v>367.16666666666663</v>
      </c>
      <c r="F261" s="274">
        <v>355.5333333333333</v>
      </c>
      <c r="G261" s="274">
        <v>344.66666666666663</v>
      </c>
      <c r="H261" s="274">
        <v>389.66666666666663</v>
      </c>
      <c r="I261" s="274">
        <v>400.5333333333333</v>
      </c>
      <c r="J261" s="274">
        <v>412.16666666666663</v>
      </c>
      <c r="K261" s="272">
        <v>388.9</v>
      </c>
      <c r="L261" s="272">
        <v>366.4</v>
      </c>
      <c r="M261" s="272">
        <v>15.26932</v>
      </c>
    </row>
    <row r="262" spans="1:13">
      <c r="A262" s="263">
        <v>252</v>
      </c>
      <c r="B262" s="272" t="s">
        <v>405</v>
      </c>
      <c r="C262" s="273">
        <v>133.85</v>
      </c>
      <c r="D262" s="274">
        <v>133.6</v>
      </c>
      <c r="E262" s="274">
        <v>132.19999999999999</v>
      </c>
      <c r="F262" s="274">
        <v>130.54999999999998</v>
      </c>
      <c r="G262" s="274">
        <v>129.14999999999998</v>
      </c>
      <c r="H262" s="274">
        <v>135.25</v>
      </c>
      <c r="I262" s="274">
        <v>136.65000000000003</v>
      </c>
      <c r="J262" s="274">
        <v>138.30000000000001</v>
      </c>
      <c r="K262" s="272">
        <v>135</v>
      </c>
      <c r="L262" s="272">
        <v>131.94999999999999</v>
      </c>
      <c r="M262" s="272">
        <v>8.2609899999999996</v>
      </c>
    </row>
    <row r="263" spans="1:13">
      <c r="A263" s="263">
        <v>253</v>
      </c>
      <c r="B263" s="272" t="s">
        <v>406</v>
      </c>
      <c r="C263" s="273">
        <v>129.15</v>
      </c>
      <c r="D263" s="274">
        <v>130.31666666666666</v>
      </c>
      <c r="E263" s="274">
        <v>127.38333333333333</v>
      </c>
      <c r="F263" s="274">
        <v>125.61666666666667</v>
      </c>
      <c r="G263" s="274">
        <v>122.68333333333334</v>
      </c>
      <c r="H263" s="274">
        <v>132.08333333333331</v>
      </c>
      <c r="I263" s="274">
        <v>135.01666666666665</v>
      </c>
      <c r="J263" s="274">
        <v>136.7833333333333</v>
      </c>
      <c r="K263" s="272">
        <v>133.25</v>
      </c>
      <c r="L263" s="272">
        <v>128.55000000000001</v>
      </c>
      <c r="M263" s="272">
        <v>28.41189</v>
      </c>
    </row>
    <row r="264" spans="1:13">
      <c r="A264" s="263">
        <v>254</v>
      </c>
      <c r="B264" s="272" t="s">
        <v>407</v>
      </c>
      <c r="C264" s="273">
        <v>88.05</v>
      </c>
      <c r="D264" s="274">
        <v>87.716666666666654</v>
      </c>
      <c r="E264" s="274">
        <v>86.933333333333309</v>
      </c>
      <c r="F264" s="274">
        <v>85.816666666666649</v>
      </c>
      <c r="G264" s="274">
        <v>85.033333333333303</v>
      </c>
      <c r="H264" s="274">
        <v>88.833333333333314</v>
      </c>
      <c r="I264" s="274">
        <v>89.616666666666646</v>
      </c>
      <c r="J264" s="274">
        <v>90.73333333333332</v>
      </c>
      <c r="K264" s="272">
        <v>88.5</v>
      </c>
      <c r="L264" s="272">
        <v>86.6</v>
      </c>
      <c r="M264" s="272">
        <v>8.0371000000000006</v>
      </c>
    </row>
    <row r="265" spans="1:13">
      <c r="A265" s="263">
        <v>255</v>
      </c>
      <c r="B265" s="272" t="s">
        <v>259</v>
      </c>
      <c r="C265" s="273">
        <v>70.55</v>
      </c>
      <c r="D265" s="274">
        <v>71.316666666666663</v>
      </c>
      <c r="E265" s="274">
        <v>69.23333333333332</v>
      </c>
      <c r="F265" s="274">
        <v>67.916666666666657</v>
      </c>
      <c r="G265" s="274">
        <v>65.833333333333314</v>
      </c>
      <c r="H265" s="274">
        <v>72.633333333333326</v>
      </c>
      <c r="I265" s="274">
        <v>74.716666666666669</v>
      </c>
      <c r="J265" s="274">
        <v>76.033333333333331</v>
      </c>
      <c r="K265" s="272">
        <v>73.400000000000006</v>
      </c>
      <c r="L265" s="272">
        <v>70</v>
      </c>
      <c r="M265" s="272">
        <v>28.238160000000001</v>
      </c>
    </row>
    <row r="266" spans="1:13">
      <c r="A266" s="263">
        <v>256</v>
      </c>
      <c r="B266" s="272" t="s">
        <v>128</v>
      </c>
      <c r="C266" s="273">
        <v>406.45</v>
      </c>
      <c r="D266" s="274">
        <v>409.43333333333339</v>
      </c>
      <c r="E266" s="274">
        <v>398.86666666666679</v>
      </c>
      <c r="F266" s="274">
        <v>391.28333333333342</v>
      </c>
      <c r="G266" s="274">
        <v>380.71666666666681</v>
      </c>
      <c r="H266" s="274">
        <v>417.01666666666677</v>
      </c>
      <c r="I266" s="274">
        <v>427.58333333333337</v>
      </c>
      <c r="J266" s="274">
        <v>435.16666666666674</v>
      </c>
      <c r="K266" s="272">
        <v>420</v>
      </c>
      <c r="L266" s="272">
        <v>401.85</v>
      </c>
      <c r="M266" s="272">
        <v>79.617469999999997</v>
      </c>
    </row>
    <row r="267" spans="1:13">
      <c r="A267" s="263">
        <v>257</v>
      </c>
      <c r="B267" s="272" t="s">
        <v>752</v>
      </c>
      <c r="C267" s="273">
        <v>90.75</v>
      </c>
      <c r="D267" s="274">
        <v>91.183333333333323</v>
      </c>
      <c r="E267" s="274">
        <v>89.916666666666643</v>
      </c>
      <c r="F267" s="274">
        <v>89.083333333333314</v>
      </c>
      <c r="G267" s="274">
        <v>87.816666666666634</v>
      </c>
      <c r="H267" s="274">
        <v>92.016666666666652</v>
      </c>
      <c r="I267" s="274">
        <v>93.283333333333331</v>
      </c>
      <c r="J267" s="274">
        <v>94.11666666666666</v>
      </c>
      <c r="K267" s="272">
        <v>92.45</v>
      </c>
      <c r="L267" s="272">
        <v>90.35</v>
      </c>
      <c r="M267" s="272">
        <v>2.7584</v>
      </c>
    </row>
    <row r="268" spans="1:13">
      <c r="A268" s="263">
        <v>258</v>
      </c>
      <c r="B268" s="272" t="s">
        <v>408</v>
      </c>
      <c r="C268" s="273">
        <v>44.7</v>
      </c>
      <c r="D268" s="274">
        <v>45.016666666666673</v>
      </c>
      <c r="E268" s="274">
        <v>43.633333333333347</v>
      </c>
      <c r="F268" s="274">
        <v>42.566666666666677</v>
      </c>
      <c r="G268" s="274">
        <v>41.183333333333351</v>
      </c>
      <c r="H268" s="274">
        <v>46.083333333333343</v>
      </c>
      <c r="I268" s="274">
        <v>47.466666666666669</v>
      </c>
      <c r="J268" s="274">
        <v>48.533333333333339</v>
      </c>
      <c r="K268" s="272">
        <v>46.4</v>
      </c>
      <c r="L268" s="272">
        <v>43.95</v>
      </c>
      <c r="M268" s="272">
        <v>16.763549999999999</v>
      </c>
    </row>
    <row r="269" spans="1:13">
      <c r="A269" s="263">
        <v>259</v>
      </c>
      <c r="B269" s="272" t="s">
        <v>409</v>
      </c>
      <c r="C269" s="273">
        <v>89.9</v>
      </c>
      <c r="D269" s="274">
        <v>90.5</v>
      </c>
      <c r="E269" s="274">
        <v>88.6</v>
      </c>
      <c r="F269" s="274">
        <v>87.3</v>
      </c>
      <c r="G269" s="274">
        <v>85.399999999999991</v>
      </c>
      <c r="H269" s="274">
        <v>91.8</v>
      </c>
      <c r="I269" s="274">
        <v>93.7</v>
      </c>
      <c r="J269" s="274">
        <v>95</v>
      </c>
      <c r="K269" s="272">
        <v>92.4</v>
      </c>
      <c r="L269" s="272">
        <v>89.2</v>
      </c>
      <c r="M269" s="272">
        <v>7.02128</v>
      </c>
    </row>
    <row r="270" spans="1:13">
      <c r="A270" s="263">
        <v>260</v>
      </c>
      <c r="B270" s="272" t="s">
        <v>410</v>
      </c>
      <c r="C270" s="273">
        <v>30.95</v>
      </c>
      <c r="D270" s="274">
        <v>30.883333333333336</v>
      </c>
      <c r="E270" s="274">
        <v>30.266666666666673</v>
      </c>
      <c r="F270" s="274">
        <v>29.583333333333336</v>
      </c>
      <c r="G270" s="274">
        <v>28.966666666666672</v>
      </c>
      <c r="H270" s="274">
        <v>31.566666666666674</v>
      </c>
      <c r="I270" s="274">
        <v>32.183333333333337</v>
      </c>
      <c r="J270" s="274">
        <v>32.866666666666674</v>
      </c>
      <c r="K270" s="272">
        <v>31.5</v>
      </c>
      <c r="L270" s="272">
        <v>30.2</v>
      </c>
      <c r="M270" s="272">
        <v>41.771439999999998</v>
      </c>
    </row>
    <row r="271" spans="1:13">
      <c r="A271" s="263">
        <v>261</v>
      </c>
      <c r="B271" s="272" t="s">
        <v>411</v>
      </c>
      <c r="C271" s="273">
        <v>69.150000000000006</v>
      </c>
      <c r="D271" s="274">
        <v>70.2</v>
      </c>
      <c r="E271" s="274">
        <v>67.95</v>
      </c>
      <c r="F271" s="274">
        <v>66.75</v>
      </c>
      <c r="G271" s="274">
        <v>64.5</v>
      </c>
      <c r="H271" s="274">
        <v>71.400000000000006</v>
      </c>
      <c r="I271" s="274">
        <v>73.650000000000006</v>
      </c>
      <c r="J271" s="274">
        <v>74.850000000000009</v>
      </c>
      <c r="K271" s="272">
        <v>72.45</v>
      </c>
      <c r="L271" s="272">
        <v>69</v>
      </c>
      <c r="M271" s="272">
        <v>17.34909</v>
      </c>
    </row>
    <row r="272" spans="1:13">
      <c r="A272" s="263">
        <v>262</v>
      </c>
      <c r="B272" s="272" t="s">
        <v>412</v>
      </c>
      <c r="C272" s="273">
        <v>73.150000000000006</v>
      </c>
      <c r="D272" s="274">
        <v>73.45</v>
      </c>
      <c r="E272" s="274">
        <v>72.550000000000011</v>
      </c>
      <c r="F272" s="274">
        <v>71.95</v>
      </c>
      <c r="G272" s="274">
        <v>71.050000000000011</v>
      </c>
      <c r="H272" s="274">
        <v>74.050000000000011</v>
      </c>
      <c r="I272" s="274">
        <v>74.950000000000017</v>
      </c>
      <c r="J272" s="274">
        <v>75.550000000000011</v>
      </c>
      <c r="K272" s="272">
        <v>74.349999999999994</v>
      </c>
      <c r="L272" s="272">
        <v>72.849999999999994</v>
      </c>
      <c r="M272" s="272">
        <v>6.6177599999999996</v>
      </c>
    </row>
    <row r="273" spans="1:13">
      <c r="A273" s="263">
        <v>263</v>
      </c>
      <c r="B273" s="272" t="s">
        <v>413</v>
      </c>
      <c r="C273" s="273">
        <v>129.05000000000001</v>
      </c>
      <c r="D273" s="274">
        <v>130.56666666666669</v>
      </c>
      <c r="E273" s="274">
        <v>126.48333333333338</v>
      </c>
      <c r="F273" s="274">
        <v>123.91666666666669</v>
      </c>
      <c r="G273" s="274">
        <v>119.83333333333337</v>
      </c>
      <c r="H273" s="274">
        <v>133.13333333333338</v>
      </c>
      <c r="I273" s="274">
        <v>137.2166666666667</v>
      </c>
      <c r="J273" s="274">
        <v>139.78333333333339</v>
      </c>
      <c r="K273" s="272">
        <v>134.65</v>
      </c>
      <c r="L273" s="272">
        <v>128</v>
      </c>
      <c r="M273" s="272">
        <v>15.61054</v>
      </c>
    </row>
    <row r="274" spans="1:13">
      <c r="A274" s="263">
        <v>264</v>
      </c>
      <c r="B274" s="272" t="s">
        <v>414</v>
      </c>
      <c r="C274" s="273">
        <v>75.349999999999994</v>
      </c>
      <c r="D274" s="274">
        <v>76.600000000000009</v>
      </c>
      <c r="E274" s="274">
        <v>73.700000000000017</v>
      </c>
      <c r="F274" s="274">
        <v>72.050000000000011</v>
      </c>
      <c r="G274" s="274">
        <v>69.15000000000002</v>
      </c>
      <c r="H274" s="274">
        <v>78.250000000000014</v>
      </c>
      <c r="I274" s="274">
        <v>81.15000000000002</v>
      </c>
      <c r="J274" s="274">
        <v>82.800000000000011</v>
      </c>
      <c r="K274" s="272">
        <v>79.5</v>
      </c>
      <c r="L274" s="272">
        <v>74.95</v>
      </c>
      <c r="M274" s="272">
        <v>10.640269999999999</v>
      </c>
    </row>
    <row r="275" spans="1:13">
      <c r="A275" s="263">
        <v>265</v>
      </c>
      <c r="B275" s="272" t="s">
        <v>127</v>
      </c>
      <c r="C275" s="273">
        <v>309.75</v>
      </c>
      <c r="D275" s="274">
        <v>310.61666666666667</v>
      </c>
      <c r="E275" s="274">
        <v>303.98333333333335</v>
      </c>
      <c r="F275" s="274">
        <v>298.2166666666667</v>
      </c>
      <c r="G275" s="274">
        <v>291.58333333333337</v>
      </c>
      <c r="H275" s="274">
        <v>316.38333333333333</v>
      </c>
      <c r="I275" s="274">
        <v>323.01666666666665</v>
      </c>
      <c r="J275" s="274">
        <v>328.7833333333333</v>
      </c>
      <c r="K275" s="272">
        <v>317.25</v>
      </c>
      <c r="L275" s="272">
        <v>304.85000000000002</v>
      </c>
      <c r="M275" s="272">
        <v>172.42834999999999</v>
      </c>
    </row>
    <row r="276" spans="1:13">
      <c r="A276" s="263">
        <v>266</v>
      </c>
      <c r="B276" s="272" t="s">
        <v>415</v>
      </c>
      <c r="C276" s="273">
        <v>2485.8000000000002</v>
      </c>
      <c r="D276" s="274">
        <v>2527.2666666666669</v>
      </c>
      <c r="E276" s="274">
        <v>2418.5333333333338</v>
      </c>
      <c r="F276" s="274">
        <v>2351.2666666666669</v>
      </c>
      <c r="G276" s="274">
        <v>2242.5333333333338</v>
      </c>
      <c r="H276" s="274">
        <v>2594.5333333333338</v>
      </c>
      <c r="I276" s="274">
        <v>2703.2666666666664</v>
      </c>
      <c r="J276" s="274">
        <v>2770.5333333333338</v>
      </c>
      <c r="K276" s="272">
        <v>2636</v>
      </c>
      <c r="L276" s="272">
        <v>2460</v>
      </c>
      <c r="M276" s="272">
        <v>0.67298999999999998</v>
      </c>
    </row>
    <row r="277" spans="1:13">
      <c r="A277" s="263">
        <v>267</v>
      </c>
      <c r="B277" s="272" t="s">
        <v>129</v>
      </c>
      <c r="C277" s="273">
        <v>2802</v>
      </c>
      <c r="D277" s="274">
        <v>2800.7666666666664</v>
      </c>
      <c r="E277" s="274">
        <v>2777.4333333333329</v>
      </c>
      <c r="F277" s="274">
        <v>2752.8666666666663</v>
      </c>
      <c r="G277" s="274">
        <v>2729.5333333333328</v>
      </c>
      <c r="H277" s="274">
        <v>2825.333333333333</v>
      </c>
      <c r="I277" s="274">
        <v>2848.666666666667</v>
      </c>
      <c r="J277" s="274">
        <v>2873.2333333333331</v>
      </c>
      <c r="K277" s="272">
        <v>2824.1</v>
      </c>
      <c r="L277" s="272">
        <v>2776.2</v>
      </c>
      <c r="M277" s="272">
        <v>5.6000800000000002</v>
      </c>
    </row>
    <row r="278" spans="1:13">
      <c r="A278" s="263">
        <v>268</v>
      </c>
      <c r="B278" s="272" t="s">
        <v>130</v>
      </c>
      <c r="C278" s="273">
        <v>627.5</v>
      </c>
      <c r="D278" s="274">
        <v>631.30000000000007</v>
      </c>
      <c r="E278" s="274">
        <v>620.60000000000014</v>
      </c>
      <c r="F278" s="274">
        <v>613.70000000000005</v>
      </c>
      <c r="G278" s="274">
        <v>603.00000000000011</v>
      </c>
      <c r="H278" s="274">
        <v>638.20000000000016</v>
      </c>
      <c r="I278" s="274">
        <v>648.9000000000002</v>
      </c>
      <c r="J278" s="274">
        <v>655.80000000000018</v>
      </c>
      <c r="K278" s="272">
        <v>642</v>
      </c>
      <c r="L278" s="272">
        <v>624.4</v>
      </c>
      <c r="M278" s="272">
        <v>6.7696300000000003</v>
      </c>
    </row>
    <row r="279" spans="1:13">
      <c r="A279" s="263">
        <v>269</v>
      </c>
      <c r="B279" s="272" t="s">
        <v>416</v>
      </c>
      <c r="C279" s="273">
        <v>153.30000000000001</v>
      </c>
      <c r="D279" s="274">
        <v>154.38333333333335</v>
      </c>
      <c r="E279" s="274">
        <v>151.6166666666667</v>
      </c>
      <c r="F279" s="274">
        <v>149.93333333333334</v>
      </c>
      <c r="G279" s="274">
        <v>147.16666666666669</v>
      </c>
      <c r="H279" s="274">
        <v>156.06666666666672</v>
      </c>
      <c r="I279" s="274">
        <v>158.83333333333337</v>
      </c>
      <c r="J279" s="274">
        <v>160.51666666666674</v>
      </c>
      <c r="K279" s="272">
        <v>157.15</v>
      </c>
      <c r="L279" s="272">
        <v>152.69999999999999</v>
      </c>
      <c r="M279" s="272">
        <v>2.3889</v>
      </c>
    </row>
    <row r="280" spans="1:13">
      <c r="A280" s="263">
        <v>270</v>
      </c>
      <c r="B280" s="272" t="s">
        <v>418</v>
      </c>
      <c r="C280" s="273">
        <v>488.3</v>
      </c>
      <c r="D280" s="274">
        <v>493.10000000000008</v>
      </c>
      <c r="E280" s="274">
        <v>479.30000000000018</v>
      </c>
      <c r="F280" s="274">
        <v>470.30000000000013</v>
      </c>
      <c r="G280" s="274">
        <v>456.50000000000023</v>
      </c>
      <c r="H280" s="274">
        <v>502.10000000000014</v>
      </c>
      <c r="I280" s="274">
        <v>515.9</v>
      </c>
      <c r="J280" s="274">
        <v>524.90000000000009</v>
      </c>
      <c r="K280" s="272">
        <v>506.9</v>
      </c>
      <c r="L280" s="272">
        <v>484.1</v>
      </c>
      <c r="M280" s="272">
        <v>1.0007699999999999</v>
      </c>
    </row>
    <row r="281" spans="1:13">
      <c r="A281" s="263">
        <v>271</v>
      </c>
      <c r="B281" s="272" t="s">
        <v>419</v>
      </c>
      <c r="C281" s="273">
        <v>216.6</v>
      </c>
      <c r="D281" s="274">
        <v>217.7833333333333</v>
      </c>
      <c r="E281" s="274">
        <v>213.36666666666662</v>
      </c>
      <c r="F281" s="274">
        <v>210.13333333333333</v>
      </c>
      <c r="G281" s="274">
        <v>205.71666666666664</v>
      </c>
      <c r="H281" s="274">
        <v>221.01666666666659</v>
      </c>
      <c r="I281" s="274">
        <v>225.43333333333328</v>
      </c>
      <c r="J281" s="274">
        <v>228.66666666666657</v>
      </c>
      <c r="K281" s="272">
        <v>222.2</v>
      </c>
      <c r="L281" s="272">
        <v>214.55</v>
      </c>
      <c r="M281" s="272">
        <v>8.1784800000000004</v>
      </c>
    </row>
    <row r="282" spans="1:13">
      <c r="A282" s="263">
        <v>272</v>
      </c>
      <c r="B282" s="272" t="s">
        <v>420</v>
      </c>
      <c r="C282" s="273">
        <v>208.5</v>
      </c>
      <c r="D282" s="274">
        <v>208.73333333333335</v>
      </c>
      <c r="E282" s="274">
        <v>205.2166666666667</v>
      </c>
      <c r="F282" s="274">
        <v>201.93333333333334</v>
      </c>
      <c r="G282" s="274">
        <v>198.41666666666669</v>
      </c>
      <c r="H282" s="274">
        <v>212.01666666666671</v>
      </c>
      <c r="I282" s="274">
        <v>215.53333333333336</v>
      </c>
      <c r="J282" s="274">
        <v>218.81666666666672</v>
      </c>
      <c r="K282" s="272">
        <v>212.25</v>
      </c>
      <c r="L282" s="272">
        <v>205.45</v>
      </c>
      <c r="M282" s="272">
        <v>5.5294499999999998</v>
      </c>
    </row>
    <row r="283" spans="1:13">
      <c r="A283" s="263">
        <v>273</v>
      </c>
      <c r="B283" s="272" t="s">
        <v>753</v>
      </c>
      <c r="C283" s="273">
        <v>669</v>
      </c>
      <c r="D283" s="274">
        <v>671</v>
      </c>
      <c r="E283" s="274">
        <v>663</v>
      </c>
      <c r="F283" s="274">
        <v>657</v>
      </c>
      <c r="G283" s="274">
        <v>649</v>
      </c>
      <c r="H283" s="274">
        <v>677</v>
      </c>
      <c r="I283" s="274">
        <v>685</v>
      </c>
      <c r="J283" s="274">
        <v>691</v>
      </c>
      <c r="K283" s="272">
        <v>679</v>
      </c>
      <c r="L283" s="272">
        <v>665</v>
      </c>
      <c r="M283" s="272">
        <v>0.26545999999999997</v>
      </c>
    </row>
    <row r="284" spans="1:13">
      <c r="A284" s="263">
        <v>274</v>
      </c>
      <c r="B284" s="272" t="s">
        <v>421</v>
      </c>
      <c r="C284" s="273">
        <v>884.7</v>
      </c>
      <c r="D284" s="274">
        <v>884.9</v>
      </c>
      <c r="E284" s="274">
        <v>872.8</v>
      </c>
      <c r="F284" s="274">
        <v>860.9</v>
      </c>
      <c r="G284" s="274">
        <v>848.8</v>
      </c>
      <c r="H284" s="274">
        <v>896.8</v>
      </c>
      <c r="I284" s="274">
        <v>908.90000000000009</v>
      </c>
      <c r="J284" s="274">
        <v>920.8</v>
      </c>
      <c r="K284" s="272">
        <v>897</v>
      </c>
      <c r="L284" s="272">
        <v>873</v>
      </c>
      <c r="M284" s="272">
        <v>2.4958300000000002</v>
      </c>
    </row>
    <row r="285" spans="1:13">
      <c r="A285" s="263">
        <v>275</v>
      </c>
      <c r="B285" s="272" t="s">
        <v>422</v>
      </c>
      <c r="C285" s="273">
        <v>375.5</v>
      </c>
      <c r="D285" s="274">
        <v>374.65000000000003</v>
      </c>
      <c r="E285" s="274">
        <v>371.15000000000009</v>
      </c>
      <c r="F285" s="274">
        <v>366.80000000000007</v>
      </c>
      <c r="G285" s="274">
        <v>363.30000000000013</v>
      </c>
      <c r="H285" s="274">
        <v>379.00000000000006</v>
      </c>
      <c r="I285" s="274">
        <v>382.49999999999994</v>
      </c>
      <c r="J285" s="274">
        <v>386.85</v>
      </c>
      <c r="K285" s="272">
        <v>378.15</v>
      </c>
      <c r="L285" s="272">
        <v>370.3</v>
      </c>
      <c r="M285" s="272">
        <v>4.3321699999999996</v>
      </c>
    </row>
    <row r="286" spans="1:13">
      <c r="A286" s="263">
        <v>276</v>
      </c>
      <c r="B286" s="272" t="s">
        <v>423</v>
      </c>
      <c r="C286" s="273">
        <v>587.35</v>
      </c>
      <c r="D286" s="274">
        <v>589.46666666666658</v>
      </c>
      <c r="E286" s="274">
        <v>580.93333333333317</v>
      </c>
      <c r="F286" s="274">
        <v>574.51666666666654</v>
      </c>
      <c r="G286" s="274">
        <v>565.98333333333312</v>
      </c>
      <c r="H286" s="274">
        <v>595.88333333333321</v>
      </c>
      <c r="I286" s="274">
        <v>604.41666666666674</v>
      </c>
      <c r="J286" s="274">
        <v>610.83333333333326</v>
      </c>
      <c r="K286" s="272">
        <v>598</v>
      </c>
      <c r="L286" s="272">
        <v>583.04999999999995</v>
      </c>
      <c r="M286" s="272">
        <v>1.7296499999999999</v>
      </c>
    </row>
    <row r="287" spans="1:13">
      <c r="A287" s="263">
        <v>277</v>
      </c>
      <c r="B287" s="272" t="s">
        <v>424</v>
      </c>
      <c r="C287" s="273">
        <v>65.849999999999994</v>
      </c>
      <c r="D287" s="274">
        <v>66.216666666666654</v>
      </c>
      <c r="E287" s="274">
        <v>65.133333333333312</v>
      </c>
      <c r="F287" s="274">
        <v>64.416666666666657</v>
      </c>
      <c r="G287" s="274">
        <v>63.333333333333314</v>
      </c>
      <c r="H287" s="274">
        <v>66.933333333333309</v>
      </c>
      <c r="I287" s="274">
        <v>68.016666666666652</v>
      </c>
      <c r="J287" s="274">
        <v>68.733333333333306</v>
      </c>
      <c r="K287" s="272">
        <v>67.3</v>
      </c>
      <c r="L287" s="272">
        <v>65.5</v>
      </c>
      <c r="M287" s="272">
        <v>18.661249999999999</v>
      </c>
    </row>
    <row r="288" spans="1:13">
      <c r="A288" s="263">
        <v>278</v>
      </c>
      <c r="B288" s="272" t="s">
        <v>425</v>
      </c>
      <c r="C288" s="273">
        <v>56.1</v>
      </c>
      <c r="D288" s="274">
        <v>56.95000000000001</v>
      </c>
      <c r="E288" s="274">
        <v>54.600000000000023</v>
      </c>
      <c r="F288" s="274">
        <v>53.100000000000016</v>
      </c>
      <c r="G288" s="274">
        <v>50.750000000000028</v>
      </c>
      <c r="H288" s="274">
        <v>58.450000000000017</v>
      </c>
      <c r="I288" s="274">
        <v>60.8</v>
      </c>
      <c r="J288" s="274">
        <v>62.300000000000011</v>
      </c>
      <c r="K288" s="272">
        <v>59.3</v>
      </c>
      <c r="L288" s="272">
        <v>55.45</v>
      </c>
      <c r="M288" s="272">
        <v>55.974629999999998</v>
      </c>
    </row>
    <row r="289" spans="1:13">
      <c r="A289" s="263">
        <v>279</v>
      </c>
      <c r="B289" s="272" t="s">
        <v>426</v>
      </c>
      <c r="C289" s="273">
        <v>543.29999999999995</v>
      </c>
      <c r="D289" s="274">
        <v>550.41666666666663</v>
      </c>
      <c r="E289" s="274">
        <v>533.83333333333326</v>
      </c>
      <c r="F289" s="274">
        <v>524.36666666666667</v>
      </c>
      <c r="G289" s="274">
        <v>507.7833333333333</v>
      </c>
      <c r="H289" s="274">
        <v>559.88333333333321</v>
      </c>
      <c r="I289" s="274">
        <v>576.46666666666647</v>
      </c>
      <c r="J289" s="274">
        <v>585.93333333333317</v>
      </c>
      <c r="K289" s="272">
        <v>567</v>
      </c>
      <c r="L289" s="272">
        <v>540.95000000000005</v>
      </c>
      <c r="M289" s="272">
        <v>4.4437899999999999</v>
      </c>
    </row>
    <row r="290" spans="1:13">
      <c r="A290" s="263">
        <v>280</v>
      </c>
      <c r="B290" s="272" t="s">
        <v>427</v>
      </c>
      <c r="C290" s="273">
        <v>423.9</v>
      </c>
      <c r="D290" s="274">
        <v>424.45</v>
      </c>
      <c r="E290" s="274">
        <v>419.9</v>
      </c>
      <c r="F290" s="274">
        <v>415.9</v>
      </c>
      <c r="G290" s="274">
        <v>411.34999999999997</v>
      </c>
      <c r="H290" s="274">
        <v>428.45</v>
      </c>
      <c r="I290" s="274">
        <v>433.00000000000006</v>
      </c>
      <c r="J290" s="274">
        <v>437</v>
      </c>
      <c r="K290" s="272">
        <v>429</v>
      </c>
      <c r="L290" s="272">
        <v>420.45</v>
      </c>
      <c r="M290" s="272">
        <v>1.80724</v>
      </c>
    </row>
    <row r="291" spans="1:13">
      <c r="A291" s="263">
        <v>281</v>
      </c>
      <c r="B291" s="272" t="s">
        <v>428</v>
      </c>
      <c r="C291" s="273">
        <v>259.95</v>
      </c>
      <c r="D291" s="274">
        <v>261.36666666666667</v>
      </c>
      <c r="E291" s="274">
        <v>255.43333333333334</v>
      </c>
      <c r="F291" s="274">
        <v>250.91666666666669</v>
      </c>
      <c r="G291" s="274">
        <v>244.98333333333335</v>
      </c>
      <c r="H291" s="274">
        <v>265.88333333333333</v>
      </c>
      <c r="I291" s="274">
        <v>271.81666666666672</v>
      </c>
      <c r="J291" s="274">
        <v>276.33333333333331</v>
      </c>
      <c r="K291" s="272">
        <v>267.3</v>
      </c>
      <c r="L291" s="272">
        <v>256.85000000000002</v>
      </c>
      <c r="M291" s="272">
        <v>1.0334000000000001</v>
      </c>
    </row>
    <row r="292" spans="1:13">
      <c r="A292" s="263">
        <v>282</v>
      </c>
      <c r="B292" s="272" t="s">
        <v>131</v>
      </c>
      <c r="C292" s="273">
        <v>1949.15</v>
      </c>
      <c r="D292" s="274">
        <v>1954</v>
      </c>
      <c r="E292" s="274">
        <v>1933</v>
      </c>
      <c r="F292" s="274">
        <v>1916.85</v>
      </c>
      <c r="G292" s="274">
        <v>1895.85</v>
      </c>
      <c r="H292" s="274">
        <v>1970.15</v>
      </c>
      <c r="I292" s="274">
        <v>1991.15</v>
      </c>
      <c r="J292" s="274">
        <v>2007.3000000000002</v>
      </c>
      <c r="K292" s="272">
        <v>1975</v>
      </c>
      <c r="L292" s="272">
        <v>1937.85</v>
      </c>
      <c r="M292" s="272">
        <v>22.309229999999999</v>
      </c>
    </row>
    <row r="293" spans="1:13">
      <c r="A293" s="263">
        <v>283</v>
      </c>
      <c r="B293" s="272" t="s">
        <v>132</v>
      </c>
      <c r="C293" s="273">
        <v>88.55</v>
      </c>
      <c r="D293" s="274">
        <v>89.100000000000009</v>
      </c>
      <c r="E293" s="274">
        <v>87.500000000000014</v>
      </c>
      <c r="F293" s="274">
        <v>86.45</v>
      </c>
      <c r="G293" s="274">
        <v>84.850000000000009</v>
      </c>
      <c r="H293" s="274">
        <v>90.15000000000002</v>
      </c>
      <c r="I293" s="274">
        <v>91.750000000000014</v>
      </c>
      <c r="J293" s="274">
        <v>92.800000000000026</v>
      </c>
      <c r="K293" s="272">
        <v>90.7</v>
      </c>
      <c r="L293" s="272">
        <v>88.05</v>
      </c>
      <c r="M293" s="272">
        <v>123.75514</v>
      </c>
    </row>
    <row r="294" spans="1:13">
      <c r="A294" s="263">
        <v>284</v>
      </c>
      <c r="B294" s="272" t="s">
        <v>260</v>
      </c>
      <c r="C294" s="273">
        <v>2668.7</v>
      </c>
      <c r="D294" s="274">
        <v>2680.2333333333331</v>
      </c>
      <c r="E294" s="274">
        <v>2640.4666666666662</v>
      </c>
      <c r="F294" s="274">
        <v>2612.2333333333331</v>
      </c>
      <c r="G294" s="274">
        <v>2572.4666666666662</v>
      </c>
      <c r="H294" s="274">
        <v>2708.4666666666662</v>
      </c>
      <c r="I294" s="274">
        <v>2748.2333333333336</v>
      </c>
      <c r="J294" s="274">
        <v>2776.4666666666662</v>
      </c>
      <c r="K294" s="272">
        <v>2720</v>
      </c>
      <c r="L294" s="272">
        <v>2652</v>
      </c>
      <c r="M294" s="272">
        <v>1.0448900000000001</v>
      </c>
    </row>
    <row r="295" spans="1:13">
      <c r="A295" s="263">
        <v>285</v>
      </c>
      <c r="B295" s="272" t="s">
        <v>133</v>
      </c>
      <c r="C295" s="273">
        <v>438.9</v>
      </c>
      <c r="D295" s="274">
        <v>439.90000000000003</v>
      </c>
      <c r="E295" s="274">
        <v>433.50000000000006</v>
      </c>
      <c r="F295" s="274">
        <v>428.1</v>
      </c>
      <c r="G295" s="274">
        <v>421.70000000000005</v>
      </c>
      <c r="H295" s="274">
        <v>445.30000000000007</v>
      </c>
      <c r="I295" s="274">
        <v>451.70000000000005</v>
      </c>
      <c r="J295" s="274">
        <v>457.10000000000008</v>
      </c>
      <c r="K295" s="272">
        <v>446.3</v>
      </c>
      <c r="L295" s="272">
        <v>434.5</v>
      </c>
      <c r="M295" s="272">
        <v>40.887160000000002</v>
      </c>
    </row>
    <row r="296" spans="1:13">
      <c r="A296" s="263">
        <v>286</v>
      </c>
      <c r="B296" s="272" t="s">
        <v>754</v>
      </c>
      <c r="C296" s="273">
        <v>213.6</v>
      </c>
      <c r="D296" s="274">
        <v>214.5</v>
      </c>
      <c r="E296" s="274">
        <v>212.25</v>
      </c>
      <c r="F296" s="274">
        <v>210.9</v>
      </c>
      <c r="G296" s="274">
        <v>208.65</v>
      </c>
      <c r="H296" s="274">
        <v>215.85</v>
      </c>
      <c r="I296" s="274">
        <v>218.1</v>
      </c>
      <c r="J296" s="274">
        <v>219.45</v>
      </c>
      <c r="K296" s="272">
        <v>216.75</v>
      </c>
      <c r="L296" s="272">
        <v>213.15</v>
      </c>
      <c r="M296" s="272">
        <v>0.74744999999999995</v>
      </c>
    </row>
    <row r="297" spans="1:13">
      <c r="A297" s="263">
        <v>287</v>
      </c>
      <c r="B297" s="272" t="s">
        <v>429</v>
      </c>
      <c r="C297" s="273">
        <v>6246.8</v>
      </c>
      <c r="D297" s="274">
        <v>6296.9333333333334</v>
      </c>
      <c r="E297" s="274">
        <v>6159.8666666666668</v>
      </c>
      <c r="F297" s="274">
        <v>6072.9333333333334</v>
      </c>
      <c r="G297" s="274">
        <v>5935.8666666666668</v>
      </c>
      <c r="H297" s="274">
        <v>6383.8666666666668</v>
      </c>
      <c r="I297" s="274">
        <v>6520.9333333333343</v>
      </c>
      <c r="J297" s="274">
        <v>6607.8666666666668</v>
      </c>
      <c r="K297" s="272">
        <v>6434</v>
      </c>
      <c r="L297" s="272">
        <v>6210</v>
      </c>
      <c r="M297" s="272">
        <v>0.10908</v>
      </c>
    </row>
    <row r="298" spans="1:13">
      <c r="A298" s="263">
        <v>288</v>
      </c>
      <c r="B298" s="272" t="s">
        <v>261</v>
      </c>
      <c r="C298" s="273">
        <v>4067.8</v>
      </c>
      <c r="D298" s="274">
        <v>4094.6833333333338</v>
      </c>
      <c r="E298" s="274">
        <v>4019.5166666666673</v>
      </c>
      <c r="F298" s="274">
        <v>3971.2333333333336</v>
      </c>
      <c r="G298" s="274">
        <v>3896.0666666666671</v>
      </c>
      <c r="H298" s="274">
        <v>4142.9666666666672</v>
      </c>
      <c r="I298" s="274">
        <v>4218.133333333335</v>
      </c>
      <c r="J298" s="274">
        <v>4266.4166666666679</v>
      </c>
      <c r="K298" s="272">
        <v>4169.8500000000004</v>
      </c>
      <c r="L298" s="272">
        <v>4046.4</v>
      </c>
      <c r="M298" s="272">
        <v>0.90281999999999996</v>
      </c>
    </row>
    <row r="299" spans="1:13">
      <c r="A299" s="263">
        <v>289</v>
      </c>
      <c r="B299" s="272" t="s">
        <v>134</v>
      </c>
      <c r="C299" s="273">
        <v>1566.45</v>
      </c>
      <c r="D299" s="274">
        <v>1561.9833333333333</v>
      </c>
      <c r="E299" s="274">
        <v>1549.4666666666667</v>
      </c>
      <c r="F299" s="274">
        <v>1532.4833333333333</v>
      </c>
      <c r="G299" s="274">
        <v>1519.9666666666667</v>
      </c>
      <c r="H299" s="274">
        <v>1578.9666666666667</v>
      </c>
      <c r="I299" s="274">
        <v>1591.4833333333336</v>
      </c>
      <c r="J299" s="274">
        <v>1608.4666666666667</v>
      </c>
      <c r="K299" s="272">
        <v>1574.5</v>
      </c>
      <c r="L299" s="272">
        <v>1545</v>
      </c>
      <c r="M299" s="272">
        <v>38.25206</v>
      </c>
    </row>
    <row r="300" spans="1:13">
      <c r="A300" s="263">
        <v>290</v>
      </c>
      <c r="B300" s="272" t="s">
        <v>430</v>
      </c>
      <c r="C300" s="273">
        <v>360.7</v>
      </c>
      <c r="D300" s="274">
        <v>361.23333333333335</v>
      </c>
      <c r="E300" s="274">
        <v>357.4666666666667</v>
      </c>
      <c r="F300" s="274">
        <v>354.23333333333335</v>
      </c>
      <c r="G300" s="274">
        <v>350.4666666666667</v>
      </c>
      <c r="H300" s="274">
        <v>364.4666666666667</v>
      </c>
      <c r="I300" s="274">
        <v>368.23333333333335</v>
      </c>
      <c r="J300" s="274">
        <v>371.4666666666667</v>
      </c>
      <c r="K300" s="272">
        <v>365</v>
      </c>
      <c r="L300" s="272">
        <v>358</v>
      </c>
      <c r="M300" s="272">
        <v>34.849710000000002</v>
      </c>
    </row>
    <row r="301" spans="1:13">
      <c r="A301" s="263">
        <v>291</v>
      </c>
      <c r="B301" s="272" t="s">
        <v>431</v>
      </c>
      <c r="C301" s="273">
        <v>42.3</v>
      </c>
      <c r="D301" s="274">
        <v>42.633333333333333</v>
      </c>
      <c r="E301" s="274">
        <v>41.866666666666667</v>
      </c>
      <c r="F301" s="274">
        <v>41.433333333333337</v>
      </c>
      <c r="G301" s="274">
        <v>40.666666666666671</v>
      </c>
      <c r="H301" s="274">
        <v>43.066666666666663</v>
      </c>
      <c r="I301" s="274">
        <v>43.833333333333329</v>
      </c>
      <c r="J301" s="274">
        <v>44.266666666666659</v>
      </c>
      <c r="K301" s="272">
        <v>43.4</v>
      </c>
      <c r="L301" s="272">
        <v>42.2</v>
      </c>
      <c r="M301" s="272">
        <v>7.0127899999999999</v>
      </c>
    </row>
    <row r="302" spans="1:13">
      <c r="A302" s="263">
        <v>292</v>
      </c>
      <c r="B302" s="272" t="s">
        <v>432</v>
      </c>
      <c r="C302" s="273">
        <v>1043.5</v>
      </c>
      <c r="D302" s="274">
        <v>1033.4166666666667</v>
      </c>
      <c r="E302" s="274">
        <v>1012.0833333333335</v>
      </c>
      <c r="F302" s="274">
        <v>980.66666666666674</v>
      </c>
      <c r="G302" s="274">
        <v>959.33333333333348</v>
      </c>
      <c r="H302" s="274">
        <v>1064.8333333333335</v>
      </c>
      <c r="I302" s="274">
        <v>1086.166666666667</v>
      </c>
      <c r="J302" s="274">
        <v>1117.5833333333335</v>
      </c>
      <c r="K302" s="272">
        <v>1054.75</v>
      </c>
      <c r="L302" s="272">
        <v>1002</v>
      </c>
      <c r="M302" s="272">
        <v>1.0365200000000001</v>
      </c>
    </row>
    <row r="303" spans="1:13">
      <c r="A303" s="263">
        <v>293</v>
      </c>
      <c r="B303" s="272" t="s">
        <v>135</v>
      </c>
      <c r="C303" s="273">
        <v>1058.3</v>
      </c>
      <c r="D303" s="274">
        <v>1063.7666666666667</v>
      </c>
      <c r="E303" s="274">
        <v>1047.5333333333333</v>
      </c>
      <c r="F303" s="274">
        <v>1036.7666666666667</v>
      </c>
      <c r="G303" s="274">
        <v>1020.5333333333333</v>
      </c>
      <c r="H303" s="274">
        <v>1074.5333333333333</v>
      </c>
      <c r="I303" s="274">
        <v>1090.7666666666664</v>
      </c>
      <c r="J303" s="274">
        <v>1101.5333333333333</v>
      </c>
      <c r="K303" s="272">
        <v>1080</v>
      </c>
      <c r="L303" s="272">
        <v>1053</v>
      </c>
      <c r="M303" s="272">
        <v>13.92375</v>
      </c>
    </row>
    <row r="304" spans="1:13">
      <c r="A304" s="263">
        <v>294</v>
      </c>
      <c r="B304" s="272" t="s">
        <v>433</v>
      </c>
      <c r="C304" s="273">
        <v>1710.95</v>
      </c>
      <c r="D304" s="274">
        <v>1710.5333333333335</v>
      </c>
      <c r="E304" s="274">
        <v>1687.166666666667</v>
      </c>
      <c r="F304" s="274">
        <v>1663.3833333333334</v>
      </c>
      <c r="G304" s="274">
        <v>1640.0166666666669</v>
      </c>
      <c r="H304" s="274">
        <v>1734.3166666666671</v>
      </c>
      <c r="I304" s="274">
        <v>1757.6833333333334</v>
      </c>
      <c r="J304" s="274">
        <v>1781.4666666666672</v>
      </c>
      <c r="K304" s="272">
        <v>1733.9</v>
      </c>
      <c r="L304" s="272">
        <v>1686.75</v>
      </c>
      <c r="M304" s="272">
        <v>0.36681999999999998</v>
      </c>
    </row>
    <row r="305" spans="1:13">
      <c r="A305" s="263">
        <v>295</v>
      </c>
      <c r="B305" s="272" t="s">
        <v>434</v>
      </c>
      <c r="C305" s="273">
        <v>884.1</v>
      </c>
      <c r="D305" s="274">
        <v>890.26666666666677</v>
      </c>
      <c r="E305" s="274">
        <v>865.93333333333351</v>
      </c>
      <c r="F305" s="274">
        <v>847.76666666666677</v>
      </c>
      <c r="G305" s="274">
        <v>823.43333333333351</v>
      </c>
      <c r="H305" s="274">
        <v>908.43333333333351</v>
      </c>
      <c r="I305" s="274">
        <v>932.76666666666677</v>
      </c>
      <c r="J305" s="274">
        <v>950.93333333333351</v>
      </c>
      <c r="K305" s="272">
        <v>914.6</v>
      </c>
      <c r="L305" s="272">
        <v>872.1</v>
      </c>
      <c r="M305" s="272">
        <v>0.41625000000000001</v>
      </c>
    </row>
    <row r="306" spans="1:13">
      <c r="A306" s="263">
        <v>296</v>
      </c>
      <c r="B306" s="272" t="s">
        <v>435</v>
      </c>
      <c r="C306" s="273">
        <v>29.05</v>
      </c>
      <c r="D306" s="274">
        <v>29.333333333333332</v>
      </c>
      <c r="E306" s="274">
        <v>28.566666666666663</v>
      </c>
      <c r="F306" s="274">
        <v>28.083333333333332</v>
      </c>
      <c r="G306" s="274">
        <v>27.316666666666663</v>
      </c>
      <c r="H306" s="274">
        <v>29.816666666666663</v>
      </c>
      <c r="I306" s="274">
        <v>30.583333333333336</v>
      </c>
      <c r="J306" s="274">
        <v>31.066666666666663</v>
      </c>
      <c r="K306" s="272">
        <v>30.1</v>
      </c>
      <c r="L306" s="272">
        <v>28.85</v>
      </c>
      <c r="M306" s="272">
        <v>22.984929999999999</v>
      </c>
    </row>
    <row r="307" spans="1:13">
      <c r="A307" s="263">
        <v>297</v>
      </c>
      <c r="B307" s="272" t="s">
        <v>436</v>
      </c>
      <c r="C307" s="273">
        <v>142.25</v>
      </c>
      <c r="D307" s="274">
        <v>142.95000000000002</v>
      </c>
      <c r="E307" s="274">
        <v>141.10000000000002</v>
      </c>
      <c r="F307" s="274">
        <v>139.95000000000002</v>
      </c>
      <c r="G307" s="274">
        <v>138.10000000000002</v>
      </c>
      <c r="H307" s="274">
        <v>144.10000000000002</v>
      </c>
      <c r="I307" s="274">
        <v>145.94999999999999</v>
      </c>
      <c r="J307" s="274">
        <v>147.10000000000002</v>
      </c>
      <c r="K307" s="272">
        <v>144.80000000000001</v>
      </c>
      <c r="L307" s="272">
        <v>141.80000000000001</v>
      </c>
      <c r="M307" s="272">
        <v>2.8321800000000001</v>
      </c>
    </row>
    <row r="308" spans="1:13">
      <c r="A308" s="263">
        <v>298</v>
      </c>
      <c r="B308" s="272" t="s">
        <v>146</v>
      </c>
      <c r="C308" s="273">
        <v>93597.9</v>
      </c>
      <c r="D308" s="274">
        <v>92898.966666666674</v>
      </c>
      <c r="E308" s="274">
        <v>91098.933333333349</v>
      </c>
      <c r="F308" s="274">
        <v>88599.966666666674</v>
      </c>
      <c r="G308" s="274">
        <v>86799.933333333349</v>
      </c>
      <c r="H308" s="274">
        <v>95397.933333333349</v>
      </c>
      <c r="I308" s="274">
        <v>97197.966666666674</v>
      </c>
      <c r="J308" s="274">
        <v>99696.933333333349</v>
      </c>
      <c r="K308" s="272">
        <v>94699</v>
      </c>
      <c r="L308" s="272">
        <v>90400</v>
      </c>
      <c r="M308" s="272">
        <v>0.69603000000000004</v>
      </c>
    </row>
    <row r="309" spans="1:13">
      <c r="A309" s="263">
        <v>299</v>
      </c>
      <c r="B309" s="272" t="s">
        <v>143</v>
      </c>
      <c r="C309" s="273">
        <v>1140.05</v>
      </c>
      <c r="D309" s="274">
        <v>1132.8166666666666</v>
      </c>
      <c r="E309" s="274">
        <v>1110.9833333333331</v>
      </c>
      <c r="F309" s="274">
        <v>1081.9166666666665</v>
      </c>
      <c r="G309" s="274">
        <v>1060.083333333333</v>
      </c>
      <c r="H309" s="274">
        <v>1161.8833333333332</v>
      </c>
      <c r="I309" s="274">
        <v>1183.7166666666667</v>
      </c>
      <c r="J309" s="274">
        <v>1212.7833333333333</v>
      </c>
      <c r="K309" s="272">
        <v>1154.6500000000001</v>
      </c>
      <c r="L309" s="272">
        <v>1103.75</v>
      </c>
      <c r="M309" s="272">
        <v>14.83268</v>
      </c>
    </row>
    <row r="310" spans="1:13">
      <c r="A310" s="263">
        <v>300</v>
      </c>
      <c r="B310" s="272" t="s">
        <v>437</v>
      </c>
      <c r="C310" s="273">
        <v>3869.25</v>
      </c>
      <c r="D310" s="274">
        <v>3901.4166666666665</v>
      </c>
      <c r="E310" s="274">
        <v>3832.833333333333</v>
      </c>
      <c r="F310" s="274">
        <v>3796.4166666666665</v>
      </c>
      <c r="G310" s="274">
        <v>3727.833333333333</v>
      </c>
      <c r="H310" s="274">
        <v>3937.833333333333</v>
      </c>
      <c r="I310" s="274">
        <v>4006.4166666666661</v>
      </c>
      <c r="J310" s="274">
        <v>4042.833333333333</v>
      </c>
      <c r="K310" s="272">
        <v>3970</v>
      </c>
      <c r="L310" s="272">
        <v>3865</v>
      </c>
      <c r="M310" s="272">
        <v>4.8860000000000001E-2</v>
      </c>
    </row>
    <row r="311" spans="1:13">
      <c r="A311" s="263">
        <v>301</v>
      </c>
      <c r="B311" s="272" t="s">
        <v>438</v>
      </c>
      <c r="C311" s="273">
        <v>281.7</v>
      </c>
      <c r="D311" s="274">
        <v>282.95</v>
      </c>
      <c r="E311" s="274">
        <v>280.25</v>
      </c>
      <c r="F311" s="274">
        <v>278.8</v>
      </c>
      <c r="G311" s="274">
        <v>276.10000000000002</v>
      </c>
      <c r="H311" s="274">
        <v>284.39999999999998</v>
      </c>
      <c r="I311" s="274">
        <v>287.09999999999991</v>
      </c>
      <c r="J311" s="274">
        <v>288.54999999999995</v>
      </c>
      <c r="K311" s="272">
        <v>285.64999999999998</v>
      </c>
      <c r="L311" s="272">
        <v>281.5</v>
      </c>
      <c r="M311" s="272">
        <v>0.47093000000000002</v>
      </c>
    </row>
    <row r="312" spans="1:13">
      <c r="A312" s="263">
        <v>302</v>
      </c>
      <c r="B312" s="272" t="s">
        <v>137</v>
      </c>
      <c r="C312" s="273">
        <v>183.8</v>
      </c>
      <c r="D312" s="274">
        <v>183.78333333333333</v>
      </c>
      <c r="E312" s="274">
        <v>180.81666666666666</v>
      </c>
      <c r="F312" s="274">
        <v>177.83333333333334</v>
      </c>
      <c r="G312" s="274">
        <v>174.86666666666667</v>
      </c>
      <c r="H312" s="274">
        <v>186.76666666666665</v>
      </c>
      <c r="I312" s="274">
        <v>189.73333333333329</v>
      </c>
      <c r="J312" s="274">
        <v>192.71666666666664</v>
      </c>
      <c r="K312" s="272">
        <v>186.75</v>
      </c>
      <c r="L312" s="272">
        <v>180.8</v>
      </c>
      <c r="M312" s="272">
        <v>57.827300000000001</v>
      </c>
    </row>
    <row r="313" spans="1:13">
      <c r="A313" s="263">
        <v>303</v>
      </c>
      <c r="B313" s="272" t="s">
        <v>136</v>
      </c>
      <c r="C313" s="273">
        <v>895</v>
      </c>
      <c r="D313" s="274">
        <v>906.4</v>
      </c>
      <c r="E313" s="274">
        <v>873.8</v>
      </c>
      <c r="F313" s="274">
        <v>852.6</v>
      </c>
      <c r="G313" s="274">
        <v>820</v>
      </c>
      <c r="H313" s="274">
        <v>927.59999999999991</v>
      </c>
      <c r="I313" s="274">
        <v>960.2</v>
      </c>
      <c r="J313" s="274">
        <v>981.39999999999986</v>
      </c>
      <c r="K313" s="272">
        <v>939</v>
      </c>
      <c r="L313" s="272">
        <v>885.2</v>
      </c>
      <c r="M313" s="272">
        <v>92.106129999999993</v>
      </c>
    </row>
    <row r="314" spans="1:13">
      <c r="A314" s="263">
        <v>304</v>
      </c>
      <c r="B314" s="272" t="s">
        <v>439</v>
      </c>
      <c r="C314" s="273">
        <v>165.85</v>
      </c>
      <c r="D314" s="274">
        <v>168.95000000000002</v>
      </c>
      <c r="E314" s="274">
        <v>161.90000000000003</v>
      </c>
      <c r="F314" s="274">
        <v>157.95000000000002</v>
      </c>
      <c r="G314" s="274">
        <v>150.90000000000003</v>
      </c>
      <c r="H314" s="274">
        <v>172.90000000000003</v>
      </c>
      <c r="I314" s="274">
        <v>179.95000000000005</v>
      </c>
      <c r="J314" s="274">
        <v>183.90000000000003</v>
      </c>
      <c r="K314" s="272">
        <v>176</v>
      </c>
      <c r="L314" s="272">
        <v>165</v>
      </c>
      <c r="M314" s="272">
        <v>1.3460700000000001</v>
      </c>
    </row>
    <row r="315" spans="1:13">
      <c r="A315" s="263">
        <v>305</v>
      </c>
      <c r="B315" s="272" t="s">
        <v>440</v>
      </c>
      <c r="C315" s="273">
        <v>233.1</v>
      </c>
      <c r="D315" s="274">
        <v>235.03333333333333</v>
      </c>
      <c r="E315" s="274">
        <v>230.06666666666666</v>
      </c>
      <c r="F315" s="274">
        <v>227.03333333333333</v>
      </c>
      <c r="G315" s="274">
        <v>222.06666666666666</v>
      </c>
      <c r="H315" s="274">
        <v>238.06666666666666</v>
      </c>
      <c r="I315" s="274">
        <v>243.0333333333333</v>
      </c>
      <c r="J315" s="274">
        <v>246.06666666666666</v>
      </c>
      <c r="K315" s="272">
        <v>240</v>
      </c>
      <c r="L315" s="272">
        <v>232</v>
      </c>
      <c r="M315" s="272">
        <v>0.51283000000000001</v>
      </c>
    </row>
    <row r="316" spans="1:13">
      <c r="A316" s="263">
        <v>306</v>
      </c>
      <c r="B316" s="272" t="s">
        <v>441</v>
      </c>
      <c r="C316" s="273">
        <v>489.45</v>
      </c>
      <c r="D316" s="274">
        <v>496.09999999999997</v>
      </c>
      <c r="E316" s="274">
        <v>480.29999999999995</v>
      </c>
      <c r="F316" s="274">
        <v>471.15</v>
      </c>
      <c r="G316" s="274">
        <v>455.34999999999997</v>
      </c>
      <c r="H316" s="274">
        <v>505.24999999999994</v>
      </c>
      <c r="I316" s="274">
        <v>521.04999999999995</v>
      </c>
      <c r="J316" s="274">
        <v>530.19999999999993</v>
      </c>
      <c r="K316" s="272">
        <v>511.9</v>
      </c>
      <c r="L316" s="272">
        <v>486.95</v>
      </c>
      <c r="M316" s="272">
        <v>0.42109999999999997</v>
      </c>
    </row>
    <row r="317" spans="1:13">
      <c r="A317" s="263">
        <v>307</v>
      </c>
      <c r="B317" s="272" t="s">
        <v>138</v>
      </c>
      <c r="C317" s="273">
        <v>173.1</v>
      </c>
      <c r="D317" s="274">
        <v>173.79999999999998</v>
      </c>
      <c r="E317" s="274">
        <v>171.39999999999998</v>
      </c>
      <c r="F317" s="274">
        <v>169.7</v>
      </c>
      <c r="G317" s="274">
        <v>167.29999999999998</v>
      </c>
      <c r="H317" s="274">
        <v>175.49999999999997</v>
      </c>
      <c r="I317" s="274">
        <v>177.9</v>
      </c>
      <c r="J317" s="274">
        <v>179.59999999999997</v>
      </c>
      <c r="K317" s="272">
        <v>176.2</v>
      </c>
      <c r="L317" s="272">
        <v>172.1</v>
      </c>
      <c r="M317" s="272">
        <v>39.607880000000002</v>
      </c>
    </row>
    <row r="318" spans="1:13">
      <c r="A318" s="263">
        <v>308</v>
      </c>
      <c r="B318" s="272" t="s">
        <v>262</v>
      </c>
      <c r="C318" s="273">
        <v>35.25</v>
      </c>
      <c r="D318" s="274">
        <v>35.466666666666661</v>
      </c>
      <c r="E318" s="274">
        <v>34.833333333333321</v>
      </c>
      <c r="F318" s="274">
        <v>34.416666666666657</v>
      </c>
      <c r="G318" s="274">
        <v>33.783333333333317</v>
      </c>
      <c r="H318" s="274">
        <v>35.883333333333326</v>
      </c>
      <c r="I318" s="274">
        <v>36.516666666666666</v>
      </c>
      <c r="J318" s="274">
        <v>36.93333333333333</v>
      </c>
      <c r="K318" s="272">
        <v>36.1</v>
      </c>
      <c r="L318" s="272">
        <v>35.049999999999997</v>
      </c>
      <c r="M318" s="272">
        <v>12.88869</v>
      </c>
    </row>
    <row r="319" spans="1:13">
      <c r="A319" s="263">
        <v>309</v>
      </c>
      <c r="B319" s="272" t="s">
        <v>139</v>
      </c>
      <c r="C319" s="273">
        <v>412.85</v>
      </c>
      <c r="D319" s="274">
        <v>414.5333333333333</v>
      </c>
      <c r="E319" s="274">
        <v>410.06666666666661</v>
      </c>
      <c r="F319" s="274">
        <v>407.2833333333333</v>
      </c>
      <c r="G319" s="274">
        <v>402.81666666666661</v>
      </c>
      <c r="H319" s="274">
        <v>417.31666666666661</v>
      </c>
      <c r="I319" s="274">
        <v>421.7833333333333</v>
      </c>
      <c r="J319" s="274">
        <v>424.56666666666661</v>
      </c>
      <c r="K319" s="272">
        <v>419</v>
      </c>
      <c r="L319" s="272">
        <v>411.75</v>
      </c>
      <c r="M319" s="272">
        <v>15.96161</v>
      </c>
    </row>
    <row r="320" spans="1:13">
      <c r="A320" s="263">
        <v>310</v>
      </c>
      <c r="B320" s="272" t="s">
        <v>140</v>
      </c>
      <c r="C320" s="273">
        <v>7627.05</v>
      </c>
      <c r="D320" s="274">
        <v>7627.0166666666664</v>
      </c>
      <c r="E320" s="274">
        <v>7574.0333333333328</v>
      </c>
      <c r="F320" s="274">
        <v>7521.0166666666664</v>
      </c>
      <c r="G320" s="274">
        <v>7468.0333333333328</v>
      </c>
      <c r="H320" s="274">
        <v>7680.0333333333328</v>
      </c>
      <c r="I320" s="274">
        <v>7733.0166666666664</v>
      </c>
      <c r="J320" s="274">
        <v>7786.0333333333328</v>
      </c>
      <c r="K320" s="272">
        <v>7680</v>
      </c>
      <c r="L320" s="272">
        <v>7574</v>
      </c>
      <c r="M320" s="272">
        <v>9.2512699999999999</v>
      </c>
    </row>
    <row r="321" spans="1:13">
      <c r="A321" s="263">
        <v>311</v>
      </c>
      <c r="B321" s="272" t="s">
        <v>142</v>
      </c>
      <c r="C321" s="273">
        <v>738.05</v>
      </c>
      <c r="D321" s="274">
        <v>735.73333333333323</v>
      </c>
      <c r="E321" s="274">
        <v>720.66666666666652</v>
      </c>
      <c r="F321" s="274">
        <v>703.2833333333333</v>
      </c>
      <c r="G321" s="274">
        <v>688.21666666666658</v>
      </c>
      <c r="H321" s="274">
        <v>753.11666666666645</v>
      </c>
      <c r="I321" s="274">
        <v>768.18333333333328</v>
      </c>
      <c r="J321" s="274">
        <v>785.56666666666638</v>
      </c>
      <c r="K321" s="272">
        <v>750.8</v>
      </c>
      <c r="L321" s="272">
        <v>718.35</v>
      </c>
      <c r="M321" s="272">
        <v>21.051259999999999</v>
      </c>
    </row>
    <row r="322" spans="1:13">
      <c r="A322" s="263">
        <v>312</v>
      </c>
      <c r="B322" s="272" t="s">
        <v>442</v>
      </c>
      <c r="C322" s="273">
        <v>2163.5500000000002</v>
      </c>
      <c r="D322" s="274">
        <v>2168.9</v>
      </c>
      <c r="E322" s="274">
        <v>2141.65</v>
      </c>
      <c r="F322" s="274">
        <v>2119.75</v>
      </c>
      <c r="G322" s="274">
        <v>2092.5</v>
      </c>
      <c r="H322" s="274">
        <v>2190.8000000000002</v>
      </c>
      <c r="I322" s="274">
        <v>2218.0500000000002</v>
      </c>
      <c r="J322" s="274">
        <v>2239.9500000000003</v>
      </c>
      <c r="K322" s="272">
        <v>2196.15</v>
      </c>
      <c r="L322" s="272">
        <v>2147</v>
      </c>
      <c r="M322" s="272">
        <v>0.36207</v>
      </c>
    </row>
    <row r="323" spans="1:13">
      <c r="A323" s="263">
        <v>313</v>
      </c>
      <c r="B323" s="272" t="s">
        <v>144</v>
      </c>
      <c r="C323" s="273">
        <v>1714.45</v>
      </c>
      <c r="D323" s="274">
        <v>1723.1833333333334</v>
      </c>
      <c r="E323" s="274">
        <v>1696.9166666666667</v>
      </c>
      <c r="F323" s="274">
        <v>1679.3833333333334</v>
      </c>
      <c r="G323" s="274">
        <v>1653.1166666666668</v>
      </c>
      <c r="H323" s="274">
        <v>1740.7166666666667</v>
      </c>
      <c r="I323" s="274">
        <v>1766.9833333333331</v>
      </c>
      <c r="J323" s="274">
        <v>1784.5166666666667</v>
      </c>
      <c r="K323" s="272">
        <v>1749.45</v>
      </c>
      <c r="L323" s="272">
        <v>1705.65</v>
      </c>
      <c r="M323" s="272">
        <v>4.3183999999999996</v>
      </c>
    </row>
    <row r="324" spans="1:13">
      <c r="A324" s="263">
        <v>314</v>
      </c>
      <c r="B324" s="272" t="s">
        <v>443</v>
      </c>
      <c r="C324" s="273">
        <v>93.85</v>
      </c>
      <c r="D324" s="274">
        <v>94.899999999999991</v>
      </c>
      <c r="E324" s="274">
        <v>91.699999999999989</v>
      </c>
      <c r="F324" s="274">
        <v>89.55</v>
      </c>
      <c r="G324" s="274">
        <v>86.35</v>
      </c>
      <c r="H324" s="274">
        <v>97.049999999999983</v>
      </c>
      <c r="I324" s="274">
        <v>100.25</v>
      </c>
      <c r="J324" s="274">
        <v>102.39999999999998</v>
      </c>
      <c r="K324" s="272">
        <v>98.1</v>
      </c>
      <c r="L324" s="272">
        <v>92.75</v>
      </c>
      <c r="M324" s="272">
        <v>6.5654899999999996</v>
      </c>
    </row>
    <row r="325" spans="1:13">
      <c r="A325" s="263">
        <v>315</v>
      </c>
      <c r="B325" s="272" t="s">
        <v>444</v>
      </c>
      <c r="C325" s="273">
        <v>581.1</v>
      </c>
      <c r="D325" s="274">
        <v>586.68333333333328</v>
      </c>
      <c r="E325" s="274">
        <v>567.36666666666656</v>
      </c>
      <c r="F325" s="274">
        <v>553.63333333333333</v>
      </c>
      <c r="G325" s="274">
        <v>534.31666666666661</v>
      </c>
      <c r="H325" s="274">
        <v>600.41666666666652</v>
      </c>
      <c r="I325" s="274">
        <v>619.73333333333335</v>
      </c>
      <c r="J325" s="274">
        <v>633.46666666666647</v>
      </c>
      <c r="K325" s="272">
        <v>606</v>
      </c>
      <c r="L325" s="272">
        <v>572.95000000000005</v>
      </c>
      <c r="M325" s="272">
        <v>3.5026700000000002</v>
      </c>
    </row>
    <row r="326" spans="1:13">
      <c r="A326" s="263">
        <v>316</v>
      </c>
      <c r="B326" s="272" t="s">
        <v>755</v>
      </c>
      <c r="C326" s="273">
        <v>187.9</v>
      </c>
      <c r="D326" s="274">
        <v>190.46666666666667</v>
      </c>
      <c r="E326" s="274">
        <v>184.93333333333334</v>
      </c>
      <c r="F326" s="274">
        <v>181.96666666666667</v>
      </c>
      <c r="G326" s="274">
        <v>176.43333333333334</v>
      </c>
      <c r="H326" s="274">
        <v>193.43333333333334</v>
      </c>
      <c r="I326" s="274">
        <v>198.9666666666667</v>
      </c>
      <c r="J326" s="274">
        <v>201.93333333333334</v>
      </c>
      <c r="K326" s="272">
        <v>196</v>
      </c>
      <c r="L326" s="272">
        <v>187.5</v>
      </c>
      <c r="M326" s="272">
        <v>16.56016</v>
      </c>
    </row>
    <row r="327" spans="1:13">
      <c r="A327" s="263">
        <v>317</v>
      </c>
      <c r="B327" s="272" t="s">
        <v>145</v>
      </c>
      <c r="C327" s="273">
        <v>161.65</v>
      </c>
      <c r="D327" s="274">
        <v>162.46666666666667</v>
      </c>
      <c r="E327" s="274">
        <v>159.43333333333334</v>
      </c>
      <c r="F327" s="274">
        <v>157.21666666666667</v>
      </c>
      <c r="G327" s="274">
        <v>154.18333333333334</v>
      </c>
      <c r="H327" s="274">
        <v>164.68333333333334</v>
      </c>
      <c r="I327" s="274">
        <v>167.7166666666667</v>
      </c>
      <c r="J327" s="274">
        <v>169.93333333333334</v>
      </c>
      <c r="K327" s="272">
        <v>165.5</v>
      </c>
      <c r="L327" s="272">
        <v>160.25</v>
      </c>
      <c r="M327" s="272">
        <v>129.00556</v>
      </c>
    </row>
    <row r="328" spans="1:13">
      <c r="A328" s="263">
        <v>318</v>
      </c>
      <c r="B328" s="272" t="s">
        <v>445</v>
      </c>
      <c r="C328" s="273">
        <v>610.85</v>
      </c>
      <c r="D328" s="274">
        <v>613.38333333333333</v>
      </c>
      <c r="E328" s="274">
        <v>605.9666666666667</v>
      </c>
      <c r="F328" s="274">
        <v>601.08333333333337</v>
      </c>
      <c r="G328" s="274">
        <v>593.66666666666674</v>
      </c>
      <c r="H328" s="274">
        <v>618.26666666666665</v>
      </c>
      <c r="I328" s="274">
        <v>625.68333333333339</v>
      </c>
      <c r="J328" s="274">
        <v>630.56666666666661</v>
      </c>
      <c r="K328" s="272">
        <v>620.79999999999995</v>
      </c>
      <c r="L328" s="272">
        <v>608.5</v>
      </c>
      <c r="M328" s="272">
        <v>0.83413999999999999</v>
      </c>
    </row>
    <row r="329" spans="1:13">
      <c r="A329" s="263">
        <v>319</v>
      </c>
      <c r="B329" s="272" t="s">
        <v>263</v>
      </c>
      <c r="C329" s="273">
        <v>1647.2</v>
      </c>
      <c r="D329" s="274">
        <v>1649.0833333333333</v>
      </c>
      <c r="E329" s="274">
        <v>1623.2666666666664</v>
      </c>
      <c r="F329" s="274">
        <v>1599.3333333333333</v>
      </c>
      <c r="G329" s="274">
        <v>1573.5166666666664</v>
      </c>
      <c r="H329" s="274">
        <v>1673.0166666666664</v>
      </c>
      <c r="I329" s="274">
        <v>1698.8333333333335</v>
      </c>
      <c r="J329" s="274">
        <v>1722.7666666666664</v>
      </c>
      <c r="K329" s="272">
        <v>1674.9</v>
      </c>
      <c r="L329" s="272">
        <v>1625.15</v>
      </c>
      <c r="M329" s="272">
        <v>3.29026</v>
      </c>
    </row>
    <row r="330" spans="1:13">
      <c r="A330" s="263">
        <v>320</v>
      </c>
      <c r="B330" s="272" t="s">
        <v>446</v>
      </c>
      <c r="C330" s="273">
        <v>1550.95</v>
      </c>
      <c r="D330" s="274">
        <v>1558.9833333333333</v>
      </c>
      <c r="E330" s="274">
        <v>1531.9666666666667</v>
      </c>
      <c r="F330" s="274">
        <v>1512.9833333333333</v>
      </c>
      <c r="G330" s="274">
        <v>1485.9666666666667</v>
      </c>
      <c r="H330" s="274">
        <v>1577.9666666666667</v>
      </c>
      <c r="I330" s="274">
        <v>1604.9833333333336</v>
      </c>
      <c r="J330" s="274">
        <v>1623.9666666666667</v>
      </c>
      <c r="K330" s="272">
        <v>1586</v>
      </c>
      <c r="L330" s="272">
        <v>1540</v>
      </c>
      <c r="M330" s="272">
        <v>2.8459699999999999</v>
      </c>
    </row>
    <row r="331" spans="1:13">
      <c r="A331" s="263">
        <v>321</v>
      </c>
      <c r="B331" s="272" t="s">
        <v>147</v>
      </c>
      <c r="C331" s="273">
        <v>1186.5999999999999</v>
      </c>
      <c r="D331" s="274">
        <v>1196.6499999999999</v>
      </c>
      <c r="E331" s="274">
        <v>1168.2999999999997</v>
      </c>
      <c r="F331" s="274">
        <v>1149.9999999999998</v>
      </c>
      <c r="G331" s="274">
        <v>1121.6499999999996</v>
      </c>
      <c r="H331" s="274">
        <v>1214.9499999999998</v>
      </c>
      <c r="I331" s="274">
        <v>1243.2999999999997</v>
      </c>
      <c r="J331" s="274">
        <v>1261.5999999999999</v>
      </c>
      <c r="K331" s="272">
        <v>1225</v>
      </c>
      <c r="L331" s="272">
        <v>1178.3499999999999</v>
      </c>
      <c r="M331" s="272">
        <v>46.477559999999997</v>
      </c>
    </row>
    <row r="332" spans="1:13">
      <c r="A332" s="263">
        <v>322</v>
      </c>
      <c r="B332" s="272" t="s">
        <v>264</v>
      </c>
      <c r="C332" s="273">
        <v>900.75</v>
      </c>
      <c r="D332" s="274">
        <v>904.43333333333339</v>
      </c>
      <c r="E332" s="274">
        <v>893.31666666666683</v>
      </c>
      <c r="F332" s="274">
        <v>885.88333333333344</v>
      </c>
      <c r="G332" s="274">
        <v>874.76666666666688</v>
      </c>
      <c r="H332" s="274">
        <v>911.86666666666679</v>
      </c>
      <c r="I332" s="274">
        <v>922.98333333333335</v>
      </c>
      <c r="J332" s="274">
        <v>930.41666666666674</v>
      </c>
      <c r="K332" s="272">
        <v>915.55</v>
      </c>
      <c r="L332" s="272">
        <v>897</v>
      </c>
      <c r="M332" s="272">
        <v>1.9594100000000001</v>
      </c>
    </row>
    <row r="333" spans="1:13">
      <c r="A333" s="263">
        <v>323</v>
      </c>
      <c r="B333" s="272" t="s">
        <v>149</v>
      </c>
      <c r="C333" s="273">
        <v>32.799999999999997</v>
      </c>
      <c r="D333" s="274">
        <v>32.883333333333333</v>
      </c>
      <c r="E333" s="274">
        <v>32.016666666666666</v>
      </c>
      <c r="F333" s="274">
        <v>31.233333333333334</v>
      </c>
      <c r="G333" s="274">
        <v>30.366666666666667</v>
      </c>
      <c r="H333" s="274">
        <v>33.666666666666664</v>
      </c>
      <c r="I333" s="274">
        <v>34.533333333333324</v>
      </c>
      <c r="J333" s="274">
        <v>35.316666666666663</v>
      </c>
      <c r="K333" s="272">
        <v>33.75</v>
      </c>
      <c r="L333" s="272">
        <v>32.1</v>
      </c>
      <c r="M333" s="272">
        <v>242.61351999999999</v>
      </c>
    </row>
    <row r="334" spans="1:13">
      <c r="A334" s="263">
        <v>324</v>
      </c>
      <c r="B334" s="272" t="s">
        <v>150</v>
      </c>
      <c r="C334" s="273">
        <v>90.05</v>
      </c>
      <c r="D334" s="274">
        <v>93.166666666666671</v>
      </c>
      <c r="E334" s="274">
        <v>86.483333333333348</v>
      </c>
      <c r="F334" s="274">
        <v>82.916666666666671</v>
      </c>
      <c r="G334" s="274">
        <v>76.233333333333348</v>
      </c>
      <c r="H334" s="274">
        <v>96.733333333333348</v>
      </c>
      <c r="I334" s="274">
        <v>103.41666666666666</v>
      </c>
      <c r="J334" s="274">
        <v>106.98333333333335</v>
      </c>
      <c r="K334" s="272">
        <v>99.85</v>
      </c>
      <c r="L334" s="272">
        <v>89.6</v>
      </c>
      <c r="M334" s="272">
        <v>234.95137</v>
      </c>
    </row>
    <row r="335" spans="1:13">
      <c r="A335" s="263">
        <v>325</v>
      </c>
      <c r="B335" s="272" t="s">
        <v>447</v>
      </c>
      <c r="C335" s="273">
        <v>600.45000000000005</v>
      </c>
      <c r="D335" s="274">
        <v>604.66666666666663</v>
      </c>
      <c r="E335" s="274">
        <v>591.83333333333326</v>
      </c>
      <c r="F335" s="274">
        <v>583.21666666666658</v>
      </c>
      <c r="G335" s="274">
        <v>570.38333333333321</v>
      </c>
      <c r="H335" s="274">
        <v>613.2833333333333</v>
      </c>
      <c r="I335" s="274">
        <v>626.11666666666656</v>
      </c>
      <c r="J335" s="274">
        <v>634.73333333333335</v>
      </c>
      <c r="K335" s="272">
        <v>617.5</v>
      </c>
      <c r="L335" s="272">
        <v>596.04999999999995</v>
      </c>
      <c r="M335" s="272">
        <v>0.39593</v>
      </c>
    </row>
    <row r="336" spans="1:13">
      <c r="A336" s="263">
        <v>326</v>
      </c>
      <c r="B336" s="272" t="s">
        <v>265</v>
      </c>
      <c r="C336" s="273">
        <v>24.3</v>
      </c>
      <c r="D336" s="274">
        <v>24.400000000000002</v>
      </c>
      <c r="E336" s="274">
        <v>24.150000000000006</v>
      </c>
      <c r="F336" s="274">
        <v>24.000000000000004</v>
      </c>
      <c r="G336" s="274">
        <v>23.750000000000007</v>
      </c>
      <c r="H336" s="274">
        <v>24.550000000000004</v>
      </c>
      <c r="I336" s="274">
        <v>24.799999999999997</v>
      </c>
      <c r="J336" s="274">
        <v>24.950000000000003</v>
      </c>
      <c r="K336" s="272">
        <v>24.65</v>
      </c>
      <c r="L336" s="272">
        <v>24.25</v>
      </c>
      <c r="M336" s="272">
        <v>29.122869999999999</v>
      </c>
    </row>
    <row r="337" spans="1:13">
      <c r="A337" s="263">
        <v>327</v>
      </c>
      <c r="B337" s="272" t="s">
        <v>448</v>
      </c>
      <c r="C337" s="273">
        <v>57.6</v>
      </c>
      <c r="D337" s="274">
        <v>57.383333333333326</v>
      </c>
      <c r="E337" s="274">
        <v>56.766666666666652</v>
      </c>
      <c r="F337" s="274">
        <v>55.933333333333323</v>
      </c>
      <c r="G337" s="274">
        <v>55.316666666666649</v>
      </c>
      <c r="H337" s="274">
        <v>58.216666666666654</v>
      </c>
      <c r="I337" s="274">
        <v>58.833333333333329</v>
      </c>
      <c r="J337" s="274">
        <v>59.666666666666657</v>
      </c>
      <c r="K337" s="272">
        <v>58</v>
      </c>
      <c r="L337" s="272">
        <v>56.55</v>
      </c>
      <c r="M337" s="272">
        <v>21.45862</v>
      </c>
    </row>
    <row r="338" spans="1:13">
      <c r="A338" s="263">
        <v>328</v>
      </c>
      <c r="B338" s="272" t="s">
        <v>152</v>
      </c>
      <c r="C338" s="273">
        <v>116.75</v>
      </c>
      <c r="D338" s="274">
        <v>118.61666666666667</v>
      </c>
      <c r="E338" s="274">
        <v>113.68333333333335</v>
      </c>
      <c r="F338" s="274">
        <v>110.61666666666667</v>
      </c>
      <c r="G338" s="274">
        <v>105.68333333333335</v>
      </c>
      <c r="H338" s="274">
        <v>121.68333333333335</v>
      </c>
      <c r="I338" s="274">
        <v>126.61666666666669</v>
      </c>
      <c r="J338" s="274">
        <v>129.68333333333334</v>
      </c>
      <c r="K338" s="272">
        <v>123.55</v>
      </c>
      <c r="L338" s="272">
        <v>115.55</v>
      </c>
      <c r="M338" s="272">
        <v>292.84841</v>
      </c>
    </row>
    <row r="339" spans="1:13">
      <c r="A339" s="263">
        <v>329</v>
      </c>
      <c r="B339" s="272" t="s">
        <v>695</v>
      </c>
      <c r="C339" s="273">
        <v>152.44999999999999</v>
      </c>
      <c r="D339" s="274">
        <v>153.58333333333334</v>
      </c>
      <c r="E339" s="274">
        <v>149.36666666666667</v>
      </c>
      <c r="F339" s="274">
        <v>146.28333333333333</v>
      </c>
      <c r="G339" s="274">
        <v>142.06666666666666</v>
      </c>
      <c r="H339" s="274">
        <v>156.66666666666669</v>
      </c>
      <c r="I339" s="274">
        <v>160.88333333333333</v>
      </c>
      <c r="J339" s="274">
        <v>163.9666666666667</v>
      </c>
      <c r="K339" s="272">
        <v>157.80000000000001</v>
      </c>
      <c r="L339" s="272">
        <v>150.5</v>
      </c>
      <c r="M339" s="272">
        <v>16.460080000000001</v>
      </c>
    </row>
    <row r="340" spans="1:13">
      <c r="A340" s="263">
        <v>330</v>
      </c>
      <c r="B340" s="272" t="s">
        <v>153</v>
      </c>
      <c r="C340" s="273">
        <v>99.95</v>
      </c>
      <c r="D340" s="274">
        <v>100.21666666666665</v>
      </c>
      <c r="E340" s="274">
        <v>99.233333333333306</v>
      </c>
      <c r="F340" s="274">
        <v>98.516666666666652</v>
      </c>
      <c r="G340" s="274">
        <v>97.533333333333303</v>
      </c>
      <c r="H340" s="274">
        <v>100.93333333333331</v>
      </c>
      <c r="I340" s="274">
        <v>101.91666666666666</v>
      </c>
      <c r="J340" s="274">
        <v>102.63333333333331</v>
      </c>
      <c r="K340" s="272">
        <v>101.2</v>
      </c>
      <c r="L340" s="272">
        <v>99.5</v>
      </c>
      <c r="M340" s="272">
        <v>280.74808999999999</v>
      </c>
    </row>
    <row r="341" spans="1:13">
      <c r="A341" s="263">
        <v>331</v>
      </c>
      <c r="B341" s="272" t="s">
        <v>449</v>
      </c>
      <c r="C341" s="273">
        <v>486.65</v>
      </c>
      <c r="D341" s="274">
        <v>491.15000000000003</v>
      </c>
      <c r="E341" s="274">
        <v>478.30000000000007</v>
      </c>
      <c r="F341" s="274">
        <v>469.95000000000005</v>
      </c>
      <c r="G341" s="274">
        <v>457.10000000000008</v>
      </c>
      <c r="H341" s="274">
        <v>499.50000000000006</v>
      </c>
      <c r="I341" s="274">
        <v>512.35000000000014</v>
      </c>
      <c r="J341" s="274">
        <v>520.70000000000005</v>
      </c>
      <c r="K341" s="272">
        <v>504</v>
      </c>
      <c r="L341" s="272">
        <v>482.8</v>
      </c>
      <c r="M341" s="272">
        <v>1.30158</v>
      </c>
    </row>
    <row r="342" spans="1:13">
      <c r="A342" s="263">
        <v>332</v>
      </c>
      <c r="B342" s="272" t="s">
        <v>148</v>
      </c>
      <c r="C342" s="273">
        <v>49.15</v>
      </c>
      <c r="D342" s="274">
        <v>49.6</v>
      </c>
      <c r="E342" s="274">
        <v>48.45</v>
      </c>
      <c r="F342" s="274">
        <v>47.75</v>
      </c>
      <c r="G342" s="274">
        <v>46.6</v>
      </c>
      <c r="H342" s="274">
        <v>50.300000000000004</v>
      </c>
      <c r="I342" s="274">
        <v>51.449999999999996</v>
      </c>
      <c r="J342" s="274">
        <v>52.150000000000006</v>
      </c>
      <c r="K342" s="272">
        <v>50.75</v>
      </c>
      <c r="L342" s="272">
        <v>48.9</v>
      </c>
      <c r="M342" s="272">
        <v>272.87466999999998</v>
      </c>
    </row>
    <row r="343" spans="1:13">
      <c r="A343" s="263">
        <v>333</v>
      </c>
      <c r="B343" s="272" t="s">
        <v>450</v>
      </c>
      <c r="C343" s="273">
        <v>40.85</v>
      </c>
      <c r="D343" s="274">
        <v>40.950000000000003</v>
      </c>
      <c r="E343" s="274">
        <v>40.600000000000009</v>
      </c>
      <c r="F343" s="274">
        <v>40.350000000000009</v>
      </c>
      <c r="G343" s="274">
        <v>40.000000000000014</v>
      </c>
      <c r="H343" s="274">
        <v>41.2</v>
      </c>
      <c r="I343" s="274">
        <v>41.55</v>
      </c>
      <c r="J343" s="274">
        <v>41.8</v>
      </c>
      <c r="K343" s="272">
        <v>41.3</v>
      </c>
      <c r="L343" s="272">
        <v>40.700000000000003</v>
      </c>
      <c r="M343" s="272">
        <v>5.70831</v>
      </c>
    </row>
    <row r="344" spans="1:13">
      <c r="A344" s="263">
        <v>334</v>
      </c>
      <c r="B344" s="272" t="s">
        <v>451</v>
      </c>
      <c r="C344" s="273">
        <v>2523.75</v>
      </c>
      <c r="D344" s="274">
        <v>2523.6166666666668</v>
      </c>
      <c r="E344" s="274">
        <v>2497.7833333333338</v>
      </c>
      <c r="F344" s="274">
        <v>2471.8166666666671</v>
      </c>
      <c r="G344" s="274">
        <v>2445.983333333334</v>
      </c>
      <c r="H344" s="274">
        <v>2549.5833333333335</v>
      </c>
      <c r="I344" s="274">
        <v>2575.4166666666665</v>
      </c>
      <c r="J344" s="274">
        <v>2601.3833333333332</v>
      </c>
      <c r="K344" s="272">
        <v>2549.4499999999998</v>
      </c>
      <c r="L344" s="272">
        <v>2497.65</v>
      </c>
      <c r="M344" s="272">
        <v>0.55862000000000001</v>
      </c>
    </row>
    <row r="345" spans="1:13">
      <c r="A345" s="263">
        <v>335</v>
      </c>
      <c r="B345" s="272" t="s">
        <v>756</v>
      </c>
      <c r="C345" s="273">
        <v>82.05</v>
      </c>
      <c r="D345" s="274">
        <v>82.166666666666671</v>
      </c>
      <c r="E345" s="274">
        <v>81.683333333333337</v>
      </c>
      <c r="F345" s="274">
        <v>81.316666666666663</v>
      </c>
      <c r="G345" s="274">
        <v>80.833333333333329</v>
      </c>
      <c r="H345" s="274">
        <v>82.533333333333346</v>
      </c>
      <c r="I345" s="274">
        <v>83.016666666666666</v>
      </c>
      <c r="J345" s="274">
        <v>83.383333333333354</v>
      </c>
      <c r="K345" s="272">
        <v>82.65</v>
      </c>
      <c r="L345" s="272">
        <v>81.8</v>
      </c>
      <c r="M345" s="272">
        <v>0.62907000000000002</v>
      </c>
    </row>
    <row r="346" spans="1:13">
      <c r="A346" s="263">
        <v>336</v>
      </c>
      <c r="B346" s="272" t="s">
        <v>151</v>
      </c>
      <c r="C346" s="273">
        <v>17318.95</v>
      </c>
      <c r="D346" s="274">
        <v>17326.316666666666</v>
      </c>
      <c r="E346" s="274">
        <v>17142.633333333331</v>
      </c>
      <c r="F346" s="274">
        <v>16966.316666666666</v>
      </c>
      <c r="G346" s="274">
        <v>16782.633333333331</v>
      </c>
      <c r="H346" s="274">
        <v>17502.633333333331</v>
      </c>
      <c r="I346" s="274">
        <v>17686.316666666666</v>
      </c>
      <c r="J346" s="274">
        <v>17862.633333333331</v>
      </c>
      <c r="K346" s="272">
        <v>17510</v>
      </c>
      <c r="L346" s="272">
        <v>17150</v>
      </c>
      <c r="M346" s="272">
        <v>1.2101200000000001</v>
      </c>
    </row>
    <row r="347" spans="1:13">
      <c r="A347" s="263">
        <v>337</v>
      </c>
      <c r="B347" s="272" t="s">
        <v>794</v>
      </c>
      <c r="C347" s="273">
        <v>36.25</v>
      </c>
      <c r="D347" s="274">
        <v>36.516666666666673</v>
      </c>
      <c r="E347" s="274">
        <v>35.833333333333343</v>
      </c>
      <c r="F347" s="274">
        <v>35.416666666666671</v>
      </c>
      <c r="G347" s="274">
        <v>34.733333333333341</v>
      </c>
      <c r="H347" s="274">
        <v>36.933333333333344</v>
      </c>
      <c r="I347" s="274">
        <v>37.616666666666667</v>
      </c>
      <c r="J347" s="274">
        <v>38.033333333333346</v>
      </c>
      <c r="K347" s="272">
        <v>37.200000000000003</v>
      </c>
      <c r="L347" s="272">
        <v>36.1</v>
      </c>
      <c r="M347" s="272">
        <v>6.6465800000000002</v>
      </c>
    </row>
    <row r="348" spans="1:13">
      <c r="A348" s="263">
        <v>338</v>
      </c>
      <c r="B348" s="272" t="s">
        <v>452</v>
      </c>
      <c r="C348" s="273">
        <v>1731.2</v>
      </c>
      <c r="D348" s="274">
        <v>1714.2</v>
      </c>
      <c r="E348" s="274">
        <v>1654</v>
      </c>
      <c r="F348" s="274">
        <v>1576.8</v>
      </c>
      <c r="G348" s="274">
        <v>1516.6</v>
      </c>
      <c r="H348" s="274">
        <v>1791.4</v>
      </c>
      <c r="I348" s="274">
        <v>1851.6000000000004</v>
      </c>
      <c r="J348" s="274">
        <v>1928.8000000000002</v>
      </c>
      <c r="K348" s="272">
        <v>1774.4</v>
      </c>
      <c r="L348" s="272">
        <v>1637</v>
      </c>
      <c r="M348" s="272">
        <v>1.4573499999999999</v>
      </c>
    </row>
    <row r="349" spans="1:13">
      <c r="A349" s="263">
        <v>339</v>
      </c>
      <c r="B349" s="272" t="s">
        <v>793</v>
      </c>
      <c r="C349" s="273">
        <v>327.2</v>
      </c>
      <c r="D349" s="274">
        <v>328.31666666666666</v>
      </c>
      <c r="E349" s="274">
        <v>323.88333333333333</v>
      </c>
      <c r="F349" s="274">
        <v>320.56666666666666</v>
      </c>
      <c r="G349" s="274">
        <v>316.13333333333333</v>
      </c>
      <c r="H349" s="274">
        <v>331.63333333333333</v>
      </c>
      <c r="I349" s="274">
        <v>336.06666666666661</v>
      </c>
      <c r="J349" s="274">
        <v>339.38333333333333</v>
      </c>
      <c r="K349" s="272">
        <v>332.75</v>
      </c>
      <c r="L349" s="272">
        <v>325</v>
      </c>
      <c r="M349" s="272">
        <v>8.8943499999999993</v>
      </c>
    </row>
    <row r="350" spans="1:13">
      <c r="A350" s="263">
        <v>340</v>
      </c>
      <c r="B350" s="272" t="s">
        <v>266</v>
      </c>
      <c r="C350" s="273">
        <v>566.9</v>
      </c>
      <c r="D350" s="274">
        <v>567.91666666666663</v>
      </c>
      <c r="E350" s="274">
        <v>561.93333333333328</v>
      </c>
      <c r="F350" s="274">
        <v>556.9666666666667</v>
      </c>
      <c r="G350" s="274">
        <v>550.98333333333335</v>
      </c>
      <c r="H350" s="274">
        <v>572.88333333333321</v>
      </c>
      <c r="I350" s="274">
        <v>578.86666666666656</v>
      </c>
      <c r="J350" s="274">
        <v>583.83333333333314</v>
      </c>
      <c r="K350" s="272">
        <v>573.9</v>
      </c>
      <c r="L350" s="272">
        <v>562.95000000000005</v>
      </c>
      <c r="M350" s="272">
        <v>2.8854799999999998</v>
      </c>
    </row>
    <row r="351" spans="1:13">
      <c r="A351" s="263">
        <v>341</v>
      </c>
      <c r="B351" s="272" t="s">
        <v>155</v>
      </c>
      <c r="C351" s="273">
        <v>101</v>
      </c>
      <c r="D351" s="274">
        <v>101.38333333333333</v>
      </c>
      <c r="E351" s="274">
        <v>99.416666666666657</v>
      </c>
      <c r="F351" s="274">
        <v>97.833333333333329</v>
      </c>
      <c r="G351" s="274">
        <v>95.86666666666666</v>
      </c>
      <c r="H351" s="274">
        <v>102.96666666666665</v>
      </c>
      <c r="I351" s="274">
        <v>104.93333333333332</v>
      </c>
      <c r="J351" s="274">
        <v>106.51666666666665</v>
      </c>
      <c r="K351" s="272">
        <v>103.35</v>
      </c>
      <c r="L351" s="272">
        <v>99.8</v>
      </c>
      <c r="M351" s="272">
        <v>396.38657000000001</v>
      </c>
    </row>
    <row r="352" spans="1:13">
      <c r="A352" s="263">
        <v>342</v>
      </c>
      <c r="B352" s="272" t="s">
        <v>154</v>
      </c>
      <c r="C352" s="273">
        <v>119.95</v>
      </c>
      <c r="D352" s="274">
        <v>119.95</v>
      </c>
      <c r="E352" s="274">
        <v>118.55000000000001</v>
      </c>
      <c r="F352" s="274">
        <v>117.15</v>
      </c>
      <c r="G352" s="274">
        <v>115.75000000000001</v>
      </c>
      <c r="H352" s="274">
        <v>121.35000000000001</v>
      </c>
      <c r="I352" s="274">
        <v>122.75000000000001</v>
      </c>
      <c r="J352" s="274">
        <v>124.15</v>
      </c>
      <c r="K352" s="272">
        <v>121.35</v>
      </c>
      <c r="L352" s="272">
        <v>118.55</v>
      </c>
      <c r="M352" s="272">
        <v>18.318709999999999</v>
      </c>
    </row>
    <row r="353" spans="1:13">
      <c r="A353" s="263">
        <v>343</v>
      </c>
      <c r="B353" s="272" t="s">
        <v>453</v>
      </c>
      <c r="C353" s="273">
        <v>74.5</v>
      </c>
      <c r="D353" s="274">
        <v>74.066666666666663</v>
      </c>
      <c r="E353" s="274">
        <v>73.133333333333326</v>
      </c>
      <c r="F353" s="274">
        <v>71.766666666666666</v>
      </c>
      <c r="G353" s="274">
        <v>70.833333333333329</v>
      </c>
      <c r="H353" s="274">
        <v>75.433333333333323</v>
      </c>
      <c r="I353" s="274">
        <v>76.36666666666666</v>
      </c>
      <c r="J353" s="274">
        <v>77.73333333333332</v>
      </c>
      <c r="K353" s="272">
        <v>75</v>
      </c>
      <c r="L353" s="272">
        <v>72.7</v>
      </c>
      <c r="M353" s="272">
        <v>0.74329999999999996</v>
      </c>
    </row>
    <row r="354" spans="1:13">
      <c r="A354" s="263">
        <v>344</v>
      </c>
      <c r="B354" s="272" t="s">
        <v>267</v>
      </c>
      <c r="C354" s="273">
        <v>3230.95</v>
      </c>
      <c r="D354" s="274">
        <v>3236.9</v>
      </c>
      <c r="E354" s="274">
        <v>3206.05</v>
      </c>
      <c r="F354" s="274">
        <v>3181.15</v>
      </c>
      <c r="G354" s="274">
        <v>3150.3</v>
      </c>
      <c r="H354" s="274">
        <v>3261.8</v>
      </c>
      <c r="I354" s="274">
        <v>3292.6499999999996</v>
      </c>
      <c r="J354" s="274">
        <v>3317.55</v>
      </c>
      <c r="K354" s="272">
        <v>3267.75</v>
      </c>
      <c r="L354" s="272">
        <v>3212</v>
      </c>
      <c r="M354" s="272">
        <v>0.26432</v>
      </c>
    </row>
    <row r="355" spans="1:13">
      <c r="A355" s="263">
        <v>345</v>
      </c>
      <c r="B355" s="272" t="s">
        <v>454</v>
      </c>
      <c r="C355" s="273">
        <v>90.55</v>
      </c>
      <c r="D355" s="274">
        <v>91.333333333333329</v>
      </c>
      <c r="E355" s="274">
        <v>89.216666666666654</v>
      </c>
      <c r="F355" s="274">
        <v>87.883333333333326</v>
      </c>
      <c r="G355" s="274">
        <v>85.766666666666652</v>
      </c>
      <c r="H355" s="274">
        <v>92.666666666666657</v>
      </c>
      <c r="I355" s="274">
        <v>94.783333333333331</v>
      </c>
      <c r="J355" s="274">
        <v>96.11666666666666</v>
      </c>
      <c r="K355" s="272">
        <v>93.45</v>
      </c>
      <c r="L355" s="272">
        <v>90</v>
      </c>
      <c r="M355" s="272">
        <v>3.7573500000000002</v>
      </c>
    </row>
    <row r="356" spans="1:13">
      <c r="A356" s="263">
        <v>346</v>
      </c>
      <c r="B356" s="272" t="s">
        <v>455</v>
      </c>
      <c r="C356" s="273">
        <v>282.55</v>
      </c>
      <c r="D356" s="274">
        <v>282.34999999999997</v>
      </c>
      <c r="E356" s="274">
        <v>276.19999999999993</v>
      </c>
      <c r="F356" s="274">
        <v>269.84999999999997</v>
      </c>
      <c r="G356" s="274">
        <v>263.69999999999993</v>
      </c>
      <c r="H356" s="274">
        <v>288.69999999999993</v>
      </c>
      <c r="I356" s="274">
        <v>294.84999999999991</v>
      </c>
      <c r="J356" s="274">
        <v>301.19999999999993</v>
      </c>
      <c r="K356" s="272">
        <v>288.5</v>
      </c>
      <c r="L356" s="272">
        <v>276</v>
      </c>
      <c r="M356" s="272">
        <v>3.0936400000000002</v>
      </c>
    </row>
    <row r="357" spans="1:13">
      <c r="A357" s="263">
        <v>347</v>
      </c>
      <c r="B357" s="272" t="s">
        <v>456</v>
      </c>
      <c r="C357" s="273">
        <v>235.95</v>
      </c>
      <c r="D357" s="274">
        <v>235.58333333333334</v>
      </c>
      <c r="E357" s="274">
        <v>231.16666666666669</v>
      </c>
      <c r="F357" s="274">
        <v>226.38333333333335</v>
      </c>
      <c r="G357" s="274">
        <v>221.9666666666667</v>
      </c>
      <c r="H357" s="274">
        <v>240.36666666666667</v>
      </c>
      <c r="I357" s="274">
        <v>244.78333333333336</v>
      </c>
      <c r="J357" s="274">
        <v>249.56666666666666</v>
      </c>
      <c r="K357" s="272">
        <v>240</v>
      </c>
      <c r="L357" s="272">
        <v>230.8</v>
      </c>
      <c r="M357" s="272">
        <v>2.44157</v>
      </c>
    </row>
    <row r="358" spans="1:13">
      <c r="A358" s="263">
        <v>348</v>
      </c>
      <c r="B358" s="272" t="s">
        <v>268</v>
      </c>
      <c r="C358" s="273">
        <v>2222.8000000000002</v>
      </c>
      <c r="D358" s="274">
        <v>2225.9</v>
      </c>
      <c r="E358" s="274">
        <v>2196.9</v>
      </c>
      <c r="F358" s="274">
        <v>2171</v>
      </c>
      <c r="G358" s="274">
        <v>2142</v>
      </c>
      <c r="H358" s="274">
        <v>2251.8000000000002</v>
      </c>
      <c r="I358" s="274">
        <v>2280.8000000000002</v>
      </c>
      <c r="J358" s="274">
        <v>2306.7000000000003</v>
      </c>
      <c r="K358" s="272">
        <v>2254.9</v>
      </c>
      <c r="L358" s="272">
        <v>2200</v>
      </c>
      <c r="M358" s="272">
        <v>5.3899499999999998</v>
      </c>
    </row>
    <row r="359" spans="1:13">
      <c r="A359" s="263">
        <v>349</v>
      </c>
      <c r="B359" s="272" t="s">
        <v>269</v>
      </c>
      <c r="C359" s="273">
        <v>352.95</v>
      </c>
      <c r="D359" s="274">
        <v>354.09999999999997</v>
      </c>
      <c r="E359" s="274">
        <v>350.84999999999991</v>
      </c>
      <c r="F359" s="274">
        <v>348.74999999999994</v>
      </c>
      <c r="G359" s="274">
        <v>345.49999999999989</v>
      </c>
      <c r="H359" s="274">
        <v>356.19999999999993</v>
      </c>
      <c r="I359" s="274">
        <v>359.45000000000005</v>
      </c>
      <c r="J359" s="274">
        <v>361.54999999999995</v>
      </c>
      <c r="K359" s="272">
        <v>357.35</v>
      </c>
      <c r="L359" s="272">
        <v>352</v>
      </c>
      <c r="M359" s="272">
        <v>1.2312399999999999</v>
      </c>
    </row>
    <row r="360" spans="1:13">
      <c r="A360" s="263">
        <v>350</v>
      </c>
      <c r="B360" s="272" t="s">
        <v>457</v>
      </c>
      <c r="C360" s="273">
        <v>259.7</v>
      </c>
      <c r="D360" s="274">
        <v>266.5</v>
      </c>
      <c r="E360" s="274">
        <v>248.45</v>
      </c>
      <c r="F360" s="274">
        <v>237.2</v>
      </c>
      <c r="G360" s="274">
        <v>219.14999999999998</v>
      </c>
      <c r="H360" s="274">
        <v>277.75</v>
      </c>
      <c r="I360" s="274">
        <v>295.79999999999995</v>
      </c>
      <c r="J360" s="274">
        <v>307.05</v>
      </c>
      <c r="K360" s="272">
        <v>284.55</v>
      </c>
      <c r="L360" s="272">
        <v>255.25</v>
      </c>
      <c r="M360" s="272">
        <v>36.142249999999997</v>
      </c>
    </row>
    <row r="361" spans="1:13">
      <c r="A361" s="263">
        <v>351</v>
      </c>
      <c r="B361" s="272" t="s">
        <v>759</v>
      </c>
      <c r="C361" s="273">
        <v>475.75</v>
      </c>
      <c r="D361" s="274">
        <v>484.59999999999997</v>
      </c>
      <c r="E361" s="274">
        <v>464.19999999999993</v>
      </c>
      <c r="F361" s="274">
        <v>452.65</v>
      </c>
      <c r="G361" s="274">
        <v>432.24999999999994</v>
      </c>
      <c r="H361" s="274">
        <v>496.14999999999992</v>
      </c>
      <c r="I361" s="274">
        <v>516.54999999999995</v>
      </c>
      <c r="J361" s="274">
        <v>528.09999999999991</v>
      </c>
      <c r="K361" s="272">
        <v>505</v>
      </c>
      <c r="L361" s="272">
        <v>473.05</v>
      </c>
      <c r="M361" s="272">
        <v>1.7135400000000001</v>
      </c>
    </row>
    <row r="362" spans="1:13">
      <c r="A362" s="263">
        <v>352</v>
      </c>
      <c r="B362" s="272" t="s">
        <v>458</v>
      </c>
      <c r="C362" s="273">
        <v>63.65</v>
      </c>
      <c r="D362" s="274">
        <v>63.683333333333337</v>
      </c>
      <c r="E362" s="274">
        <v>62.466666666666669</v>
      </c>
      <c r="F362" s="274">
        <v>61.283333333333331</v>
      </c>
      <c r="G362" s="274">
        <v>60.066666666666663</v>
      </c>
      <c r="H362" s="274">
        <v>64.866666666666674</v>
      </c>
      <c r="I362" s="274">
        <v>66.083333333333343</v>
      </c>
      <c r="J362" s="274">
        <v>67.26666666666668</v>
      </c>
      <c r="K362" s="272">
        <v>64.900000000000006</v>
      </c>
      <c r="L362" s="272">
        <v>62.5</v>
      </c>
      <c r="M362" s="272">
        <v>17.67923</v>
      </c>
    </row>
    <row r="363" spans="1:13">
      <c r="A363" s="263">
        <v>353</v>
      </c>
      <c r="B363" s="272" t="s">
        <v>163</v>
      </c>
      <c r="C363" s="273">
        <v>1501.25</v>
      </c>
      <c r="D363" s="274">
        <v>1509.0833333333333</v>
      </c>
      <c r="E363" s="274">
        <v>1488.1666666666665</v>
      </c>
      <c r="F363" s="274">
        <v>1475.0833333333333</v>
      </c>
      <c r="G363" s="274">
        <v>1454.1666666666665</v>
      </c>
      <c r="H363" s="274">
        <v>1522.1666666666665</v>
      </c>
      <c r="I363" s="274">
        <v>1543.083333333333</v>
      </c>
      <c r="J363" s="274">
        <v>1556.1666666666665</v>
      </c>
      <c r="K363" s="272">
        <v>1530</v>
      </c>
      <c r="L363" s="272">
        <v>1496</v>
      </c>
      <c r="M363" s="272">
        <v>14.05077</v>
      </c>
    </row>
    <row r="364" spans="1:13">
      <c r="A364" s="263">
        <v>354</v>
      </c>
      <c r="B364" s="272" t="s">
        <v>156</v>
      </c>
      <c r="C364" s="273">
        <v>30302.1</v>
      </c>
      <c r="D364" s="274">
        <v>30070.533333333336</v>
      </c>
      <c r="E364" s="274">
        <v>29564.666666666672</v>
      </c>
      <c r="F364" s="274">
        <v>28827.233333333334</v>
      </c>
      <c r="G364" s="274">
        <v>28321.366666666669</v>
      </c>
      <c r="H364" s="274">
        <v>30807.966666666674</v>
      </c>
      <c r="I364" s="274">
        <v>31313.833333333336</v>
      </c>
      <c r="J364" s="274">
        <v>32051.266666666677</v>
      </c>
      <c r="K364" s="272">
        <v>30576.400000000001</v>
      </c>
      <c r="L364" s="272">
        <v>29333.1</v>
      </c>
      <c r="M364" s="272">
        <v>0.58304</v>
      </c>
    </row>
    <row r="365" spans="1:13">
      <c r="A365" s="263">
        <v>355</v>
      </c>
      <c r="B365" s="272" t="s">
        <v>459</v>
      </c>
      <c r="C365" s="273">
        <v>1707.8</v>
      </c>
      <c r="D365" s="274">
        <v>1732.6000000000001</v>
      </c>
      <c r="E365" s="274">
        <v>1666.2000000000003</v>
      </c>
      <c r="F365" s="274">
        <v>1624.6000000000001</v>
      </c>
      <c r="G365" s="274">
        <v>1558.2000000000003</v>
      </c>
      <c r="H365" s="274">
        <v>1774.2000000000003</v>
      </c>
      <c r="I365" s="274">
        <v>1840.6000000000004</v>
      </c>
      <c r="J365" s="274">
        <v>1882.2000000000003</v>
      </c>
      <c r="K365" s="272">
        <v>1799</v>
      </c>
      <c r="L365" s="272">
        <v>1691</v>
      </c>
      <c r="M365" s="272">
        <v>1.13157</v>
      </c>
    </row>
    <row r="366" spans="1:13">
      <c r="A366" s="263">
        <v>356</v>
      </c>
      <c r="B366" s="272" t="s">
        <v>158</v>
      </c>
      <c r="C366" s="273">
        <v>242.35</v>
      </c>
      <c r="D366" s="274">
        <v>243.19999999999996</v>
      </c>
      <c r="E366" s="274">
        <v>240.94999999999993</v>
      </c>
      <c r="F366" s="274">
        <v>239.54999999999998</v>
      </c>
      <c r="G366" s="274">
        <v>237.29999999999995</v>
      </c>
      <c r="H366" s="274">
        <v>244.59999999999991</v>
      </c>
      <c r="I366" s="274">
        <v>246.84999999999997</v>
      </c>
      <c r="J366" s="274">
        <v>248.24999999999989</v>
      </c>
      <c r="K366" s="272">
        <v>245.45</v>
      </c>
      <c r="L366" s="272">
        <v>241.8</v>
      </c>
      <c r="M366" s="272">
        <v>38.24465</v>
      </c>
    </row>
    <row r="367" spans="1:13">
      <c r="A367" s="263">
        <v>357</v>
      </c>
      <c r="B367" s="272" t="s">
        <v>270</v>
      </c>
      <c r="C367" s="273">
        <v>4458.1499999999996</v>
      </c>
      <c r="D367" s="274">
        <v>4477.083333333333</v>
      </c>
      <c r="E367" s="274">
        <v>4431.0666666666657</v>
      </c>
      <c r="F367" s="274">
        <v>4403.9833333333327</v>
      </c>
      <c r="G367" s="274">
        <v>4357.9666666666653</v>
      </c>
      <c r="H367" s="274">
        <v>4504.1666666666661</v>
      </c>
      <c r="I367" s="274">
        <v>4550.1833333333343</v>
      </c>
      <c r="J367" s="274">
        <v>4577.2666666666664</v>
      </c>
      <c r="K367" s="272">
        <v>4523.1000000000004</v>
      </c>
      <c r="L367" s="272">
        <v>4450</v>
      </c>
      <c r="M367" s="272">
        <v>0.56513000000000002</v>
      </c>
    </row>
    <row r="368" spans="1:13">
      <c r="A368" s="263">
        <v>358</v>
      </c>
      <c r="B368" s="272" t="s">
        <v>460</v>
      </c>
      <c r="C368" s="273">
        <v>205.5</v>
      </c>
      <c r="D368" s="274">
        <v>206.11666666666667</v>
      </c>
      <c r="E368" s="274">
        <v>199.73333333333335</v>
      </c>
      <c r="F368" s="274">
        <v>193.96666666666667</v>
      </c>
      <c r="G368" s="274">
        <v>187.58333333333334</v>
      </c>
      <c r="H368" s="274">
        <v>211.88333333333335</v>
      </c>
      <c r="I368" s="274">
        <v>218.26666666666668</v>
      </c>
      <c r="J368" s="274">
        <v>224.03333333333336</v>
      </c>
      <c r="K368" s="272">
        <v>212.5</v>
      </c>
      <c r="L368" s="272">
        <v>200.35</v>
      </c>
      <c r="M368" s="272">
        <v>45.824820000000003</v>
      </c>
    </row>
    <row r="369" spans="1:13">
      <c r="A369" s="263">
        <v>359</v>
      </c>
      <c r="B369" s="272" t="s">
        <v>461</v>
      </c>
      <c r="C369" s="273">
        <v>804.5</v>
      </c>
      <c r="D369" s="274">
        <v>812.68333333333339</v>
      </c>
      <c r="E369" s="274">
        <v>791.86666666666679</v>
      </c>
      <c r="F369" s="274">
        <v>779.23333333333335</v>
      </c>
      <c r="G369" s="274">
        <v>758.41666666666674</v>
      </c>
      <c r="H369" s="274">
        <v>825.31666666666683</v>
      </c>
      <c r="I369" s="274">
        <v>846.13333333333344</v>
      </c>
      <c r="J369" s="274">
        <v>858.76666666666688</v>
      </c>
      <c r="K369" s="272">
        <v>833.5</v>
      </c>
      <c r="L369" s="272">
        <v>800.05</v>
      </c>
      <c r="M369" s="272">
        <v>1.3645499999999999</v>
      </c>
    </row>
    <row r="370" spans="1:13">
      <c r="A370" s="263">
        <v>360</v>
      </c>
      <c r="B370" s="272" t="s">
        <v>160</v>
      </c>
      <c r="C370" s="273">
        <v>1762.05</v>
      </c>
      <c r="D370" s="274">
        <v>1765.05</v>
      </c>
      <c r="E370" s="274">
        <v>1732.1</v>
      </c>
      <c r="F370" s="274">
        <v>1702.1499999999999</v>
      </c>
      <c r="G370" s="274">
        <v>1669.1999999999998</v>
      </c>
      <c r="H370" s="274">
        <v>1795</v>
      </c>
      <c r="I370" s="274">
        <v>1827.9500000000003</v>
      </c>
      <c r="J370" s="274">
        <v>1857.9</v>
      </c>
      <c r="K370" s="272">
        <v>1798</v>
      </c>
      <c r="L370" s="272">
        <v>1735.1</v>
      </c>
      <c r="M370" s="272">
        <v>13.677440000000001</v>
      </c>
    </row>
    <row r="371" spans="1:13">
      <c r="A371" s="263">
        <v>361</v>
      </c>
      <c r="B371" s="272" t="s">
        <v>157</v>
      </c>
      <c r="C371" s="273">
        <v>1579.25</v>
      </c>
      <c r="D371" s="274">
        <v>1580.3999999999999</v>
      </c>
      <c r="E371" s="274">
        <v>1553.8499999999997</v>
      </c>
      <c r="F371" s="274">
        <v>1528.4499999999998</v>
      </c>
      <c r="G371" s="274">
        <v>1501.8999999999996</v>
      </c>
      <c r="H371" s="274">
        <v>1605.7999999999997</v>
      </c>
      <c r="I371" s="274">
        <v>1632.35</v>
      </c>
      <c r="J371" s="274">
        <v>1657.7499999999998</v>
      </c>
      <c r="K371" s="272">
        <v>1606.95</v>
      </c>
      <c r="L371" s="272">
        <v>1555</v>
      </c>
      <c r="M371" s="272">
        <v>10.599880000000001</v>
      </c>
    </row>
    <row r="372" spans="1:13">
      <c r="A372" s="263">
        <v>362</v>
      </c>
      <c r="B372" s="272" t="s">
        <v>757</v>
      </c>
      <c r="C372" s="273">
        <v>553.85</v>
      </c>
      <c r="D372" s="274">
        <v>560.08333333333337</v>
      </c>
      <c r="E372" s="274">
        <v>545.16666666666674</v>
      </c>
      <c r="F372" s="274">
        <v>536.48333333333335</v>
      </c>
      <c r="G372" s="274">
        <v>521.56666666666672</v>
      </c>
      <c r="H372" s="274">
        <v>568.76666666666677</v>
      </c>
      <c r="I372" s="274">
        <v>583.68333333333351</v>
      </c>
      <c r="J372" s="274">
        <v>592.36666666666679</v>
      </c>
      <c r="K372" s="272">
        <v>575</v>
      </c>
      <c r="L372" s="272">
        <v>551.4</v>
      </c>
      <c r="M372" s="272">
        <v>1.52091</v>
      </c>
    </row>
    <row r="373" spans="1:13">
      <c r="A373" s="263">
        <v>363</v>
      </c>
      <c r="B373" s="272" t="s">
        <v>462</v>
      </c>
      <c r="C373" s="273">
        <v>1297.1500000000001</v>
      </c>
      <c r="D373" s="274">
        <v>1304.1000000000001</v>
      </c>
      <c r="E373" s="274">
        <v>1283.2500000000002</v>
      </c>
      <c r="F373" s="274">
        <v>1269.3500000000001</v>
      </c>
      <c r="G373" s="274">
        <v>1248.5000000000002</v>
      </c>
      <c r="H373" s="274">
        <v>1318.0000000000002</v>
      </c>
      <c r="I373" s="274">
        <v>1338.8500000000001</v>
      </c>
      <c r="J373" s="274">
        <v>1352.7500000000002</v>
      </c>
      <c r="K373" s="272">
        <v>1324.95</v>
      </c>
      <c r="L373" s="272">
        <v>1290.2</v>
      </c>
      <c r="M373" s="272">
        <v>1.34094</v>
      </c>
    </row>
    <row r="374" spans="1:13">
      <c r="A374" s="263">
        <v>364</v>
      </c>
      <c r="B374" s="272" t="s">
        <v>758</v>
      </c>
      <c r="C374" s="273">
        <v>750.9</v>
      </c>
      <c r="D374" s="274">
        <v>742.86666666666667</v>
      </c>
      <c r="E374" s="274">
        <v>723.0333333333333</v>
      </c>
      <c r="F374" s="274">
        <v>695.16666666666663</v>
      </c>
      <c r="G374" s="274">
        <v>675.33333333333326</v>
      </c>
      <c r="H374" s="274">
        <v>770.73333333333335</v>
      </c>
      <c r="I374" s="274">
        <v>790.56666666666661</v>
      </c>
      <c r="J374" s="274">
        <v>818.43333333333339</v>
      </c>
      <c r="K374" s="272">
        <v>762.7</v>
      </c>
      <c r="L374" s="272">
        <v>715</v>
      </c>
      <c r="M374" s="272">
        <v>0.96721000000000001</v>
      </c>
    </row>
    <row r="375" spans="1:13">
      <c r="A375" s="263">
        <v>365</v>
      </c>
      <c r="B375" s="272" t="s">
        <v>159</v>
      </c>
      <c r="C375" s="273">
        <v>125.95</v>
      </c>
      <c r="D375" s="274">
        <v>126.55</v>
      </c>
      <c r="E375" s="274">
        <v>124.6</v>
      </c>
      <c r="F375" s="274">
        <v>123.25</v>
      </c>
      <c r="G375" s="274">
        <v>121.3</v>
      </c>
      <c r="H375" s="274">
        <v>127.89999999999999</v>
      </c>
      <c r="I375" s="274">
        <v>129.85000000000002</v>
      </c>
      <c r="J375" s="274">
        <v>131.19999999999999</v>
      </c>
      <c r="K375" s="272">
        <v>128.5</v>
      </c>
      <c r="L375" s="272">
        <v>125.2</v>
      </c>
      <c r="M375" s="272">
        <v>53.354320000000001</v>
      </c>
    </row>
    <row r="376" spans="1:13">
      <c r="A376" s="263">
        <v>366</v>
      </c>
      <c r="B376" s="272" t="s">
        <v>162</v>
      </c>
      <c r="C376" s="273">
        <v>210.75</v>
      </c>
      <c r="D376" s="274">
        <v>212.73333333333335</v>
      </c>
      <c r="E376" s="274">
        <v>208.01666666666671</v>
      </c>
      <c r="F376" s="274">
        <v>205.28333333333336</v>
      </c>
      <c r="G376" s="274">
        <v>200.56666666666672</v>
      </c>
      <c r="H376" s="274">
        <v>215.4666666666667</v>
      </c>
      <c r="I376" s="274">
        <v>220.18333333333334</v>
      </c>
      <c r="J376" s="274">
        <v>222.91666666666669</v>
      </c>
      <c r="K376" s="272">
        <v>217.45</v>
      </c>
      <c r="L376" s="272">
        <v>210</v>
      </c>
      <c r="M376" s="272">
        <v>156.02724000000001</v>
      </c>
    </row>
    <row r="377" spans="1:13">
      <c r="A377" s="263">
        <v>367</v>
      </c>
      <c r="B377" s="272" t="s">
        <v>463</v>
      </c>
      <c r="C377" s="273">
        <v>132.1</v>
      </c>
      <c r="D377" s="274">
        <v>134.06666666666666</v>
      </c>
      <c r="E377" s="274">
        <v>128.83333333333331</v>
      </c>
      <c r="F377" s="274">
        <v>125.56666666666666</v>
      </c>
      <c r="G377" s="274">
        <v>120.33333333333331</v>
      </c>
      <c r="H377" s="274">
        <v>137.33333333333331</v>
      </c>
      <c r="I377" s="274">
        <v>142.56666666666666</v>
      </c>
      <c r="J377" s="274">
        <v>145.83333333333331</v>
      </c>
      <c r="K377" s="272">
        <v>139.30000000000001</v>
      </c>
      <c r="L377" s="272">
        <v>130.80000000000001</v>
      </c>
      <c r="M377" s="272">
        <v>18.60444</v>
      </c>
    </row>
    <row r="378" spans="1:13">
      <c r="A378" s="263">
        <v>368</v>
      </c>
      <c r="B378" s="272" t="s">
        <v>271</v>
      </c>
      <c r="C378" s="273">
        <v>282.64999999999998</v>
      </c>
      <c r="D378" s="274">
        <v>284.90000000000003</v>
      </c>
      <c r="E378" s="274">
        <v>279.30000000000007</v>
      </c>
      <c r="F378" s="274">
        <v>275.95000000000005</v>
      </c>
      <c r="G378" s="274">
        <v>270.35000000000008</v>
      </c>
      <c r="H378" s="274">
        <v>288.25000000000006</v>
      </c>
      <c r="I378" s="274">
        <v>293.85000000000008</v>
      </c>
      <c r="J378" s="274">
        <v>297.20000000000005</v>
      </c>
      <c r="K378" s="272">
        <v>290.5</v>
      </c>
      <c r="L378" s="272">
        <v>281.55</v>
      </c>
      <c r="M378" s="272">
        <v>4.7856899999999998</v>
      </c>
    </row>
    <row r="379" spans="1:13">
      <c r="A379" s="263">
        <v>369</v>
      </c>
      <c r="B379" s="272" t="s">
        <v>464</v>
      </c>
      <c r="C379" s="273">
        <v>100.15</v>
      </c>
      <c r="D379" s="274">
        <v>100.81666666666668</v>
      </c>
      <c r="E379" s="274">
        <v>98.933333333333351</v>
      </c>
      <c r="F379" s="274">
        <v>97.716666666666669</v>
      </c>
      <c r="G379" s="274">
        <v>95.833333333333343</v>
      </c>
      <c r="H379" s="274">
        <v>102.03333333333336</v>
      </c>
      <c r="I379" s="274">
        <v>103.91666666666669</v>
      </c>
      <c r="J379" s="274">
        <v>105.13333333333337</v>
      </c>
      <c r="K379" s="272">
        <v>102.7</v>
      </c>
      <c r="L379" s="272">
        <v>99.6</v>
      </c>
      <c r="M379" s="272">
        <v>3.1040000000000001</v>
      </c>
    </row>
    <row r="380" spans="1:13">
      <c r="A380" s="263">
        <v>370</v>
      </c>
      <c r="B380" s="272" t="s">
        <v>465</v>
      </c>
      <c r="C380" s="273">
        <v>7315</v>
      </c>
      <c r="D380" s="274">
        <v>7312.8166666666666</v>
      </c>
      <c r="E380" s="274">
        <v>7177.1833333333334</v>
      </c>
      <c r="F380" s="274">
        <v>7039.3666666666668</v>
      </c>
      <c r="G380" s="274">
        <v>6903.7333333333336</v>
      </c>
      <c r="H380" s="274">
        <v>7450.6333333333332</v>
      </c>
      <c r="I380" s="274">
        <v>7586.2666666666664</v>
      </c>
      <c r="J380" s="274">
        <v>7724.083333333333</v>
      </c>
      <c r="K380" s="272">
        <v>7448.45</v>
      </c>
      <c r="L380" s="272">
        <v>7175</v>
      </c>
      <c r="M380" s="272">
        <v>0.11204</v>
      </c>
    </row>
    <row r="381" spans="1:13">
      <c r="A381" s="263">
        <v>371</v>
      </c>
      <c r="B381" s="272" t="s">
        <v>272</v>
      </c>
      <c r="C381" s="273">
        <v>12762.95</v>
      </c>
      <c r="D381" s="274">
        <v>12827.783333333333</v>
      </c>
      <c r="E381" s="274">
        <v>12670.166666666666</v>
      </c>
      <c r="F381" s="274">
        <v>12577.383333333333</v>
      </c>
      <c r="G381" s="274">
        <v>12419.766666666666</v>
      </c>
      <c r="H381" s="274">
        <v>12920.566666666666</v>
      </c>
      <c r="I381" s="274">
        <v>13078.183333333334</v>
      </c>
      <c r="J381" s="274">
        <v>13170.966666666665</v>
      </c>
      <c r="K381" s="272">
        <v>12985.4</v>
      </c>
      <c r="L381" s="272">
        <v>12735</v>
      </c>
      <c r="M381" s="272">
        <v>0.39465</v>
      </c>
    </row>
    <row r="382" spans="1:13">
      <c r="A382" s="263">
        <v>372</v>
      </c>
      <c r="B382" s="272" t="s">
        <v>161</v>
      </c>
      <c r="C382" s="273">
        <v>39.049999999999997</v>
      </c>
      <c r="D382" s="274">
        <v>39.15</v>
      </c>
      <c r="E382" s="274">
        <v>37.25</v>
      </c>
      <c r="F382" s="274">
        <v>35.450000000000003</v>
      </c>
      <c r="G382" s="274">
        <v>33.550000000000004</v>
      </c>
      <c r="H382" s="274">
        <v>40.949999999999996</v>
      </c>
      <c r="I382" s="274">
        <v>42.849999999999987</v>
      </c>
      <c r="J382" s="274">
        <v>44.649999999999991</v>
      </c>
      <c r="K382" s="272">
        <v>41.05</v>
      </c>
      <c r="L382" s="272">
        <v>37.35</v>
      </c>
      <c r="M382" s="272">
        <v>3766.25747</v>
      </c>
    </row>
    <row r="383" spans="1:13">
      <c r="A383" s="263">
        <v>373</v>
      </c>
      <c r="B383" s="272" t="s">
        <v>273</v>
      </c>
      <c r="C383" s="273">
        <v>699.1</v>
      </c>
      <c r="D383" s="274">
        <v>705.4</v>
      </c>
      <c r="E383" s="274">
        <v>684.8</v>
      </c>
      <c r="F383" s="274">
        <v>670.5</v>
      </c>
      <c r="G383" s="274">
        <v>649.9</v>
      </c>
      <c r="H383" s="274">
        <v>719.69999999999993</v>
      </c>
      <c r="I383" s="274">
        <v>740.30000000000007</v>
      </c>
      <c r="J383" s="274">
        <v>754.59999999999991</v>
      </c>
      <c r="K383" s="272">
        <v>726</v>
      </c>
      <c r="L383" s="272">
        <v>691.1</v>
      </c>
      <c r="M383" s="272">
        <v>7.8243299999999998</v>
      </c>
    </row>
    <row r="384" spans="1:13">
      <c r="A384" s="263">
        <v>374</v>
      </c>
      <c r="B384" s="272" t="s">
        <v>165</v>
      </c>
      <c r="C384" s="273">
        <v>246.35</v>
      </c>
      <c r="D384" s="274">
        <v>246.81666666666669</v>
      </c>
      <c r="E384" s="274">
        <v>242.78333333333339</v>
      </c>
      <c r="F384" s="274">
        <v>239.2166666666667</v>
      </c>
      <c r="G384" s="274">
        <v>235.18333333333339</v>
      </c>
      <c r="H384" s="274">
        <v>250.38333333333338</v>
      </c>
      <c r="I384" s="274">
        <v>254.41666666666669</v>
      </c>
      <c r="J384" s="274">
        <v>257.98333333333335</v>
      </c>
      <c r="K384" s="272">
        <v>250.85</v>
      </c>
      <c r="L384" s="272">
        <v>243.25</v>
      </c>
      <c r="M384" s="272">
        <v>123.09755</v>
      </c>
    </row>
    <row r="385" spans="1:13">
      <c r="A385" s="263">
        <v>375</v>
      </c>
      <c r="B385" s="272" t="s">
        <v>166</v>
      </c>
      <c r="C385" s="273">
        <v>146.55000000000001</v>
      </c>
      <c r="D385" s="274">
        <v>147.48333333333335</v>
      </c>
      <c r="E385" s="274">
        <v>144.66666666666669</v>
      </c>
      <c r="F385" s="274">
        <v>142.78333333333333</v>
      </c>
      <c r="G385" s="274">
        <v>139.96666666666667</v>
      </c>
      <c r="H385" s="274">
        <v>149.3666666666667</v>
      </c>
      <c r="I385" s="274">
        <v>152.18333333333337</v>
      </c>
      <c r="J385" s="274">
        <v>154.06666666666672</v>
      </c>
      <c r="K385" s="272">
        <v>150.30000000000001</v>
      </c>
      <c r="L385" s="272">
        <v>145.6</v>
      </c>
      <c r="M385" s="272">
        <v>62.520800000000001</v>
      </c>
    </row>
    <row r="386" spans="1:13">
      <c r="A386" s="263">
        <v>376</v>
      </c>
      <c r="B386" s="272" t="s">
        <v>466</v>
      </c>
      <c r="C386" s="273">
        <v>254.8</v>
      </c>
      <c r="D386" s="274">
        <v>256.28333333333336</v>
      </c>
      <c r="E386" s="274">
        <v>252.66666666666674</v>
      </c>
      <c r="F386" s="274">
        <v>250.53333333333339</v>
      </c>
      <c r="G386" s="274">
        <v>246.91666666666677</v>
      </c>
      <c r="H386" s="274">
        <v>258.41666666666674</v>
      </c>
      <c r="I386" s="274">
        <v>262.03333333333342</v>
      </c>
      <c r="J386" s="274">
        <v>264.16666666666669</v>
      </c>
      <c r="K386" s="272">
        <v>259.89999999999998</v>
      </c>
      <c r="L386" s="272">
        <v>254.15</v>
      </c>
      <c r="M386" s="272">
        <v>3.82917</v>
      </c>
    </row>
    <row r="387" spans="1:13">
      <c r="A387" s="263">
        <v>377</v>
      </c>
      <c r="B387" s="272" t="s">
        <v>467</v>
      </c>
      <c r="C387" s="273">
        <v>516.20000000000005</v>
      </c>
      <c r="D387" s="274">
        <v>517.98333333333335</v>
      </c>
      <c r="E387" s="274">
        <v>513.2166666666667</v>
      </c>
      <c r="F387" s="274">
        <v>510.23333333333335</v>
      </c>
      <c r="G387" s="274">
        <v>505.4666666666667</v>
      </c>
      <c r="H387" s="274">
        <v>520.9666666666667</v>
      </c>
      <c r="I387" s="274">
        <v>525.73333333333335</v>
      </c>
      <c r="J387" s="274">
        <v>528.7166666666667</v>
      </c>
      <c r="K387" s="272">
        <v>522.75</v>
      </c>
      <c r="L387" s="272">
        <v>515</v>
      </c>
      <c r="M387" s="272">
        <v>2.1884899999999998</v>
      </c>
    </row>
    <row r="388" spans="1:13">
      <c r="A388" s="263">
        <v>378</v>
      </c>
      <c r="B388" s="272" t="s">
        <v>468</v>
      </c>
      <c r="C388" s="273">
        <v>31</v>
      </c>
      <c r="D388" s="274">
        <v>31.216666666666669</v>
      </c>
      <c r="E388" s="274">
        <v>30.583333333333336</v>
      </c>
      <c r="F388" s="274">
        <v>30.166666666666668</v>
      </c>
      <c r="G388" s="274">
        <v>29.533333333333335</v>
      </c>
      <c r="H388" s="274">
        <v>31.633333333333336</v>
      </c>
      <c r="I388" s="274">
        <v>32.266666666666666</v>
      </c>
      <c r="J388" s="274">
        <v>32.683333333333337</v>
      </c>
      <c r="K388" s="272">
        <v>31.85</v>
      </c>
      <c r="L388" s="272">
        <v>30.8</v>
      </c>
      <c r="M388" s="272">
        <v>44.01352</v>
      </c>
    </row>
    <row r="389" spans="1:13">
      <c r="A389" s="263">
        <v>379</v>
      </c>
      <c r="B389" s="272" t="s">
        <v>469</v>
      </c>
      <c r="C389" s="273">
        <v>136.4</v>
      </c>
      <c r="D389" s="274">
        <v>137.70000000000002</v>
      </c>
      <c r="E389" s="274">
        <v>133.95000000000005</v>
      </c>
      <c r="F389" s="274">
        <v>131.50000000000003</v>
      </c>
      <c r="G389" s="274">
        <v>127.75000000000006</v>
      </c>
      <c r="H389" s="274">
        <v>140.15000000000003</v>
      </c>
      <c r="I389" s="274">
        <v>143.89999999999998</v>
      </c>
      <c r="J389" s="274">
        <v>146.35000000000002</v>
      </c>
      <c r="K389" s="272">
        <v>141.44999999999999</v>
      </c>
      <c r="L389" s="272">
        <v>135.25</v>
      </c>
      <c r="M389" s="272">
        <v>21.842230000000001</v>
      </c>
    </row>
    <row r="390" spans="1:13">
      <c r="A390" s="263">
        <v>380</v>
      </c>
      <c r="B390" s="272" t="s">
        <v>274</v>
      </c>
      <c r="C390" s="273">
        <v>482.95</v>
      </c>
      <c r="D390" s="274">
        <v>484.58333333333331</v>
      </c>
      <c r="E390" s="274">
        <v>477.16666666666663</v>
      </c>
      <c r="F390" s="274">
        <v>471.38333333333333</v>
      </c>
      <c r="G390" s="274">
        <v>463.96666666666664</v>
      </c>
      <c r="H390" s="274">
        <v>490.36666666666662</v>
      </c>
      <c r="I390" s="274">
        <v>497.78333333333325</v>
      </c>
      <c r="J390" s="274">
        <v>503.56666666666661</v>
      </c>
      <c r="K390" s="272">
        <v>492</v>
      </c>
      <c r="L390" s="272">
        <v>478.8</v>
      </c>
      <c r="M390" s="272">
        <v>3.9661499999999998</v>
      </c>
    </row>
    <row r="391" spans="1:13">
      <c r="A391" s="263">
        <v>381</v>
      </c>
      <c r="B391" s="272" t="s">
        <v>470</v>
      </c>
      <c r="C391" s="273">
        <v>269</v>
      </c>
      <c r="D391" s="274">
        <v>270.23333333333335</v>
      </c>
      <c r="E391" s="274">
        <v>266.9666666666667</v>
      </c>
      <c r="F391" s="274">
        <v>264.93333333333334</v>
      </c>
      <c r="G391" s="274">
        <v>261.66666666666669</v>
      </c>
      <c r="H391" s="274">
        <v>272.26666666666671</v>
      </c>
      <c r="I391" s="274">
        <v>275.53333333333336</v>
      </c>
      <c r="J391" s="274">
        <v>277.56666666666672</v>
      </c>
      <c r="K391" s="272">
        <v>273.5</v>
      </c>
      <c r="L391" s="272">
        <v>268.2</v>
      </c>
      <c r="M391" s="272">
        <v>3.2959999999999998</v>
      </c>
    </row>
    <row r="392" spans="1:13">
      <c r="A392" s="263">
        <v>382</v>
      </c>
      <c r="B392" s="272" t="s">
        <v>471</v>
      </c>
      <c r="C392" s="273">
        <v>53.55</v>
      </c>
      <c r="D392" s="274">
        <v>53.949999999999996</v>
      </c>
      <c r="E392" s="274">
        <v>52.849999999999994</v>
      </c>
      <c r="F392" s="274">
        <v>52.15</v>
      </c>
      <c r="G392" s="274">
        <v>51.05</v>
      </c>
      <c r="H392" s="274">
        <v>54.649999999999991</v>
      </c>
      <c r="I392" s="274">
        <v>55.75</v>
      </c>
      <c r="J392" s="274">
        <v>56.449999999999989</v>
      </c>
      <c r="K392" s="272">
        <v>55.05</v>
      </c>
      <c r="L392" s="272">
        <v>53.25</v>
      </c>
      <c r="M392" s="272">
        <v>15.583920000000001</v>
      </c>
    </row>
    <row r="393" spans="1:13">
      <c r="A393" s="263">
        <v>383</v>
      </c>
      <c r="B393" s="272" t="s">
        <v>472</v>
      </c>
      <c r="C393" s="273">
        <v>1630.45</v>
      </c>
      <c r="D393" s="274">
        <v>1637.0666666666666</v>
      </c>
      <c r="E393" s="274">
        <v>1604.6833333333332</v>
      </c>
      <c r="F393" s="274">
        <v>1578.9166666666665</v>
      </c>
      <c r="G393" s="274">
        <v>1546.5333333333331</v>
      </c>
      <c r="H393" s="274">
        <v>1662.8333333333333</v>
      </c>
      <c r="I393" s="274">
        <v>1695.2166666666665</v>
      </c>
      <c r="J393" s="274">
        <v>1720.9833333333333</v>
      </c>
      <c r="K393" s="272">
        <v>1669.45</v>
      </c>
      <c r="L393" s="272">
        <v>1611.3</v>
      </c>
      <c r="M393" s="272">
        <v>0.10995000000000001</v>
      </c>
    </row>
    <row r="394" spans="1:13">
      <c r="A394" s="263">
        <v>384</v>
      </c>
      <c r="B394" s="272" t="s">
        <v>473</v>
      </c>
      <c r="C394" s="273">
        <v>341.6</v>
      </c>
      <c r="D394" s="274">
        <v>343.2166666666667</v>
      </c>
      <c r="E394" s="274">
        <v>336.53333333333342</v>
      </c>
      <c r="F394" s="274">
        <v>331.4666666666667</v>
      </c>
      <c r="G394" s="274">
        <v>324.78333333333342</v>
      </c>
      <c r="H394" s="274">
        <v>348.28333333333342</v>
      </c>
      <c r="I394" s="274">
        <v>354.9666666666667</v>
      </c>
      <c r="J394" s="274">
        <v>360.03333333333342</v>
      </c>
      <c r="K394" s="272">
        <v>349.9</v>
      </c>
      <c r="L394" s="272">
        <v>338.15</v>
      </c>
      <c r="M394" s="272">
        <v>6.4968000000000004</v>
      </c>
    </row>
    <row r="395" spans="1:13">
      <c r="A395" s="263">
        <v>385</v>
      </c>
      <c r="B395" s="272" t="s">
        <v>474</v>
      </c>
      <c r="C395" s="273">
        <v>157.35</v>
      </c>
      <c r="D395" s="274">
        <v>160.88333333333333</v>
      </c>
      <c r="E395" s="274">
        <v>151.86666666666665</v>
      </c>
      <c r="F395" s="274">
        <v>146.38333333333333</v>
      </c>
      <c r="G395" s="274">
        <v>137.36666666666665</v>
      </c>
      <c r="H395" s="274">
        <v>166.36666666666665</v>
      </c>
      <c r="I395" s="274">
        <v>175.3833333333333</v>
      </c>
      <c r="J395" s="274">
        <v>180.86666666666665</v>
      </c>
      <c r="K395" s="272">
        <v>169.9</v>
      </c>
      <c r="L395" s="272">
        <v>155.4</v>
      </c>
      <c r="M395" s="272">
        <v>14.66663</v>
      </c>
    </row>
    <row r="396" spans="1:13">
      <c r="A396" s="263">
        <v>386</v>
      </c>
      <c r="B396" s="272" t="s">
        <v>475</v>
      </c>
      <c r="C396" s="273">
        <v>878.9</v>
      </c>
      <c r="D396" s="274">
        <v>878.95000000000016</v>
      </c>
      <c r="E396" s="274">
        <v>874.90000000000032</v>
      </c>
      <c r="F396" s="274">
        <v>870.9000000000002</v>
      </c>
      <c r="G396" s="274">
        <v>866.85000000000036</v>
      </c>
      <c r="H396" s="274">
        <v>882.95000000000027</v>
      </c>
      <c r="I396" s="274">
        <v>887.00000000000023</v>
      </c>
      <c r="J396" s="274">
        <v>891.00000000000023</v>
      </c>
      <c r="K396" s="272">
        <v>883</v>
      </c>
      <c r="L396" s="272">
        <v>874.95</v>
      </c>
      <c r="M396" s="272">
        <v>3.1368800000000001</v>
      </c>
    </row>
    <row r="397" spans="1:13">
      <c r="A397" s="263">
        <v>387</v>
      </c>
      <c r="B397" s="272" t="s">
        <v>167</v>
      </c>
      <c r="C397" s="273">
        <v>1956.15</v>
      </c>
      <c r="D397" s="274">
        <v>1966.0166666666667</v>
      </c>
      <c r="E397" s="274">
        <v>1942.4333333333334</v>
      </c>
      <c r="F397" s="274">
        <v>1928.7166666666667</v>
      </c>
      <c r="G397" s="274">
        <v>1905.1333333333334</v>
      </c>
      <c r="H397" s="274">
        <v>1979.7333333333333</v>
      </c>
      <c r="I397" s="274">
        <v>2003.3166666666668</v>
      </c>
      <c r="J397" s="274">
        <v>2017.0333333333333</v>
      </c>
      <c r="K397" s="272">
        <v>1989.6</v>
      </c>
      <c r="L397" s="272">
        <v>1952.3</v>
      </c>
      <c r="M397" s="272">
        <v>90.473079999999996</v>
      </c>
    </row>
    <row r="398" spans="1:13">
      <c r="A398" s="263">
        <v>388</v>
      </c>
      <c r="B398" s="272" t="s">
        <v>818</v>
      </c>
      <c r="C398" s="273">
        <v>1014.7</v>
      </c>
      <c r="D398" s="274">
        <v>1010.4833333333332</v>
      </c>
      <c r="E398" s="274">
        <v>989.21666666666647</v>
      </c>
      <c r="F398" s="274">
        <v>963.73333333333323</v>
      </c>
      <c r="G398" s="274">
        <v>942.46666666666647</v>
      </c>
      <c r="H398" s="274">
        <v>1035.9666666666665</v>
      </c>
      <c r="I398" s="274">
        <v>1057.2333333333331</v>
      </c>
      <c r="J398" s="274">
        <v>1082.7166666666665</v>
      </c>
      <c r="K398" s="272">
        <v>1031.75</v>
      </c>
      <c r="L398" s="272">
        <v>985</v>
      </c>
      <c r="M398" s="272">
        <v>22.733879999999999</v>
      </c>
    </row>
    <row r="399" spans="1:13">
      <c r="A399" s="263">
        <v>389</v>
      </c>
      <c r="B399" s="272" t="s">
        <v>275</v>
      </c>
      <c r="C399" s="273">
        <v>888.7</v>
      </c>
      <c r="D399" s="274">
        <v>882.23333333333323</v>
      </c>
      <c r="E399" s="274">
        <v>869.46666666666647</v>
      </c>
      <c r="F399" s="274">
        <v>850.23333333333323</v>
      </c>
      <c r="G399" s="274">
        <v>837.46666666666647</v>
      </c>
      <c r="H399" s="274">
        <v>901.46666666666647</v>
      </c>
      <c r="I399" s="274">
        <v>914.23333333333312</v>
      </c>
      <c r="J399" s="274">
        <v>933.46666666666647</v>
      </c>
      <c r="K399" s="272">
        <v>895</v>
      </c>
      <c r="L399" s="272">
        <v>863</v>
      </c>
      <c r="M399" s="272">
        <v>43.118679999999998</v>
      </c>
    </row>
    <row r="400" spans="1:13">
      <c r="A400" s="263">
        <v>390</v>
      </c>
      <c r="B400" s="272" t="s">
        <v>477</v>
      </c>
      <c r="C400" s="273">
        <v>26.35</v>
      </c>
      <c r="D400" s="274">
        <v>26.466666666666669</v>
      </c>
      <c r="E400" s="274">
        <v>26.133333333333336</v>
      </c>
      <c r="F400" s="274">
        <v>25.916666666666668</v>
      </c>
      <c r="G400" s="274">
        <v>25.583333333333336</v>
      </c>
      <c r="H400" s="274">
        <v>26.683333333333337</v>
      </c>
      <c r="I400" s="274">
        <v>27.016666666666666</v>
      </c>
      <c r="J400" s="274">
        <v>27.233333333333338</v>
      </c>
      <c r="K400" s="272">
        <v>26.8</v>
      </c>
      <c r="L400" s="272">
        <v>26.25</v>
      </c>
      <c r="M400" s="272">
        <v>13.82705</v>
      </c>
    </row>
    <row r="401" spans="1:13">
      <c r="A401" s="263">
        <v>391</v>
      </c>
      <c r="B401" s="272" t="s">
        <v>478</v>
      </c>
      <c r="C401" s="273">
        <v>2334.9</v>
      </c>
      <c r="D401" s="274">
        <v>2384.7833333333333</v>
      </c>
      <c r="E401" s="274">
        <v>2257.1666666666665</v>
      </c>
      <c r="F401" s="274">
        <v>2179.4333333333334</v>
      </c>
      <c r="G401" s="274">
        <v>2051.8166666666666</v>
      </c>
      <c r="H401" s="274">
        <v>2462.5166666666664</v>
      </c>
      <c r="I401" s="274">
        <v>2590.1333333333332</v>
      </c>
      <c r="J401" s="274">
        <v>2667.8666666666663</v>
      </c>
      <c r="K401" s="272">
        <v>2512.4</v>
      </c>
      <c r="L401" s="272">
        <v>2307.0500000000002</v>
      </c>
      <c r="M401" s="272">
        <v>3.5194800000000002</v>
      </c>
    </row>
    <row r="402" spans="1:13">
      <c r="A402" s="263">
        <v>392</v>
      </c>
      <c r="B402" s="272" t="s">
        <v>172</v>
      </c>
      <c r="C402" s="273">
        <v>5527.1</v>
      </c>
      <c r="D402" s="274">
        <v>5576.2666666666664</v>
      </c>
      <c r="E402" s="274">
        <v>5458.833333333333</v>
      </c>
      <c r="F402" s="274">
        <v>5390.5666666666666</v>
      </c>
      <c r="G402" s="274">
        <v>5273.1333333333332</v>
      </c>
      <c r="H402" s="274">
        <v>5644.5333333333328</v>
      </c>
      <c r="I402" s="274">
        <v>5761.9666666666672</v>
      </c>
      <c r="J402" s="274">
        <v>5830.2333333333327</v>
      </c>
      <c r="K402" s="272">
        <v>5693.7</v>
      </c>
      <c r="L402" s="272">
        <v>5508</v>
      </c>
      <c r="M402" s="272">
        <v>1.24387</v>
      </c>
    </row>
    <row r="403" spans="1:13">
      <c r="A403" s="263">
        <v>393</v>
      </c>
      <c r="B403" s="272" t="s">
        <v>479</v>
      </c>
      <c r="C403" s="273">
        <v>7962.2</v>
      </c>
      <c r="D403" s="274">
        <v>7946.0666666666657</v>
      </c>
      <c r="E403" s="274">
        <v>7903.783333333331</v>
      </c>
      <c r="F403" s="274">
        <v>7845.366666666665</v>
      </c>
      <c r="G403" s="274">
        <v>7803.0833333333303</v>
      </c>
      <c r="H403" s="274">
        <v>8004.4833333333318</v>
      </c>
      <c r="I403" s="274">
        <v>8046.7666666666664</v>
      </c>
      <c r="J403" s="274">
        <v>8105.1833333333325</v>
      </c>
      <c r="K403" s="272">
        <v>7988.35</v>
      </c>
      <c r="L403" s="272">
        <v>7887.65</v>
      </c>
      <c r="M403" s="272">
        <v>0.35554999999999998</v>
      </c>
    </row>
    <row r="404" spans="1:13">
      <c r="A404" s="263">
        <v>394</v>
      </c>
      <c r="B404" s="272" t="s">
        <v>480</v>
      </c>
      <c r="C404" s="273">
        <v>4952.3500000000004</v>
      </c>
      <c r="D404" s="274">
        <v>4974.916666666667</v>
      </c>
      <c r="E404" s="274">
        <v>4879.8333333333339</v>
      </c>
      <c r="F404" s="274">
        <v>4807.3166666666666</v>
      </c>
      <c r="G404" s="274">
        <v>4712.2333333333336</v>
      </c>
      <c r="H404" s="274">
        <v>5047.4333333333343</v>
      </c>
      <c r="I404" s="274">
        <v>5142.5166666666682</v>
      </c>
      <c r="J404" s="274">
        <v>5215.0333333333347</v>
      </c>
      <c r="K404" s="272">
        <v>5070</v>
      </c>
      <c r="L404" s="272">
        <v>4902.3999999999996</v>
      </c>
      <c r="M404" s="272">
        <v>0.47991</v>
      </c>
    </row>
    <row r="405" spans="1:13">
      <c r="A405" s="263">
        <v>395</v>
      </c>
      <c r="B405" s="272" t="s">
        <v>760</v>
      </c>
      <c r="C405" s="273">
        <v>106</v>
      </c>
      <c r="D405" s="274">
        <v>108.13333333333333</v>
      </c>
      <c r="E405" s="274">
        <v>102.56666666666665</v>
      </c>
      <c r="F405" s="274">
        <v>99.133333333333326</v>
      </c>
      <c r="G405" s="274">
        <v>93.566666666666649</v>
      </c>
      <c r="H405" s="274">
        <v>111.56666666666665</v>
      </c>
      <c r="I405" s="274">
        <v>117.13333333333331</v>
      </c>
      <c r="J405" s="274">
        <v>120.56666666666665</v>
      </c>
      <c r="K405" s="272">
        <v>113.7</v>
      </c>
      <c r="L405" s="272">
        <v>104.7</v>
      </c>
      <c r="M405" s="272">
        <v>16.432849999999998</v>
      </c>
    </row>
    <row r="406" spans="1:13">
      <c r="A406" s="263">
        <v>396</v>
      </c>
      <c r="B406" s="272" t="s">
        <v>481</v>
      </c>
      <c r="C406" s="273">
        <v>421.95</v>
      </c>
      <c r="D406" s="274">
        <v>422.23333333333329</v>
      </c>
      <c r="E406" s="274">
        <v>418.31666666666661</v>
      </c>
      <c r="F406" s="274">
        <v>414.68333333333334</v>
      </c>
      <c r="G406" s="274">
        <v>410.76666666666665</v>
      </c>
      <c r="H406" s="274">
        <v>425.86666666666656</v>
      </c>
      <c r="I406" s="274">
        <v>429.78333333333319</v>
      </c>
      <c r="J406" s="274">
        <v>433.41666666666652</v>
      </c>
      <c r="K406" s="272">
        <v>426.15</v>
      </c>
      <c r="L406" s="272">
        <v>418.6</v>
      </c>
      <c r="M406" s="272">
        <v>1.7181299999999999</v>
      </c>
    </row>
    <row r="407" spans="1:13">
      <c r="A407" s="263">
        <v>397</v>
      </c>
      <c r="B407" s="272" t="s">
        <v>762</v>
      </c>
      <c r="C407" s="273">
        <v>233.5</v>
      </c>
      <c r="D407" s="274">
        <v>233.26666666666665</v>
      </c>
      <c r="E407" s="274">
        <v>227.23333333333329</v>
      </c>
      <c r="F407" s="274">
        <v>220.96666666666664</v>
      </c>
      <c r="G407" s="274">
        <v>214.93333333333328</v>
      </c>
      <c r="H407" s="274">
        <v>239.5333333333333</v>
      </c>
      <c r="I407" s="274">
        <v>245.56666666666666</v>
      </c>
      <c r="J407" s="274">
        <v>251.83333333333331</v>
      </c>
      <c r="K407" s="272">
        <v>239.3</v>
      </c>
      <c r="L407" s="272">
        <v>227</v>
      </c>
      <c r="M407" s="272">
        <v>6.4667700000000004</v>
      </c>
    </row>
    <row r="408" spans="1:13">
      <c r="A408" s="263">
        <v>398</v>
      </c>
      <c r="B408" s="272" t="s">
        <v>482</v>
      </c>
      <c r="C408" s="273">
        <v>2071</v>
      </c>
      <c r="D408" s="274">
        <v>2065.9166666666665</v>
      </c>
      <c r="E408" s="274">
        <v>2054.0333333333328</v>
      </c>
      <c r="F408" s="274">
        <v>2037.0666666666662</v>
      </c>
      <c r="G408" s="274">
        <v>2025.1833333333325</v>
      </c>
      <c r="H408" s="274">
        <v>2082.8833333333332</v>
      </c>
      <c r="I408" s="274">
        <v>2094.7666666666673</v>
      </c>
      <c r="J408" s="274">
        <v>2111.7333333333336</v>
      </c>
      <c r="K408" s="272">
        <v>2077.8000000000002</v>
      </c>
      <c r="L408" s="272">
        <v>2048.9499999999998</v>
      </c>
      <c r="M408" s="272">
        <v>0.18898999999999999</v>
      </c>
    </row>
    <row r="409" spans="1:13">
      <c r="A409" s="263">
        <v>399</v>
      </c>
      <c r="B409" s="272" t="s">
        <v>483</v>
      </c>
      <c r="C409" s="273">
        <v>428.35</v>
      </c>
      <c r="D409" s="274">
        <v>430.36666666666662</v>
      </c>
      <c r="E409" s="274">
        <v>423.98333333333323</v>
      </c>
      <c r="F409" s="274">
        <v>419.61666666666662</v>
      </c>
      <c r="G409" s="274">
        <v>413.23333333333323</v>
      </c>
      <c r="H409" s="274">
        <v>434.73333333333323</v>
      </c>
      <c r="I409" s="274">
        <v>441.11666666666656</v>
      </c>
      <c r="J409" s="274">
        <v>445.48333333333323</v>
      </c>
      <c r="K409" s="272">
        <v>436.75</v>
      </c>
      <c r="L409" s="272">
        <v>426</v>
      </c>
      <c r="M409" s="272">
        <v>1.53409</v>
      </c>
    </row>
    <row r="410" spans="1:13">
      <c r="A410" s="263">
        <v>400</v>
      </c>
      <c r="B410" s="272" t="s">
        <v>761</v>
      </c>
      <c r="C410" s="273">
        <v>85.4</v>
      </c>
      <c r="D410" s="274">
        <v>85.75</v>
      </c>
      <c r="E410" s="274">
        <v>84.55</v>
      </c>
      <c r="F410" s="274">
        <v>83.7</v>
      </c>
      <c r="G410" s="274">
        <v>82.5</v>
      </c>
      <c r="H410" s="274">
        <v>86.6</v>
      </c>
      <c r="I410" s="274">
        <v>87.799999999999983</v>
      </c>
      <c r="J410" s="274">
        <v>88.649999999999991</v>
      </c>
      <c r="K410" s="272">
        <v>86.95</v>
      </c>
      <c r="L410" s="272">
        <v>84.9</v>
      </c>
      <c r="M410" s="272">
        <v>15.647629999999999</v>
      </c>
    </row>
    <row r="411" spans="1:13">
      <c r="A411" s="263">
        <v>401</v>
      </c>
      <c r="B411" s="272" t="s">
        <v>484</v>
      </c>
      <c r="C411" s="273">
        <v>200.95</v>
      </c>
      <c r="D411" s="274">
        <v>201.41666666666666</v>
      </c>
      <c r="E411" s="274">
        <v>199.13333333333333</v>
      </c>
      <c r="F411" s="274">
        <v>197.31666666666666</v>
      </c>
      <c r="G411" s="274">
        <v>195.03333333333333</v>
      </c>
      <c r="H411" s="274">
        <v>203.23333333333332</v>
      </c>
      <c r="I411" s="274">
        <v>205.51666666666668</v>
      </c>
      <c r="J411" s="274">
        <v>207.33333333333331</v>
      </c>
      <c r="K411" s="272">
        <v>203.7</v>
      </c>
      <c r="L411" s="272">
        <v>199.6</v>
      </c>
      <c r="M411" s="272">
        <v>0.59560000000000002</v>
      </c>
    </row>
    <row r="412" spans="1:13">
      <c r="A412" s="263">
        <v>402</v>
      </c>
      <c r="B412" s="272" t="s">
        <v>170</v>
      </c>
      <c r="C412" s="273">
        <v>28165.8</v>
      </c>
      <c r="D412" s="274">
        <v>28041.666666666668</v>
      </c>
      <c r="E412" s="274">
        <v>27484.233333333337</v>
      </c>
      <c r="F412" s="274">
        <v>26802.666666666668</v>
      </c>
      <c r="G412" s="274">
        <v>26245.233333333337</v>
      </c>
      <c r="H412" s="274">
        <v>28723.233333333337</v>
      </c>
      <c r="I412" s="274">
        <v>29280.666666666664</v>
      </c>
      <c r="J412" s="274">
        <v>29962.233333333337</v>
      </c>
      <c r="K412" s="272">
        <v>28599.1</v>
      </c>
      <c r="L412" s="272">
        <v>27360.1</v>
      </c>
      <c r="M412" s="272">
        <v>1.37375</v>
      </c>
    </row>
    <row r="413" spans="1:13">
      <c r="A413" s="263">
        <v>403</v>
      </c>
      <c r="B413" s="272" t="s">
        <v>485</v>
      </c>
      <c r="C413" s="273">
        <v>1478.9</v>
      </c>
      <c r="D413" s="274">
        <v>1491.7</v>
      </c>
      <c r="E413" s="274">
        <v>1449.4</v>
      </c>
      <c r="F413" s="274">
        <v>1419.9</v>
      </c>
      <c r="G413" s="274">
        <v>1377.6000000000001</v>
      </c>
      <c r="H413" s="274">
        <v>1521.2</v>
      </c>
      <c r="I413" s="274">
        <v>1563.4999999999998</v>
      </c>
      <c r="J413" s="274">
        <v>1593</v>
      </c>
      <c r="K413" s="272">
        <v>1534</v>
      </c>
      <c r="L413" s="272">
        <v>1462.2</v>
      </c>
      <c r="M413" s="272">
        <v>0.23347999999999999</v>
      </c>
    </row>
    <row r="414" spans="1:13">
      <c r="A414" s="263">
        <v>404</v>
      </c>
      <c r="B414" s="272" t="s">
        <v>173</v>
      </c>
      <c r="C414" s="273">
        <v>1413.1</v>
      </c>
      <c r="D414" s="274">
        <v>1415.6166666666668</v>
      </c>
      <c r="E414" s="274">
        <v>1387.4833333333336</v>
      </c>
      <c r="F414" s="274">
        <v>1361.8666666666668</v>
      </c>
      <c r="G414" s="274">
        <v>1333.7333333333336</v>
      </c>
      <c r="H414" s="274">
        <v>1441.2333333333336</v>
      </c>
      <c r="I414" s="274">
        <v>1469.3666666666668</v>
      </c>
      <c r="J414" s="274">
        <v>1494.9833333333336</v>
      </c>
      <c r="K414" s="272">
        <v>1443.75</v>
      </c>
      <c r="L414" s="272">
        <v>1390</v>
      </c>
      <c r="M414" s="272">
        <v>22.187830000000002</v>
      </c>
    </row>
    <row r="415" spans="1:13">
      <c r="A415" s="263">
        <v>405</v>
      </c>
      <c r="B415" s="272" t="s">
        <v>171</v>
      </c>
      <c r="C415" s="273">
        <v>1852.4</v>
      </c>
      <c r="D415" s="274">
        <v>1865.1333333333332</v>
      </c>
      <c r="E415" s="274">
        <v>1830.2666666666664</v>
      </c>
      <c r="F415" s="274">
        <v>1808.1333333333332</v>
      </c>
      <c r="G415" s="274">
        <v>1773.2666666666664</v>
      </c>
      <c r="H415" s="274">
        <v>1887.2666666666664</v>
      </c>
      <c r="I415" s="274">
        <v>1922.1333333333332</v>
      </c>
      <c r="J415" s="274">
        <v>1944.2666666666664</v>
      </c>
      <c r="K415" s="272">
        <v>1900</v>
      </c>
      <c r="L415" s="272">
        <v>1843</v>
      </c>
      <c r="M415" s="272">
        <v>3.0750999999999999</v>
      </c>
    </row>
    <row r="416" spans="1:13">
      <c r="A416" s="263">
        <v>406</v>
      </c>
      <c r="B416" s="272" t="s">
        <v>486</v>
      </c>
      <c r="C416" s="273">
        <v>452.8</v>
      </c>
      <c r="D416" s="274">
        <v>455.31666666666666</v>
      </c>
      <c r="E416" s="274">
        <v>447.68333333333334</v>
      </c>
      <c r="F416" s="274">
        <v>442.56666666666666</v>
      </c>
      <c r="G416" s="274">
        <v>434.93333333333334</v>
      </c>
      <c r="H416" s="274">
        <v>460.43333333333334</v>
      </c>
      <c r="I416" s="274">
        <v>468.06666666666666</v>
      </c>
      <c r="J416" s="274">
        <v>473.18333333333334</v>
      </c>
      <c r="K416" s="272">
        <v>462.95</v>
      </c>
      <c r="L416" s="272">
        <v>450.2</v>
      </c>
      <c r="M416" s="272">
        <v>0.97241</v>
      </c>
    </row>
    <row r="417" spans="1:13">
      <c r="A417" s="263">
        <v>407</v>
      </c>
      <c r="B417" s="272" t="s">
        <v>487</v>
      </c>
      <c r="C417" s="273">
        <v>1250</v>
      </c>
      <c r="D417" s="274">
        <v>1242.3499999999999</v>
      </c>
      <c r="E417" s="274">
        <v>1227.7499999999998</v>
      </c>
      <c r="F417" s="274">
        <v>1205.4999999999998</v>
      </c>
      <c r="G417" s="274">
        <v>1190.8999999999996</v>
      </c>
      <c r="H417" s="274">
        <v>1264.5999999999999</v>
      </c>
      <c r="I417" s="274">
        <v>1279.2000000000003</v>
      </c>
      <c r="J417" s="274">
        <v>1301.45</v>
      </c>
      <c r="K417" s="272">
        <v>1256.95</v>
      </c>
      <c r="L417" s="272">
        <v>1220.0999999999999</v>
      </c>
      <c r="M417" s="272">
        <v>0.16055</v>
      </c>
    </row>
    <row r="418" spans="1:13">
      <c r="A418" s="263">
        <v>408</v>
      </c>
      <c r="B418" s="272" t="s">
        <v>763</v>
      </c>
      <c r="C418" s="273">
        <v>1508.1</v>
      </c>
      <c r="D418" s="274">
        <v>1511.3</v>
      </c>
      <c r="E418" s="274">
        <v>1492.05</v>
      </c>
      <c r="F418" s="274">
        <v>1476</v>
      </c>
      <c r="G418" s="274">
        <v>1456.75</v>
      </c>
      <c r="H418" s="274">
        <v>1527.35</v>
      </c>
      <c r="I418" s="274">
        <v>1546.6</v>
      </c>
      <c r="J418" s="274">
        <v>1562.6499999999999</v>
      </c>
      <c r="K418" s="272">
        <v>1530.55</v>
      </c>
      <c r="L418" s="272">
        <v>1495.25</v>
      </c>
      <c r="M418" s="272">
        <v>0.97592000000000001</v>
      </c>
    </row>
    <row r="419" spans="1:13">
      <c r="A419" s="263">
        <v>409</v>
      </c>
      <c r="B419" s="272" t="s">
        <v>488</v>
      </c>
      <c r="C419" s="273">
        <v>406.75</v>
      </c>
      <c r="D419" s="274">
        <v>410.51666666666665</v>
      </c>
      <c r="E419" s="274">
        <v>400.23333333333329</v>
      </c>
      <c r="F419" s="274">
        <v>393.71666666666664</v>
      </c>
      <c r="G419" s="274">
        <v>383.43333333333328</v>
      </c>
      <c r="H419" s="274">
        <v>417.0333333333333</v>
      </c>
      <c r="I419" s="274">
        <v>427.31666666666661</v>
      </c>
      <c r="J419" s="274">
        <v>433.83333333333331</v>
      </c>
      <c r="K419" s="272">
        <v>420.8</v>
      </c>
      <c r="L419" s="272">
        <v>404</v>
      </c>
      <c r="M419" s="272">
        <v>3.5009399999999999</v>
      </c>
    </row>
    <row r="420" spans="1:13">
      <c r="A420" s="263">
        <v>410</v>
      </c>
      <c r="B420" s="272" t="s">
        <v>489</v>
      </c>
      <c r="C420" s="273">
        <v>8.25</v>
      </c>
      <c r="D420" s="274">
        <v>8.2833333333333332</v>
      </c>
      <c r="E420" s="274">
        <v>8.1666666666666661</v>
      </c>
      <c r="F420" s="274">
        <v>8.0833333333333321</v>
      </c>
      <c r="G420" s="274">
        <v>7.966666666666665</v>
      </c>
      <c r="H420" s="274">
        <v>8.3666666666666671</v>
      </c>
      <c r="I420" s="274">
        <v>8.4833333333333343</v>
      </c>
      <c r="J420" s="274">
        <v>8.5666666666666682</v>
      </c>
      <c r="K420" s="272">
        <v>8.4</v>
      </c>
      <c r="L420" s="272">
        <v>8.1999999999999993</v>
      </c>
      <c r="M420" s="272">
        <v>127.90446</v>
      </c>
    </row>
    <row r="421" spans="1:13">
      <c r="A421" s="263">
        <v>411</v>
      </c>
      <c r="B421" s="272" t="s">
        <v>764</v>
      </c>
      <c r="C421" s="273">
        <v>86.8</v>
      </c>
      <c r="D421" s="274">
        <v>87.366666666666674</v>
      </c>
      <c r="E421" s="274">
        <v>85.933333333333351</v>
      </c>
      <c r="F421" s="274">
        <v>85.066666666666677</v>
      </c>
      <c r="G421" s="274">
        <v>83.633333333333354</v>
      </c>
      <c r="H421" s="274">
        <v>88.233333333333348</v>
      </c>
      <c r="I421" s="274">
        <v>89.666666666666686</v>
      </c>
      <c r="J421" s="274">
        <v>90.533333333333346</v>
      </c>
      <c r="K421" s="272">
        <v>88.8</v>
      </c>
      <c r="L421" s="272">
        <v>86.5</v>
      </c>
      <c r="M421" s="272">
        <v>26.019220000000001</v>
      </c>
    </row>
    <row r="422" spans="1:13">
      <c r="A422" s="263">
        <v>412</v>
      </c>
      <c r="B422" s="272" t="s">
        <v>490</v>
      </c>
      <c r="C422" s="273">
        <v>96.45</v>
      </c>
      <c r="D422" s="274">
        <v>96.649999999999991</v>
      </c>
      <c r="E422" s="274">
        <v>94.299999999999983</v>
      </c>
      <c r="F422" s="274">
        <v>92.149999999999991</v>
      </c>
      <c r="G422" s="274">
        <v>89.799999999999983</v>
      </c>
      <c r="H422" s="274">
        <v>98.799999999999983</v>
      </c>
      <c r="I422" s="274">
        <v>101.14999999999998</v>
      </c>
      <c r="J422" s="274">
        <v>103.29999999999998</v>
      </c>
      <c r="K422" s="272">
        <v>99</v>
      </c>
      <c r="L422" s="272">
        <v>94.5</v>
      </c>
      <c r="M422" s="272">
        <v>7.2470699999999999</v>
      </c>
    </row>
    <row r="423" spans="1:13">
      <c r="A423" s="263">
        <v>413</v>
      </c>
      <c r="B423" s="272" t="s">
        <v>169</v>
      </c>
      <c r="C423" s="273">
        <v>394.8</v>
      </c>
      <c r="D423" s="274">
        <v>395.76666666666665</v>
      </c>
      <c r="E423" s="274">
        <v>388.0333333333333</v>
      </c>
      <c r="F423" s="274">
        <v>381.26666666666665</v>
      </c>
      <c r="G423" s="274">
        <v>373.5333333333333</v>
      </c>
      <c r="H423" s="274">
        <v>402.5333333333333</v>
      </c>
      <c r="I423" s="274">
        <v>410.26666666666665</v>
      </c>
      <c r="J423" s="274">
        <v>417.0333333333333</v>
      </c>
      <c r="K423" s="272">
        <v>403.5</v>
      </c>
      <c r="L423" s="272">
        <v>389</v>
      </c>
      <c r="M423" s="272">
        <v>638.69989999999996</v>
      </c>
    </row>
    <row r="424" spans="1:13">
      <c r="A424" s="263">
        <v>414</v>
      </c>
      <c r="B424" s="272" t="s">
        <v>168</v>
      </c>
      <c r="C424" s="281">
        <v>66.75</v>
      </c>
      <c r="D424" s="282">
        <v>67.05</v>
      </c>
      <c r="E424" s="282">
        <v>65.25</v>
      </c>
      <c r="F424" s="282">
        <v>63.75</v>
      </c>
      <c r="G424" s="282">
        <v>61.95</v>
      </c>
      <c r="H424" s="282">
        <v>68.55</v>
      </c>
      <c r="I424" s="282">
        <v>70.34999999999998</v>
      </c>
      <c r="J424" s="282">
        <v>71.849999999999994</v>
      </c>
      <c r="K424" s="283">
        <v>68.849999999999994</v>
      </c>
      <c r="L424" s="283">
        <v>65.55</v>
      </c>
      <c r="M424" s="283">
        <v>646.88675000000001</v>
      </c>
    </row>
    <row r="425" spans="1:13">
      <c r="A425" s="263">
        <v>415</v>
      </c>
      <c r="B425" s="272" t="s">
        <v>767</v>
      </c>
      <c r="C425" s="272">
        <v>235.75</v>
      </c>
      <c r="D425" s="274">
        <v>238.38333333333333</v>
      </c>
      <c r="E425" s="274">
        <v>232.36666666666665</v>
      </c>
      <c r="F425" s="274">
        <v>228.98333333333332</v>
      </c>
      <c r="G425" s="274">
        <v>222.96666666666664</v>
      </c>
      <c r="H425" s="274">
        <v>241.76666666666665</v>
      </c>
      <c r="I425" s="274">
        <v>247.7833333333333</v>
      </c>
      <c r="J425" s="274">
        <v>251.16666666666666</v>
      </c>
      <c r="K425" s="272">
        <v>244.4</v>
      </c>
      <c r="L425" s="272">
        <v>235</v>
      </c>
      <c r="M425" s="272">
        <v>2.9702899999999999</v>
      </c>
    </row>
    <row r="426" spans="1:13">
      <c r="A426" s="263">
        <v>416</v>
      </c>
      <c r="B426" s="272" t="s">
        <v>844</v>
      </c>
      <c r="C426" s="272">
        <v>180.1</v>
      </c>
      <c r="D426" s="274">
        <v>182.18333333333331</v>
      </c>
      <c r="E426" s="274">
        <v>176.46666666666661</v>
      </c>
      <c r="F426" s="274">
        <v>172.83333333333331</v>
      </c>
      <c r="G426" s="274">
        <v>167.11666666666662</v>
      </c>
      <c r="H426" s="274">
        <v>185.81666666666661</v>
      </c>
      <c r="I426" s="274">
        <v>191.5333333333333</v>
      </c>
      <c r="J426" s="274">
        <v>195.1666666666666</v>
      </c>
      <c r="K426" s="272">
        <v>187.9</v>
      </c>
      <c r="L426" s="272">
        <v>178.55</v>
      </c>
      <c r="M426" s="272">
        <v>6.2256499999999999</v>
      </c>
    </row>
    <row r="427" spans="1:13">
      <c r="A427" s="263">
        <v>417</v>
      </c>
      <c r="B427" s="272" t="s">
        <v>174</v>
      </c>
      <c r="C427" s="272">
        <v>849.9</v>
      </c>
      <c r="D427" s="274">
        <v>855.43333333333339</v>
      </c>
      <c r="E427" s="274">
        <v>835.46666666666681</v>
      </c>
      <c r="F427" s="274">
        <v>821.03333333333342</v>
      </c>
      <c r="G427" s="274">
        <v>801.06666666666683</v>
      </c>
      <c r="H427" s="274">
        <v>869.86666666666679</v>
      </c>
      <c r="I427" s="274">
        <v>889.83333333333348</v>
      </c>
      <c r="J427" s="274">
        <v>904.26666666666677</v>
      </c>
      <c r="K427" s="272">
        <v>875.4</v>
      </c>
      <c r="L427" s="272">
        <v>841</v>
      </c>
      <c r="M427" s="272">
        <v>5.6414600000000004</v>
      </c>
    </row>
    <row r="428" spans="1:13">
      <c r="A428" s="263">
        <v>418</v>
      </c>
      <c r="B428" s="272" t="s">
        <v>491</v>
      </c>
      <c r="C428" s="272">
        <v>500.5</v>
      </c>
      <c r="D428" s="274">
        <v>503.4666666666667</v>
      </c>
      <c r="E428" s="274">
        <v>495.03333333333342</v>
      </c>
      <c r="F428" s="274">
        <v>489.56666666666672</v>
      </c>
      <c r="G428" s="274">
        <v>481.13333333333344</v>
      </c>
      <c r="H428" s="274">
        <v>508.93333333333339</v>
      </c>
      <c r="I428" s="274">
        <v>517.36666666666667</v>
      </c>
      <c r="J428" s="274">
        <v>522.83333333333337</v>
      </c>
      <c r="K428" s="272">
        <v>511.9</v>
      </c>
      <c r="L428" s="272">
        <v>498</v>
      </c>
      <c r="M428" s="272">
        <v>0.54818999999999996</v>
      </c>
    </row>
    <row r="429" spans="1:13">
      <c r="A429" s="263">
        <v>419</v>
      </c>
      <c r="B429" s="272" t="s">
        <v>796</v>
      </c>
      <c r="C429" s="272">
        <v>308.39999999999998</v>
      </c>
      <c r="D429" s="274">
        <v>308.63333333333327</v>
      </c>
      <c r="E429" s="274">
        <v>305.56666666666655</v>
      </c>
      <c r="F429" s="274">
        <v>302.73333333333329</v>
      </c>
      <c r="G429" s="274">
        <v>299.66666666666657</v>
      </c>
      <c r="H429" s="274">
        <v>311.46666666666653</v>
      </c>
      <c r="I429" s="274">
        <v>314.53333333333325</v>
      </c>
      <c r="J429" s="274">
        <v>317.3666666666665</v>
      </c>
      <c r="K429" s="272">
        <v>311.7</v>
      </c>
      <c r="L429" s="272">
        <v>305.8</v>
      </c>
      <c r="M429" s="272">
        <v>3.5958000000000001</v>
      </c>
    </row>
    <row r="430" spans="1:13">
      <c r="A430" s="263">
        <v>420</v>
      </c>
      <c r="B430" s="272" t="s">
        <v>492</v>
      </c>
      <c r="C430" s="272">
        <v>182.75</v>
      </c>
      <c r="D430" s="274">
        <v>184.38333333333335</v>
      </c>
      <c r="E430" s="274">
        <v>180.16666666666671</v>
      </c>
      <c r="F430" s="274">
        <v>177.58333333333337</v>
      </c>
      <c r="G430" s="274">
        <v>173.36666666666673</v>
      </c>
      <c r="H430" s="274">
        <v>186.9666666666667</v>
      </c>
      <c r="I430" s="274">
        <v>191.18333333333334</v>
      </c>
      <c r="J430" s="274">
        <v>193.76666666666668</v>
      </c>
      <c r="K430" s="272">
        <v>188.6</v>
      </c>
      <c r="L430" s="272">
        <v>181.8</v>
      </c>
      <c r="M430" s="272">
        <v>7.3153800000000002</v>
      </c>
    </row>
    <row r="431" spans="1:13">
      <c r="A431" s="263">
        <v>421</v>
      </c>
      <c r="B431" s="272" t="s">
        <v>175</v>
      </c>
      <c r="C431" s="272">
        <v>623.6</v>
      </c>
      <c r="D431" s="274">
        <v>627.94999999999993</v>
      </c>
      <c r="E431" s="274">
        <v>616.64999999999986</v>
      </c>
      <c r="F431" s="274">
        <v>609.69999999999993</v>
      </c>
      <c r="G431" s="274">
        <v>598.39999999999986</v>
      </c>
      <c r="H431" s="274">
        <v>634.89999999999986</v>
      </c>
      <c r="I431" s="274">
        <v>646.19999999999982</v>
      </c>
      <c r="J431" s="274">
        <v>653.14999999999986</v>
      </c>
      <c r="K431" s="272">
        <v>639.25</v>
      </c>
      <c r="L431" s="272">
        <v>621</v>
      </c>
      <c r="M431" s="272">
        <v>57.940150000000003</v>
      </c>
    </row>
    <row r="432" spans="1:13">
      <c r="A432" s="263">
        <v>422</v>
      </c>
      <c r="B432" s="272" t="s">
        <v>176</v>
      </c>
      <c r="C432" s="272">
        <v>528.20000000000005</v>
      </c>
      <c r="D432" s="274">
        <v>530</v>
      </c>
      <c r="E432" s="274">
        <v>511.6</v>
      </c>
      <c r="F432" s="274">
        <v>495</v>
      </c>
      <c r="G432" s="274">
        <v>476.6</v>
      </c>
      <c r="H432" s="274">
        <v>546.6</v>
      </c>
      <c r="I432" s="274">
        <v>565.00000000000011</v>
      </c>
      <c r="J432" s="274">
        <v>581.6</v>
      </c>
      <c r="K432" s="272">
        <v>548.4</v>
      </c>
      <c r="L432" s="272">
        <v>513.4</v>
      </c>
      <c r="M432" s="272">
        <v>110.75085</v>
      </c>
    </row>
    <row r="433" spans="1:13">
      <c r="A433" s="263">
        <v>423</v>
      </c>
      <c r="B433" s="272" t="s">
        <v>493</v>
      </c>
      <c r="C433" s="272">
        <v>2229.85</v>
      </c>
      <c r="D433" s="274">
        <v>2174.3666666666668</v>
      </c>
      <c r="E433" s="274">
        <v>1995.6333333333337</v>
      </c>
      <c r="F433" s="274">
        <v>1761.416666666667</v>
      </c>
      <c r="G433" s="274">
        <v>1582.6833333333338</v>
      </c>
      <c r="H433" s="274">
        <v>2408.5833333333335</v>
      </c>
      <c r="I433" s="274">
        <v>2587.3166666666671</v>
      </c>
      <c r="J433" s="274">
        <v>2821.5333333333333</v>
      </c>
      <c r="K433" s="272">
        <v>2353.1</v>
      </c>
      <c r="L433" s="272">
        <v>1940.15</v>
      </c>
      <c r="M433" s="272">
        <v>5.1527399999999997</v>
      </c>
    </row>
    <row r="434" spans="1:13">
      <c r="A434" s="263">
        <v>424</v>
      </c>
      <c r="B434" s="272" t="s">
        <v>494</v>
      </c>
      <c r="C434" s="272">
        <v>592.70000000000005</v>
      </c>
      <c r="D434" s="274">
        <v>594.26666666666677</v>
      </c>
      <c r="E434" s="274">
        <v>583.53333333333353</v>
      </c>
      <c r="F434" s="274">
        <v>574.36666666666679</v>
      </c>
      <c r="G434" s="274">
        <v>563.63333333333355</v>
      </c>
      <c r="H434" s="274">
        <v>603.43333333333351</v>
      </c>
      <c r="I434" s="274">
        <v>614.16666666666686</v>
      </c>
      <c r="J434" s="274">
        <v>623.33333333333348</v>
      </c>
      <c r="K434" s="272">
        <v>605</v>
      </c>
      <c r="L434" s="272">
        <v>585.1</v>
      </c>
      <c r="M434" s="272">
        <v>0.81086000000000003</v>
      </c>
    </row>
    <row r="435" spans="1:13">
      <c r="A435" s="263">
        <v>425</v>
      </c>
      <c r="B435" s="272" t="s">
        <v>495</v>
      </c>
      <c r="C435" s="272">
        <v>369.2</v>
      </c>
      <c r="D435" s="274">
        <v>371.2833333333333</v>
      </c>
      <c r="E435" s="274">
        <v>362.71666666666658</v>
      </c>
      <c r="F435" s="274">
        <v>356.23333333333329</v>
      </c>
      <c r="G435" s="274">
        <v>347.66666666666657</v>
      </c>
      <c r="H435" s="274">
        <v>377.76666666666659</v>
      </c>
      <c r="I435" s="274">
        <v>386.33333333333331</v>
      </c>
      <c r="J435" s="274">
        <v>392.81666666666661</v>
      </c>
      <c r="K435" s="272">
        <v>379.85</v>
      </c>
      <c r="L435" s="272">
        <v>364.8</v>
      </c>
      <c r="M435" s="272">
        <v>3.32836</v>
      </c>
    </row>
    <row r="436" spans="1:13">
      <c r="A436" s="263">
        <v>426</v>
      </c>
      <c r="B436" s="272" t="s">
        <v>496</v>
      </c>
      <c r="C436" s="272">
        <v>238.2</v>
      </c>
      <c r="D436" s="274">
        <v>242.11666666666665</v>
      </c>
      <c r="E436" s="274">
        <v>231.6333333333333</v>
      </c>
      <c r="F436" s="274">
        <v>225.06666666666666</v>
      </c>
      <c r="G436" s="274">
        <v>214.58333333333331</v>
      </c>
      <c r="H436" s="274">
        <v>248.68333333333328</v>
      </c>
      <c r="I436" s="274">
        <v>259.16666666666663</v>
      </c>
      <c r="J436" s="274">
        <v>265.73333333333323</v>
      </c>
      <c r="K436" s="272">
        <v>252.6</v>
      </c>
      <c r="L436" s="272">
        <v>235.55</v>
      </c>
      <c r="M436" s="272">
        <v>3.62337</v>
      </c>
    </row>
    <row r="437" spans="1:13">
      <c r="A437" s="263">
        <v>427</v>
      </c>
      <c r="B437" s="272" t="s">
        <v>497</v>
      </c>
      <c r="C437" s="272">
        <v>1910.05</v>
      </c>
      <c r="D437" s="274">
        <v>1919.45</v>
      </c>
      <c r="E437" s="274">
        <v>1889.9</v>
      </c>
      <c r="F437" s="274">
        <v>1869.75</v>
      </c>
      <c r="G437" s="274">
        <v>1840.2</v>
      </c>
      <c r="H437" s="274">
        <v>1939.6000000000001</v>
      </c>
      <c r="I437" s="274">
        <v>1969.1499999999999</v>
      </c>
      <c r="J437" s="274">
        <v>1989.3000000000002</v>
      </c>
      <c r="K437" s="272">
        <v>1949</v>
      </c>
      <c r="L437" s="272">
        <v>1899.3</v>
      </c>
      <c r="M437" s="272">
        <v>0.34205000000000002</v>
      </c>
    </row>
    <row r="438" spans="1:13">
      <c r="A438" s="263">
        <v>428</v>
      </c>
      <c r="B438" s="272" t="s">
        <v>765</v>
      </c>
      <c r="C438" s="272">
        <v>366.05</v>
      </c>
      <c r="D438" s="274">
        <v>369.34999999999997</v>
      </c>
      <c r="E438" s="274">
        <v>361.69999999999993</v>
      </c>
      <c r="F438" s="274">
        <v>357.34999999999997</v>
      </c>
      <c r="G438" s="274">
        <v>349.69999999999993</v>
      </c>
      <c r="H438" s="274">
        <v>373.69999999999993</v>
      </c>
      <c r="I438" s="274">
        <v>381.34999999999991</v>
      </c>
      <c r="J438" s="274">
        <v>385.69999999999993</v>
      </c>
      <c r="K438" s="272">
        <v>377</v>
      </c>
      <c r="L438" s="272">
        <v>365</v>
      </c>
      <c r="M438" s="272">
        <v>0.62873000000000001</v>
      </c>
    </row>
    <row r="439" spans="1:13">
      <c r="A439" s="263">
        <v>429</v>
      </c>
      <c r="B439" s="272" t="s">
        <v>817</v>
      </c>
      <c r="C439" s="272">
        <v>486</v>
      </c>
      <c r="D439" s="274">
        <v>490.66666666666669</v>
      </c>
      <c r="E439" s="274">
        <v>477.33333333333337</v>
      </c>
      <c r="F439" s="274">
        <v>468.66666666666669</v>
      </c>
      <c r="G439" s="274">
        <v>455.33333333333337</v>
      </c>
      <c r="H439" s="274">
        <v>499.33333333333337</v>
      </c>
      <c r="I439" s="274">
        <v>512.66666666666674</v>
      </c>
      <c r="J439" s="274">
        <v>521.33333333333337</v>
      </c>
      <c r="K439" s="272">
        <v>504</v>
      </c>
      <c r="L439" s="272">
        <v>482</v>
      </c>
      <c r="M439" s="272">
        <v>1.98319</v>
      </c>
    </row>
    <row r="440" spans="1:13">
      <c r="A440" s="263">
        <v>430</v>
      </c>
      <c r="B440" s="272" t="s">
        <v>498</v>
      </c>
      <c r="C440" s="272">
        <v>6.25</v>
      </c>
      <c r="D440" s="274">
        <v>6.333333333333333</v>
      </c>
      <c r="E440" s="274">
        <v>6.1166666666666663</v>
      </c>
      <c r="F440" s="274">
        <v>5.9833333333333334</v>
      </c>
      <c r="G440" s="274">
        <v>5.7666666666666666</v>
      </c>
      <c r="H440" s="274">
        <v>6.4666666666666659</v>
      </c>
      <c r="I440" s="274">
        <v>6.6833333333333327</v>
      </c>
      <c r="J440" s="274">
        <v>6.8166666666666655</v>
      </c>
      <c r="K440" s="272">
        <v>6.55</v>
      </c>
      <c r="L440" s="272">
        <v>6.2</v>
      </c>
      <c r="M440" s="272">
        <v>219.50247999999999</v>
      </c>
    </row>
    <row r="441" spans="1:13">
      <c r="A441" s="263">
        <v>431</v>
      </c>
      <c r="B441" s="272" t="s">
        <v>499</v>
      </c>
      <c r="C441" s="272">
        <v>140.25</v>
      </c>
      <c r="D441" s="274">
        <v>140.21666666666667</v>
      </c>
      <c r="E441" s="274">
        <v>137.08333333333334</v>
      </c>
      <c r="F441" s="274">
        <v>133.91666666666669</v>
      </c>
      <c r="G441" s="274">
        <v>130.78333333333336</v>
      </c>
      <c r="H441" s="274">
        <v>143.38333333333333</v>
      </c>
      <c r="I441" s="274">
        <v>146.51666666666665</v>
      </c>
      <c r="J441" s="274">
        <v>149.68333333333331</v>
      </c>
      <c r="K441" s="272">
        <v>143.35</v>
      </c>
      <c r="L441" s="272">
        <v>137.05000000000001</v>
      </c>
      <c r="M441" s="272">
        <v>1.9993099999999999</v>
      </c>
    </row>
    <row r="442" spans="1:13">
      <c r="A442" s="263">
        <v>432</v>
      </c>
      <c r="B442" s="272" t="s">
        <v>766</v>
      </c>
      <c r="C442" s="272">
        <v>1288.75</v>
      </c>
      <c r="D442" s="274">
        <v>1290.9833333333333</v>
      </c>
      <c r="E442" s="274">
        <v>1283.7666666666667</v>
      </c>
      <c r="F442" s="274">
        <v>1278.7833333333333</v>
      </c>
      <c r="G442" s="274">
        <v>1271.5666666666666</v>
      </c>
      <c r="H442" s="274">
        <v>1295.9666666666667</v>
      </c>
      <c r="I442" s="274">
        <v>1303.1833333333334</v>
      </c>
      <c r="J442" s="274">
        <v>1308.1666666666667</v>
      </c>
      <c r="K442" s="272">
        <v>1298.2</v>
      </c>
      <c r="L442" s="272">
        <v>1286</v>
      </c>
      <c r="M442" s="272">
        <v>0.1404</v>
      </c>
    </row>
    <row r="443" spans="1:13">
      <c r="A443" s="263">
        <v>433</v>
      </c>
      <c r="B443" s="272" t="s">
        <v>500</v>
      </c>
      <c r="C443" s="272">
        <v>1015.05</v>
      </c>
      <c r="D443" s="274">
        <v>1022.35</v>
      </c>
      <c r="E443" s="274">
        <v>999.7</v>
      </c>
      <c r="F443" s="274">
        <v>984.35</v>
      </c>
      <c r="G443" s="274">
        <v>961.7</v>
      </c>
      <c r="H443" s="274">
        <v>1037.7</v>
      </c>
      <c r="I443" s="274">
        <v>1060.3499999999999</v>
      </c>
      <c r="J443" s="274">
        <v>1075.7</v>
      </c>
      <c r="K443" s="272">
        <v>1045</v>
      </c>
      <c r="L443" s="272">
        <v>1007</v>
      </c>
      <c r="M443" s="272">
        <v>2.5561400000000001</v>
      </c>
    </row>
    <row r="444" spans="1:13">
      <c r="A444" s="263">
        <v>434</v>
      </c>
      <c r="B444" s="272" t="s">
        <v>276</v>
      </c>
      <c r="C444" s="272">
        <v>584.5</v>
      </c>
      <c r="D444" s="274">
        <v>582.5</v>
      </c>
      <c r="E444" s="274">
        <v>575</v>
      </c>
      <c r="F444" s="274">
        <v>565.5</v>
      </c>
      <c r="G444" s="274">
        <v>558</v>
      </c>
      <c r="H444" s="274">
        <v>592</v>
      </c>
      <c r="I444" s="274">
        <v>599.5</v>
      </c>
      <c r="J444" s="274">
        <v>609</v>
      </c>
      <c r="K444" s="272">
        <v>590</v>
      </c>
      <c r="L444" s="272">
        <v>573</v>
      </c>
      <c r="M444" s="272">
        <v>3.2309100000000002</v>
      </c>
    </row>
    <row r="445" spans="1:13">
      <c r="A445" s="263">
        <v>435</v>
      </c>
      <c r="B445" s="272" t="s">
        <v>501</v>
      </c>
      <c r="C445" s="272">
        <v>962.25</v>
      </c>
      <c r="D445" s="274">
        <v>964</v>
      </c>
      <c r="E445" s="274">
        <v>939.35</v>
      </c>
      <c r="F445" s="274">
        <v>916.45</v>
      </c>
      <c r="G445" s="274">
        <v>891.80000000000007</v>
      </c>
      <c r="H445" s="274">
        <v>986.9</v>
      </c>
      <c r="I445" s="274">
        <v>1011.5500000000001</v>
      </c>
      <c r="J445" s="274">
        <v>1034.4499999999998</v>
      </c>
      <c r="K445" s="272">
        <v>988.65</v>
      </c>
      <c r="L445" s="272">
        <v>941.1</v>
      </c>
      <c r="M445" s="272">
        <v>0.47332000000000002</v>
      </c>
    </row>
    <row r="446" spans="1:13">
      <c r="A446" s="263">
        <v>436</v>
      </c>
      <c r="B446" s="272" t="s">
        <v>502</v>
      </c>
      <c r="C446" s="272">
        <v>412.45</v>
      </c>
      <c r="D446" s="274">
        <v>414.48333333333335</v>
      </c>
      <c r="E446" s="274">
        <v>407.9666666666667</v>
      </c>
      <c r="F446" s="274">
        <v>403.48333333333335</v>
      </c>
      <c r="G446" s="274">
        <v>396.9666666666667</v>
      </c>
      <c r="H446" s="274">
        <v>418.9666666666667</v>
      </c>
      <c r="I446" s="274">
        <v>425.48333333333335</v>
      </c>
      <c r="J446" s="274">
        <v>429.9666666666667</v>
      </c>
      <c r="K446" s="272">
        <v>421</v>
      </c>
      <c r="L446" s="272">
        <v>410</v>
      </c>
      <c r="M446" s="272">
        <v>0.56433999999999995</v>
      </c>
    </row>
    <row r="447" spans="1:13">
      <c r="A447" s="263">
        <v>437</v>
      </c>
      <c r="B447" s="272" t="s">
        <v>503</v>
      </c>
      <c r="C447" s="272">
        <v>5914.8</v>
      </c>
      <c r="D447" s="274">
        <v>5956.583333333333</v>
      </c>
      <c r="E447" s="274">
        <v>5858.2166666666662</v>
      </c>
      <c r="F447" s="274">
        <v>5801.6333333333332</v>
      </c>
      <c r="G447" s="274">
        <v>5703.2666666666664</v>
      </c>
      <c r="H447" s="274">
        <v>6013.1666666666661</v>
      </c>
      <c r="I447" s="274">
        <v>6111.5333333333328</v>
      </c>
      <c r="J447" s="274">
        <v>6168.1166666666659</v>
      </c>
      <c r="K447" s="272">
        <v>6054.95</v>
      </c>
      <c r="L447" s="272">
        <v>5900</v>
      </c>
      <c r="M447" s="272">
        <v>6.8440000000000001E-2</v>
      </c>
    </row>
    <row r="448" spans="1:13">
      <c r="A448" s="263">
        <v>438</v>
      </c>
      <c r="B448" s="272" t="s">
        <v>504</v>
      </c>
      <c r="C448" s="272">
        <v>241.85</v>
      </c>
      <c r="D448" s="274">
        <v>242.13333333333333</v>
      </c>
      <c r="E448" s="274">
        <v>239.71666666666664</v>
      </c>
      <c r="F448" s="274">
        <v>237.58333333333331</v>
      </c>
      <c r="G448" s="274">
        <v>235.16666666666663</v>
      </c>
      <c r="H448" s="274">
        <v>244.26666666666665</v>
      </c>
      <c r="I448" s="274">
        <v>246.68333333333334</v>
      </c>
      <c r="J448" s="274">
        <v>248.81666666666666</v>
      </c>
      <c r="K448" s="272">
        <v>244.55</v>
      </c>
      <c r="L448" s="272">
        <v>240</v>
      </c>
      <c r="M448" s="272">
        <v>0.27642</v>
      </c>
    </row>
    <row r="449" spans="1:13">
      <c r="A449" s="263">
        <v>439</v>
      </c>
      <c r="B449" s="272" t="s">
        <v>505</v>
      </c>
      <c r="C449" s="272">
        <v>29.85</v>
      </c>
      <c r="D449" s="274">
        <v>30.066666666666666</v>
      </c>
      <c r="E449" s="274">
        <v>29.533333333333331</v>
      </c>
      <c r="F449" s="274">
        <v>29.216666666666665</v>
      </c>
      <c r="G449" s="274">
        <v>28.68333333333333</v>
      </c>
      <c r="H449" s="274">
        <v>30.383333333333333</v>
      </c>
      <c r="I449" s="274">
        <v>30.916666666666671</v>
      </c>
      <c r="J449" s="274">
        <v>31.233333333333334</v>
      </c>
      <c r="K449" s="272">
        <v>30.6</v>
      </c>
      <c r="L449" s="272">
        <v>29.75</v>
      </c>
      <c r="M449" s="272">
        <v>51.941949999999999</v>
      </c>
    </row>
    <row r="450" spans="1:13">
      <c r="A450" s="263">
        <v>440</v>
      </c>
      <c r="B450" s="272" t="s">
        <v>189</v>
      </c>
      <c r="C450" s="272">
        <v>650.1</v>
      </c>
      <c r="D450" s="274">
        <v>650.5333333333333</v>
      </c>
      <c r="E450" s="274">
        <v>641.16666666666663</v>
      </c>
      <c r="F450" s="274">
        <v>632.23333333333335</v>
      </c>
      <c r="G450" s="274">
        <v>622.86666666666667</v>
      </c>
      <c r="H450" s="274">
        <v>659.46666666666658</v>
      </c>
      <c r="I450" s="274">
        <v>668.83333333333337</v>
      </c>
      <c r="J450" s="274">
        <v>677.76666666666654</v>
      </c>
      <c r="K450" s="272">
        <v>659.9</v>
      </c>
      <c r="L450" s="272">
        <v>641.6</v>
      </c>
      <c r="M450" s="272">
        <v>42.388240000000003</v>
      </c>
    </row>
    <row r="451" spans="1:13">
      <c r="A451" s="263">
        <v>441</v>
      </c>
      <c r="B451" s="272" t="s">
        <v>768</v>
      </c>
      <c r="C451" s="272">
        <v>13067.75</v>
      </c>
      <c r="D451" s="274">
        <v>13024.616666666667</v>
      </c>
      <c r="E451" s="274">
        <v>12799.233333333334</v>
      </c>
      <c r="F451" s="274">
        <v>12530.716666666667</v>
      </c>
      <c r="G451" s="274">
        <v>12305.333333333334</v>
      </c>
      <c r="H451" s="274">
        <v>13293.133333333333</v>
      </c>
      <c r="I451" s="274">
        <v>13518.516666666668</v>
      </c>
      <c r="J451" s="274">
        <v>13787.033333333333</v>
      </c>
      <c r="K451" s="272">
        <v>13250</v>
      </c>
      <c r="L451" s="272">
        <v>12756.1</v>
      </c>
      <c r="M451" s="272">
        <v>1.8610000000000002E-2</v>
      </c>
    </row>
    <row r="452" spans="1:13">
      <c r="A452" s="263">
        <v>442</v>
      </c>
      <c r="B452" s="272" t="s">
        <v>178</v>
      </c>
      <c r="C452" s="272">
        <v>571.95000000000005</v>
      </c>
      <c r="D452" s="274">
        <v>564.41666666666663</v>
      </c>
      <c r="E452" s="274">
        <v>542.08333333333326</v>
      </c>
      <c r="F452" s="274">
        <v>512.21666666666658</v>
      </c>
      <c r="G452" s="274">
        <v>489.88333333333321</v>
      </c>
      <c r="H452" s="274">
        <v>594.2833333333333</v>
      </c>
      <c r="I452" s="274">
        <v>616.61666666666656</v>
      </c>
      <c r="J452" s="274">
        <v>646.48333333333335</v>
      </c>
      <c r="K452" s="272">
        <v>586.75</v>
      </c>
      <c r="L452" s="272">
        <v>534.54999999999995</v>
      </c>
      <c r="M452" s="272">
        <v>193.08883</v>
      </c>
    </row>
    <row r="453" spans="1:13">
      <c r="A453" s="263">
        <v>443</v>
      </c>
      <c r="B453" s="272" t="s">
        <v>769</v>
      </c>
      <c r="C453" s="272">
        <v>109.95</v>
      </c>
      <c r="D453" s="274">
        <v>110.63333333333333</v>
      </c>
      <c r="E453" s="274">
        <v>108.91666666666666</v>
      </c>
      <c r="F453" s="274">
        <v>107.88333333333333</v>
      </c>
      <c r="G453" s="274">
        <v>106.16666666666666</v>
      </c>
      <c r="H453" s="274">
        <v>111.66666666666666</v>
      </c>
      <c r="I453" s="274">
        <v>113.38333333333333</v>
      </c>
      <c r="J453" s="274">
        <v>114.41666666666666</v>
      </c>
      <c r="K453" s="272">
        <v>112.35</v>
      </c>
      <c r="L453" s="272">
        <v>109.6</v>
      </c>
      <c r="M453" s="272">
        <v>7.6614500000000003</v>
      </c>
    </row>
    <row r="454" spans="1:13">
      <c r="A454" s="263">
        <v>444</v>
      </c>
      <c r="B454" s="272" t="s">
        <v>770</v>
      </c>
      <c r="C454" s="272">
        <v>1048</v>
      </c>
      <c r="D454" s="274">
        <v>1041.9833333333333</v>
      </c>
      <c r="E454" s="274">
        <v>1016.4666666666667</v>
      </c>
      <c r="F454" s="274">
        <v>984.93333333333339</v>
      </c>
      <c r="G454" s="274">
        <v>959.41666666666674</v>
      </c>
      <c r="H454" s="274">
        <v>1073.5166666666667</v>
      </c>
      <c r="I454" s="274">
        <v>1099.0333333333335</v>
      </c>
      <c r="J454" s="274">
        <v>1130.5666666666666</v>
      </c>
      <c r="K454" s="272">
        <v>1067.5</v>
      </c>
      <c r="L454" s="272">
        <v>1010.45</v>
      </c>
      <c r="M454" s="272">
        <v>2.2217500000000001</v>
      </c>
    </row>
    <row r="455" spans="1:13">
      <c r="A455" s="263">
        <v>445</v>
      </c>
      <c r="B455" s="272" t="s">
        <v>184</v>
      </c>
      <c r="C455" s="272">
        <v>3176.9</v>
      </c>
      <c r="D455" s="274">
        <v>3195.5666666666671</v>
      </c>
      <c r="E455" s="274">
        <v>3145.3333333333339</v>
      </c>
      <c r="F455" s="274">
        <v>3113.7666666666669</v>
      </c>
      <c r="G455" s="274">
        <v>3063.5333333333338</v>
      </c>
      <c r="H455" s="274">
        <v>3227.1333333333341</v>
      </c>
      <c r="I455" s="274">
        <v>3277.3666666666668</v>
      </c>
      <c r="J455" s="274">
        <v>3308.9333333333343</v>
      </c>
      <c r="K455" s="272">
        <v>3245.8</v>
      </c>
      <c r="L455" s="272">
        <v>3164</v>
      </c>
      <c r="M455" s="272">
        <v>26.587510000000002</v>
      </c>
    </row>
    <row r="456" spans="1:13">
      <c r="A456" s="263">
        <v>446</v>
      </c>
      <c r="B456" s="272" t="s">
        <v>807</v>
      </c>
      <c r="C456" s="272">
        <v>598.70000000000005</v>
      </c>
      <c r="D456" s="274">
        <v>600.25</v>
      </c>
      <c r="E456" s="274">
        <v>593</v>
      </c>
      <c r="F456" s="274">
        <v>587.29999999999995</v>
      </c>
      <c r="G456" s="274">
        <v>580.04999999999995</v>
      </c>
      <c r="H456" s="274">
        <v>605.95000000000005</v>
      </c>
      <c r="I456" s="274">
        <v>613.20000000000005</v>
      </c>
      <c r="J456" s="274">
        <v>618.90000000000009</v>
      </c>
      <c r="K456" s="272">
        <v>607.5</v>
      </c>
      <c r="L456" s="272">
        <v>594.54999999999995</v>
      </c>
      <c r="M456" s="272">
        <v>30.722809999999999</v>
      </c>
    </row>
    <row r="457" spans="1:13">
      <c r="A457" s="263">
        <v>447</v>
      </c>
      <c r="B457" s="272" t="s">
        <v>179</v>
      </c>
      <c r="C457" s="272">
        <v>2872.05</v>
      </c>
      <c r="D457" s="274">
        <v>2882.3666666666668</v>
      </c>
      <c r="E457" s="274">
        <v>2810.9333333333334</v>
      </c>
      <c r="F457" s="274">
        <v>2749.8166666666666</v>
      </c>
      <c r="G457" s="274">
        <v>2678.3833333333332</v>
      </c>
      <c r="H457" s="274">
        <v>2943.4833333333336</v>
      </c>
      <c r="I457" s="274">
        <v>3014.916666666667</v>
      </c>
      <c r="J457" s="274">
        <v>3076.0333333333338</v>
      </c>
      <c r="K457" s="272">
        <v>2953.8</v>
      </c>
      <c r="L457" s="272">
        <v>2821.25</v>
      </c>
      <c r="M457" s="272">
        <v>8.8042899999999999</v>
      </c>
    </row>
    <row r="458" spans="1:13">
      <c r="A458" s="263">
        <v>448</v>
      </c>
      <c r="B458" s="272" t="s">
        <v>506</v>
      </c>
      <c r="C458" s="272">
        <v>1094.95</v>
      </c>
      <c r="D458" s="274">
        <v>1097.8500000000001</v>
      </c>
      <c r="E458" s="274">
        <v>1080.1000000000004</v>
      </c>
      <c r="F458" s="274">
        <v>1065.2500000000002</v>
      </c>
      <c r="G458" s="274">
        <v>1047.5000000000005</v>
      </c>
      <c r="H458" s="274">
        <v>1112.7000000000003</v>
      </c>
      <c r="I458" s="274">
        <v>1130.4499999999998</v>
      </c>
      <c r="J458" s="274">
        <v>1145.3000000000002</v>
      </c>
      <c r="K458" s="272">
        <v>1115.5999999999999</v>
      </c>
      <c r="L458" s="272">
        <v>1083</v>
      </c>
      <c r="M458" s="272">
        <v>0.24263999999999999</v>
      </c>
    </row>
    <row r="459" spans="1:13">
      <c r="A459" s="263">
        <v>449</v>
      </c>
      <c r="B459" s="272" t="s">
        <v>181</v>
      </c>
      <c r="C459" s="272">
        <v>133.65</v>
      </c>
      <c r="D459" s="274">
        <v>134.28333333333333</v>
      </c>
      <c r="E459" s="274">
        <v>130.41666666666666</v>
      </c>
      <c r="F459" s="274">
        <v>127.18333333333334</v>
      </c>
      <c r="G459" s="274">
        <v>123.31666666666666</v>
      </c>
      <c r="H459" s="274">
        <v>137.51666666666665</v>
      </c>
      <c r="I459" s="274">
        <v>141.38333333333333</v>
      </c>
      <c r="J459" s="274">
        <v>144.61666666666665</v>
      </c>
      <c r="K459" s="272">
        <v>138.15</v>
      </c>
      <c r="L459" s="272">
        <v>131.05000000000001</v>
      </c>
      <c r="M459" s="272">
        <v>125.90651</v>
      </c>
    </row>
    <row r="460" spans="1:13">
      <c r="A460" s="263">
        <v>450</v>
      </c>
      <c r="B460" s="272" t="s">
        <v>180</v>
      </c>
      <c r="C460" s="272">
        <v>325.05</v>
      </c>
      <c r="D460" s="274">
        <v>328.58333333333331</v>
      </c>
      <c r="E460" s="274">
        <v>318.66666666666663</v>
      </c>
      <c r="F460" s="274">
        <v>312.2833333333333</v>
      </c>
      <c r="G460" s="274">
        <v>302.36666666666662</v>
      </c>
      <c r="H460" s="274">
        <v>334.96666666666664</v>
      </c>
      <c r="I460" s="274">
        <v>344.88333333333327</v>
      </c>
      <c r="J460" s="274">
        <v>351.26666666666665</v>
      </c>
      <c r="K460" s="272">
        <v>338.5</v>
      </c>
      <c r="L460" s="272">
        <v>322.2</v>
      </c>
      <c r="M460" s="272">
        <v>1059.8108099999999</v>
      </c>
    </row>
    <row r="461" spans="1:13">
      <c r="A461" s="263">
        <v>451</v>
      </c>
      <c r="B461" s="272" t="s">
        <v>182</v>
      </c>
      <c r="C461" s="272">
        <v>87.15</v>
      </c>
      <c r="D461" s="274">
        <v>88.016666666666666</v>
      </c>
      <c r="E461" s="274">
        <v>85.583333333333329</v>
      </c>
      <c r="F461" s="274">
        <v>84.016666666666666</v>
      </c>
      <c r="G461" s="274">
        <v>81.583333333333329</v>
      </c>
      <c r="H461" s="274">
        <v>89.583333333333329</v>
      </c>
      <c r="I461" s="274">
        <v>92.016666666666666</v>
      </c>
      <c r="J461" s="274">
        <v>93.583333333333329</v>
      </c>
      <c r="K461" s="272">
        <v>90.45</v>
      </c>
      <c r="L461" s="272">
        <v>86.45</v>
      </c>
      <c r="M461" s="272">
        <v>370.86126999999999</v>
      </c>
    </row>
    <row r="462" spans="1:13">
      <c r="A462" s="263">
        <v>452</v>
      </c>
      <c r="B462" s="272" t="s">
        <v>771</v>
      </c>
      <c r="C462" s="272">
        <v>43.85</v>
      </c>
      <c r="D462" s="274">
        <v>44.083333333333336</v>
      </c>
      <c r="E462" s="274">
        <v>43.06666666666667</v>
      </c>
      <c r="F462" s="274">
        <v>42.283333333333331</v>
      </c>
      <c r="G462" s="274">
        <v>41.266666666666666</v>
      </c>
      <c r="H462" s="274">
        <v>44.866666666666674</v>
      </c>
      <c r="I462" s="274">
        <v>45.88333333333334</v>
      </c>
      <c r="J462" s="274">
        <v>46.666666666666679</v>
      </c>
      <c r="K462" s="272">
        <v>45.1</v>
      </c>
      <c r="L462" s="272">
        <v>43.3</v>
      </c>
      <c r="M462" s="272">
        <v>101.86333999999999</v>
      </c>
    </row>
    <row r="463" spans="1:13">
      <c r="A463" s="263">
        <v>453</v>
      </c>
      <c r="B463" s="272" t="s">
        <v>183</v>
      </c>
      <c r="C463" s="272">
        <v>699.2</v>
      </c>
      <c r="D463" s="274">
        <v>702.41666666666663</v>
      </c>
      <c r="E463" s="274">
        <v>688.38333333333321</v>
      </c>
      <c r="F463" s="274">
        <v>677.56666666666661</v>
      </c>
      <c r="G463" s="274">
        <v>663.53333333333319</v>
      </c>
      <c r="H463" s="274">
        <v>713.23333333333323</v>
      </c>
      <c r="I463" s="274">
        <v>727.26666666666677</v>
      </c>
      <c r="J463" s="274">
        <v>738.08333333333326</v>
      </c>
      <c r="K463" s="272">
        <v>716.45</v>
      </c>
      <c r="L463" s="272">
        <v>691.6</v>
      </c>
      <c r="M463" s="272">
        <v>293.37027999999998</v>
      </c>
    </row>
    <row r="464" spans="1:13">
      <c r="A464" s="263">
        <v>454</v>
      </c>
      <c r="B464" s="272" t="s">
        <v>507</v>
      </c>
      <c r="C464" s="272">
        <v>3577.15</v>
      </c>
      <c r="D464" s="274">
        <v>3579.5</v>
      </c>
      <c r="E464" s="274">
        <v>3444.25</v>
      </c>
      <c r="F464" s="274">
        <v>3311.35</v>
      </c>
      <c r="G464" s="274">
        <v>3176.1</v>
      </c>
      <c r="H464" s="274">
        <v>3712.4</v>
      </c>
      <c r="I464" s="274">
        <v>3847.65</v>
      </c>
      <c r="J464" s="274">
        <v>3980.55</v>
      </c>
      <c r="K464" s="272">
        <v>3714.75</v>
      </c>
      <c r="L464" s="272">
        <v>3446.6</v>
      </c>
      <c r="M464" s="272">
        <v>1.3430299999999999</v>
      </c>
    </row>
    <row r="465" spans="1:13">
      <c r="A465" s="263">
        <v>455</v>
      </c>
      <c r="B465" s="272" t="s">
        <v>185</v>
      </c>
      <c r="C465" s="272">
        <v>975.1</v>
      </c>
      <c r="D465" s="274">
        <v>980.7166666666667</v>
      </c>
      <c r="E465" s="274">
        <v>961.63333333333344</v>
      </c>
      <c r="F465" s="274">
        <v>948.16666666666674</v>
      </c>
      <c r="G465" s="274">
        <v>929.08333333333348</v>
      </c>
      <c r="H465" s="274">
        <v>994.18333333333339</v>
      </c>
      <c r="I465" s="274">
        <v>1013.2666666666667</v>
      </c>
      <c r="J465" s="274">
        <v>1026.7333333333333</v>
      </c>
      <c r="K465" s="272">
        <v>999.8</v>
      </c>
      <c r="L465" s="272">
        <v>967.25</v>
      </c>
      <c r="M465" s="272">
        <v>30.867740000000001</v>
      </c>
    </row>
    <row r="466" spans="1:13">
      <c r="A466" s="263">
        <v>456</v>
      </c>
      <c r="B466" s="240" t="s">
        <v>277</v>
      </c>
      <c r="C466" s="272">
        <v>131.19999999999999</v>
      </c>
      <c r="D466" s="274">
        <v>132.58333333333334</v>
      </c>
      <c r="E466" s="274">
        <v>129.36666666666667</v>
      </c>
      <c r="F466" s="274">
        <v>127.53333333333333</v>
      </c>
      <c r="G466" s="274">
        <v>124.31666666666666</v>
      </c>
      <c r="H466" s="274">
        <v>134.41666666666669</v>
      </c>
      <c r="I466" s="274">
        <v>137.63333333333333</v>
      </c>
      <c r="J466" s="274">
        <v>139.4666666666667</v>
      </c>
      <c r="K466" s="272">
        <v>135.80000000000001</v>
      </c>
      <c r="L466" s="272">
        <v>130.75</v>
      </c>
      <c r="M466" s="272">
        <v>4.4515599999999997</v>
      </c>
    </row>
    <row r="467" spans="1:13">
      <c r="A467" s="263">
        <v>457</v>
      </c>
      <c r="B467" s="240" t="s">
        <v>164</v>
      </c>
      <c r="C467" s="272">
        <v>929.95</v>
      </c>
      <c r="D467" s="274">
        <v>931.31666666666661</v>
      </c>
      <c r="E467" s="274">
        <v>921.13333333333321</v>
      </c>
      <c r="F467" s="274">
        <v>912.31666666666661</v>
      </c>
      <c r="G467" s="274">
        <v>902.13333333333321</v>
      </c>
      <c r="H467" s="274">
        <v>940.13333333333321</v>
      </c>
      <c r="I467" s="274">
        <v>950.31666666666661</v>
      </c>
      <c r="J467" s="274">
        <v>959.13333333333321</v>
      </c>
      <c r="K467" s="272">
        <v>941.5</v>
      </c>
      <c r="L467" s="272">
        <v>922.5</v>
      </c>
      <c r="M467" s="272">
        <v>13.295310000000001</v>
      </c>
    </row>
    <row r="468" spans="1:13">
      <c r="A468" s="263">
        <v>458</v>
      </c>
      <c r="B468" s="240" t="s">
        <v>508</v>
      </c>
      <c r="C468" s="272">
        <v>1155.2</v>
      </c>
      <c r="D468" s="274">
        <v>1149.3999999999999</v>
      </c>
      <c r="E468" s="274">
        <v>1135.7999999999997</v>
      </c>
      <c r="F468" s="274">
        <v>1116.3999999999999</v>
      </c>
      <c r="G468" s="274">
        <v>1102.7999999999997</v>
      </c>
      <c r="H468" s="274">
        <v>1168.7999999999997</v>
      </c>
      <c r="I468" s="274">
        <v>1182.3999999999996</v>
      </c>
      <c r="J468" s="274">
        <v>1201.7999999999997</v>
      </c>
      <c r="K468" s="272">
        <v>1163</v>
      </c>
      <c r="L468" s="272">
        <v>1130</v>
      </c>
      <c r="M468" s="272">
        <v>0.61824999999999997</v>
      </c>
    </row>
    <row r="469" spans="1:13">
      <c r="A469" s="263">
        <v>459</v>
      </c>
      <c r="B469" s="240" t="s">
        <v>509</v>
      </c>
      <c r="C469" s="272">
        <v>925.3</v>
      </c>
      <c r="D469" s="274">
        <v>929.76666666666677</v>
      </c>
      <c r="E469" s="274">
        <v>915.53333333333353</v>
      </c>
      <c r="F469" s="274">
        <v>905.76666666666677</v>
      </c>
      <c r="G469" s="274">
        <v>891.53333333333353</v>
      </c>
      <c r="H469" s="274">
        <v>939.53333333333353</v>
      </c>
      <c r="I469" s="274">
        <v>953.76666666666688</v>
      </c>
      <c r="J469" s="274">
        <v>963.53333333333353</v>
      </c>
      <c r="K469" s="272">
        <v>944</v>
      </c>
      <c r="L469" s="272">
        <v>920</v>
      </c>
      <c r="M469" s="272">
        <v>0.55505000000000004</v>
      </c>
    </row>
    <row r="470" spans="1:13">
      <c r="A470" s="263">
        <v>460</v>
      </c>
      <c r="B470" s="240" t="s">
        <v>510</v>
      </c>
      <c r="C470" s="272">
        <v>1331.7</v>
      </c>
      <c r="D470" s="274">
        <v>1355.3166666666666</v>
      </c>
      <c r="E470" s="274">
        <v>1301.6333333333332</v>
      </c>
      <c r="F470" s="274">
        <v>1271.5666666666666</v>
      </c>
      <c r="G470" s="274">
        <v>1217.8833333333332</v>
      </c>
      <c r="H470" s="274">
        <v>1385.3833333333332</v>
      </c>
      <c r="I470" s="274">
        <v>1439.0666666666666</v>
      </c>
      <c r="J470" s="274">
        <v>1469.1333333333332</v>
      </c>
      <c r="K470" s="272">
        <v>1409</v>
      </c>
      <c r="L470" s="272">
        <v>1325.25</v>
      </c>
      <c r="M470" s="272">
        <v>0.29505999999999999</v>
      </c>
    </row>
    <row r="471" spans="1:13">
      <c r="A471" s="263">
        <v>461</v>
      </c>
      <c r="B471" s="240" t="s">
        <v>186</v>
      </c>
      <c r="C471" s="272">
        <v>1559.9</v>
      </c>
      <c r="D471" s="274">
        <v>1562.5333333333335</v>
      </c>
      <c r="E471" s="274">
        <v>1540.416666666667</v>
      </c>
      <c r="F471" s="274">
        <v>1520.9333333333334</v>
      </c>
      <c r="G471" s="274">
        <v>1498.8166666666668</v>
      </c>
      <c r="H471" s="274">
        <v>1582.0166666666671</v>
      </c>
      <c r="I471" s="274">
        <v>1604.1333333333334</v>
      </c>
      <c r="J471" s="274">
        <v>1623.6166666666672</v>
      </c>
      <c r="K471" s="272">
        <v>1584.65</v>
      </c>
      <c r="L471" s="272">
        <v>1543.05</v>
      </c>
      <c r="M471" s="272">
        <v>23.644749999999998</v>
      </c>
    </row>
    <row r="472" spans="1:13">
      <c r="A472" s="263">
        <v>462</v>
      </c>
      <c r="B472" s="240" t="s">
        <v>187</v>
      </c>
      <c r="C472" s="272">
        <v>2582.25</v>
      </c>
      <c r="D472" s="274">
        <v>2609.1</v>
      </c>
      <c r="E472" s="274">
        <v>2518.1499999999996</v>
      </c>
      <c r="F472" s="272">
        <v>2454.0499999999997</v>
      </c>
      <c r="G472" s="274">
        <v>2363.0999999999995</v>
      </c>
      <c r="H472" s="274">
        <v>2673.2</v>
      </c>
      <c r="I472" s="272">
        <v>2764.1499999999996</v>
      </c>
      <c r="J472" s="274">
        <v>2828.25</v>
      </c>
      <c r="K472" s="274">
        <v>2700.05</v>
      </c>
      <c r="L472" s="272">
        <v>2545</v>
      </c>
      <c r="M472" s="274">
        <v>25.574829999999999</v>
      </c>
    </row>
    <row r="473" spans="1:13">
      <c r="A473" s="263">
        <v>463</v>
      </c>
      <c r="B473" s="240" t="s">
        <v>188</v>
      </c>
      <c r="C473" s="272">
        <v>326</v>
      </c>
      <c r="D473" s="274">
        <v>326.65000000000003</v>
      </c>
      <c r="E473" s="274">
        <v>321.55000000000007</v>
      </c>
      <c r="F473" s="272">
        <v>317.10000000000002</v>
      </c>
      <c r="G473" s="274">
        <v>312.00000000000006</v>
      </c>
      <c r="H473" s="274">
        <v>331.10000000000008</v>
      </c>
      <c r="I473" s="272">
        <v>336.2000000000001</v>
      </c>
      <c r="J473" s="274">
        <v>340.65000000000009</v>
      </c>
      <c r="K473" s="274">
        <v>331.75</v>
      </c>
      <c r="L473" s="272">
        <v>322.2</v>
      </c>
      <c r="M473" s="274">
        <v>20.189620000000001</v>
      </c>
    </row>
    <row r="474" spans="1:13">
      <c r="A474" s="263">
        <v>464</v>
      </c>
      <c r="B474" s="240" t="s">
        <v>511</v>
      </c>
      <c r="C474" s="240">
        <v>678.3</v>
      </c>
      <c r="D474" s="284">
        <v>681.35</v>
      </c>
      <c r="E474" s="284">
        <v>668</v>
      </c>
      <c r="F474" s="284">
        <v>657.69999999999993</v>
      </c>
      <c r="G474" s="284">
        <v>644.34999999999991</v>
      </c>
      <c r="H474" s="284">
        <v>691.65000000000009</v>
      </c>
      <c r="I474" s="284">
        <v>705.00000000000023</v>
      </c>
      <c r="J474" s="284">
        <v>715.30000000000018</v>
      </c>
      <c r="K474" s="284">
        <v>694.7</v>
      </c>
      <c r="L474" s="284">
        <v>671.05</v>
      </c>
      <c r="M474" s="284">
        <v>4.5270200000000003</v>
      </c>
    </row>
    <row r="475" spans="1:13">
      <c r="A475" s="263">
        <v>465</v>
      </c>
      <c r="B475" s="240" t="s">
        <v>512</v>
      </c>
      <c r="C475" s="240">
        <v>13.95</v>
      </c>
      <c r="D475" s="284">
        <v>14.066666666666665</v>
      </c>
      <c r="E475" s="284">
        <v>13.78333333333333</v>
      </c>
      <c r="F475" s="284">
        <v>13.616666666666665</v>
      </c>
      <c r="G475" s="284">
        <v>13.33333333333333</v>
      </c>
      <c r="H475" s="284">
        <v>14.233333333333329</v>
      </c>
      <c r="I475" s="284">
        <v>14.516666666666664</v>
      </c>
      <c r="J475" s="284">
        <v>14.683333333333328</v>
      </c>
      <c r="K475" s="284">
        <v>14.35</v>
      </c>
      <c r="L475" s="284">
        <v>13.9</v>
      </c>
      <c r="M475" s="284">
        <v>121.17596</v>
      </c>
    </row>
    <row r="476" spans="1:13">
      <c r="A476" s="263">
        <v>466</v>
      </c>
      <c r="B476" s="240" t="s">
        <v>513</v>
      </c>
      <c r="C476" s="284">
        <v>909.95</v>
      </c>
      <c r="D476" s="284">
        <v>930.65</v>
      </c>
      <c r="E476" s="284">
        <v>874.3</v>
      </c>
      <c r="F476" s="284">
        <v>838.65</v>
      </c>
      <c r="G476" s="284">
        <v>782.3</v>
      </c>
      <c r="H476" s="284">
        <v>966.3</v>
      </c>
      <c r="I476" s="284">
        <v>1022.6500000000001</v>
      </c>
      <c r="J476" s="284">
        <v>1058.3</v>
      </c>
      <c r="K476" s="284">
        <v>987</v>
      </c>
      <c r="L476" s="284">
        <v>895</v>
      </c>
      <c r="M476" s="284">
        <v>1.3773200000000001</v>
      </c>
    </row>
    <row r="477" spans="1:13">
      <c r="A477" s="263">
        <v>467</v>
      </c>
      <c r="B477" s="240" t="s">
        <v>514</v>
      </c>
      <c r="C477" s="284">
        <v>13.1</v>
      </c>
      <c r="D477" s="284">
        <v>13.133333333333335</v>
      </c>
      <c r="E477" s="284">
        <v>13.016666666666669</v>
      </c>
      <c r="F477" s="284">
        <v>12.933333333333335</v>
      </c>
      <c r="G477" s="284">
        <v>12.81666666666667</v>
      </c>
      <c r="H477" s="284">
        <v>13.216666666666669</v>
      </c>
      <c r="I477" s="284">
        <v>13.333333333333332</v>
      </c>
      <c r="J477" s="284">
        <v>13.416666666666668</v>
      </c>
      <c r="K477" s="284">
        <v>13.25</v>
      </c>
      <c r="L477" s="284">
        <v>13.05</v>
      </c>
      <c r="M477" s="284">
        <v>20.4878</v>
      </c>
    </row>
    <row r="478" spans="1:13">
      <c r="A478" s="263">
        <v>468</v>
      </c>
      <c r="B478" s="240" t="s">
        <v>515</v>
      </c>
      <c r="C478" s="284">
        <v>339</v>
      </c>
      <c r="D478" s="284">
        <v>340.71666666666664</v>
      </c>
      <c r="E478" s="284">
        <v>336.38333333333327</v>
      </c>
      <c r="F478" s="284">
        <v>333.76666666666665</v>
      </c>
      <c r="G478" s="284">
        <v>329.43333333333328</v>
      </c>
      <c r="H478" s="284">
        <v>343.33333333333326</v>
      </c>
      <c r="I478" s="284">
        <v>347.66666666666663</v>
      </c>
      <c r="J478" s="284">
        <v>350.28333333333325</v>
      </c>
      <c r="K478" s="284">
        <v>345.05</v>
      </c>
      <c r="L478" s="284">
        <v>338.1</v>
      </c>
      <c r="M478" s="284">
        <v>1.5324800000000001</v>
      </c>
    </row>
    <row r="479" spans="1:13">
      <c r="A479" s="263">
        <v>469</v>
      </c>
      <c r="B479" s="240" t="s">
        <v>194</v>
      </c>
      <c r="C479" s="284">
        <v>538.6</v>
      </c>
      <c r="D479" s="284">
        <v>543.38333333333333</v>
      </c>
      <c r="E479" s="284">
        <v>530.76666666666665</v>
      </c>
      <c r="F479" s="284">
        <v>522.93333333333328</v>
      </c>
      <c r="G479" s="284">
        <v>510.31666666666661</v>
      </c>
      <c r="H479" s="284">
        <v>551.2166666666667</v>
      </c>
      <c r="I479" s="284">
        <v>563.83333333333326</v>
      </c>
      <c r="J479" s="284">
        <v>571.66666666666674</v>
      </c>
      <c r="K479" s="284">
        <v>556</v>
      </c>
      <c r="L479" s="284">
        <v>535.54999999999995</v>
      </c>
      <c r="M479" s="284">
        <v>91.71011</v>
      </c>
    </row>
    <row r="480" spans="1:13">
      <c r="A480" s="263">
        <v>470</v>
      </c>
      <c r="B480" s="240" t="s">
        <v>191</v>
      </c>
      <c r="C480" s="284">
        <v>240.3</v>
      </c>
      <c r="D480" s="284">
        <v>243.76666666666665</v>
      </c>
      <c r="E480" s="284">
        <v>233.5333333333333</v>
      </c>
      <c r="F480" s="284">
        <v>226.76666666666665</v>
      </c>
      <c r="G480" s="284">
        <v>216.5333333333333</v>
      </c>
      <c r="H480" s="284">
        <v>250.5333333333333</v>
      </c>
      <c r="I480" s="284">
        <v>260.76666666666665</v>
      </c>
      <c r="J480" s="284">
        <v>267.5333333333333</v>
      </c>
      <c r="K480" s="284">
        <v>254</v>
      </c>
      <c r="L480" s="284">
        <v>237</v>
      </c>
      <c r="M480" s="284">
        <v>9.5479900000000004</v>
      </c>
    </row>
    <row r="481" spans="1:13">
      <c r="A481" s="263">
        <v>471</v>
      </c>
      <c r="B481" s="240" t="s">
        <v>787</v>
      </c>
      <c r="C481" s="284">
        <v>35.85</v>
      </c>
      <c r="D481" s="284">
        <v>35.983333333333334</v>
      </c>
      <c r="E481" s="284">
        <v>35.56666666666667</v>
      </c>
      <c r="F481" s="284">
        <v>35.283333333333339</v>
      </c>
      <c r="G481" s="284">
        <v>34.866666666666674</v>
      </c>
      <c r="H481" s="284">
        <v>36.266666666666666</v>
      </c>
      <c r="I481" s="284">
        <v>36.683333333333323</v>
      </c>
      <c r="J481" s="284">
        <v>36.966666666666661</v>
      </c>
      <c r="K481" s="284">
        <v>36.4</v>
      </c>
      <c r="L481" s="284">
        <v>35.700000000000003</v>
      </c>
      <c r="M481" s="284">
        <v>13.68609</v>
      </c>
    </row>
    <row r="482" spans="1:13">
      <c r="A482" s="263">
        <v>472</v>
      </c>
      <c r="B482" s="240" t="s">
        <v>192</v>
      </c>
      <c r="C482" s="284">
        <v>6420.4</v>
      </c>
      <c r="D482" s="284">
        <v>6424.083333333333</v>
      </c>
      <c r="E482" s="284">
        <v>6368.1666666666661</v>
      </c>
      <c r="F482" s="284">
        <v>6315.9333333333334</v>
      </c>
      <c r="G482" s="284">
        <v>6260.0166666666664</v>
      </c>
      <c r="H482" s="284">
        <v>6476.3166666666657</v>
      </c>
      <c r="I482" s="284">
        <v>6532.2333333333318</v>
      </c>
      <c r="J482" s="284">
        <v>6584.4666666666653</v>
      </c>
      <c r="K482" s="284">
        <v>6480</v>
      </c>
      <c r="L482" s="284">
        <v>6371.85</v>
      </c>
      <c r="M482" s="284">
        <v>9.4767600000000005</v>
      </c>
    </row>
    <row r="483" spans="1:13">
      <c r="A483" s="263">
        <v>473</v>
      </c>
      <c r="B483" s="240" t="s">
        <v>193</v>
      </c>
      <c r="C483" s="284">
        <v>33.75</v>
      </c>
      <c r="D483" s="284">
        <v>33.866666666666667</v>
      </c>
      <c r="E483" s="284">
        <v>33.083333333333336</v>
      </c>
      <c r="F483" s="284">
        <v>32.416666666666671</v>
      </c>
      <c r="G483" s="284">
        <v>31.63333333333334</v>
      </c>
      <c r="H483" s="284">
        <v>34.533333333333331</v>
      </c>
      <c r="I483" s="284">
        <v>35.316666666666663</v>
      </c>
      <c r="J483" s="284">
        <v>35.983333333333327</v>
      </c>
      <c r="K483" s="284">
        <v>34.65</v>
      </c>
      <c r="L483" s="284">
        <v>33.200000000000003</v>
      </c>
      <c r="M483" s="284">
        <v>122.77388000000001</v>
      </c>
    </row>
    <row r="484" spans="1:13">
      <c r="A484" s="263">
        <v>474</v>
      </c>
      <c r="B484" s="240" t="s">
        <v>190</v>
      </c>
      <c r="C484" s="284">
        <v>1276.9000000000001</v>
      </c>
      <c r="D484" s="284">
        <v>1277.1000000000001</v>
      </c>
      <c r="E484" s="284">
        <v>1263.8000000000002</v>
      </c>
      <c r="F484" s="284">
        <v>1250.7</v>
      </c>
      <c r="G484" s="284">
        <v>1237.4000000000001</v>
      </c>
      <c r="H484" s="284">
        <v>1290.2000000000003</v>
      </c>
      <c r="I484" s="284">
        <v>1303.5</v>
      </c>
      <c r="J484" s="284">
        <v>1316.6000000000004</v>
      </c>
      <c r="K484" s="284">
        <v>1290.4000000000001</v>
      </c>
      <c r="L484" s="284">
        <v>1264</v>
      </c>
      <c r="M484" s="284">
        <v>5.2639800000000001</v>
      </c>
    </row>
    <row r="485" spans="1:13">
      <c r="A485" s="263">
        <v>475</v>
      </c>
      <c r="B485" s="240" t="s">
        <v>141</v>
      </c>
      <c r="C485" s="284">
        <v>568.29999999999995</v>
      </c>
      <c r="D485" s="284">
        <v>571.7166666666667</v>
      </c>
      <c r="E485" s="284">
        <v>562.58333333333337</v>
      </c>
      <c r="F485" s="284">
        <v>556.86666666666667</v>
      </c>
      <c r="G485" s="284">
        <v>547.73333333333335</v>
      </c>
      <c r="H485" s="284">
        <v>577.43333333333339</v>
      </c>
      <c r="I485" s="284">
        <v>586.56666666666661</v>
      </c>
      <c r="J485" s="284">
        <v>592.28333333333342</v>
      </c>
      <c r="K485" s="284">
        <v>580.85</v>
      </c>
      <c r="L485" s="284">
        <v>566</v>
      </c>
      <c r="M485" s="284">
        <v>27.87359</v>
      </c>
    </row>
    <row r="486" spans="1:13">
      <c r="A486" s="263">
        <v>476</v>
      </c>
      <c r="B486" s="240" t="s">
        <v>278</v>
      </c>
      <c r="C486" s="284">
        <v>229</v>
      </c>
      <c r="D486" s="284">
        <v>231.6</v>
      </c>
      <c r="E486" s="284">
        <v>225.54999999999998</v>
      </c>
      <c r="F486" s="284">
        <v>222.1</v>
      </c>
      <c r="G486" s="284">
        <v>216.04999999999998</v>
      </c>
      <c r="H486" s="284">
        <v>235.04999999999998</v>
      </c>
      <c r="I486" s="284">
        <v>241.1</v>
      </c>
      <c r="J486" s="284">
        <v>244.54999999999998</v>
      </c>
      <c r="K486" s="284">
        <v>237.65</v>
      </c>
      <c r="L486" s="284">
        <v>228.15</v>
      </c>
      <c r="M486" s="284">
        <v>5.7924800000000003</v>
      </c>
    </row>
    <row r="487" spans="1:13">
      <c r="A487" s="263">
        <v>477</v>
      </c>
      <c r="B487" s="240" t="s">
        <v>516</v>
      </c>
      <c r="C487" s="284">
        <v>2450.4</v>
      </c>
      <c r="D487" s="284">
        <v>2459.15</v>
      </c>
      <c r="E487" s="284">
        <v>2426.8000000000002</v>
      </c>
      <c r="F487" s="284">
        <v>2403.2000000000003</v>
      </c>
      <c r="G487" s="284">
        <v>2370.8500000000004</v>
      </c>
      <c r="H487" s="284">
        <v>2482.75</v>
      </c>
      <c r="I487" s="284">
        <v>2515.0999999999995</v>
      </c>
      <c r="J487" s="284">
        <v>2538.6999999999998</v>
      </c>
      <c r="K487" s="284">
        <v>2491.5</v>
      </c>
      <c r="L487" s="284">
        <v>2435.5500000000002</v>
      </c>
      <c r="M487" s="284">
        <v>0.24958</v>
      </c>
    </row>
    <row r="488" spans="1:13">
      <c r="A488" s="263">
        <v>478</v>
      </c>
      <c r="B488" s="240" t="s">
        <v>517</v>
      </c>
      <c r="C488" s="284">
        <v>352</v>
      </c>
      <c r="D488" s="284">
        <v>353.33333333333331</v>
      </c>
      <c r="E488" s="284">
        <v>349.66666666666663</v>
      </c>
      <c r="F488" s="284">
        <v>347.33333333333331</v>
      </c>
      <c r="G488" s="284">
        <v>343.66666666666663</v>
      </c>
      <c r="H488" s="284">
        <v>355.66666666666663</v>
      </c>
      <c r="I488" s="284">
        <v>359.33333333333326</v>
      </c>
      <c r="J488" s="284">
        <v>361.66666666666663</v>
      </c>
      <c r="K488" s="284">
        <v>357</v>
      </c>
      <c r="L488" s="284">
        <v>351</v>
      </c>
      <c r="M488" s="284">
        <v>2.2297899999999999</v>
      </c>
    </row>
    <row r="489" spans="1:13">
      <c r="A489" s="263">
        <v>479</v>
      </c>
      <c r="B489" s="240" t="s">
        <v>518</v>
      </c>
      <c r="C489" s="284">
        <v>223.9</v>
      </c>
      <c r="D489" s="284">
        <v>226.18333333333331</v>
      </c>
      <c r="E489" s="284">
        <v>219.96666666666661</v>
      </c>
      <c r="F489" s="284">
        <v>216.0333333333333</v>
      </c>
      <c r="G489" s="284">
        <v>209.81666666666661</v>
      </c>
      <c r="H489" s="284">
        <v>230.11666666666662</v>
      </c>
      <c r="I489" s="284">
        <v>236.33333333333331</v>
      </c>
      <c r="J489" s="284">
        <v>240.26666666666662</v>
      </c>
      <c r="K489" s="284">
        <v>232.4</v>
      </c>
      <c r="L489" s="284">
        <v>222.25</v>
      </c>
      <c r="M489" s="284">
        <v>9.2475500000000004</v>
      </c>
    </row>
    <row r="490" spans="1:13">
      <c r="A490" s="263">
        <v>480</v>
      </c>
      <c r="B490" s="240" t="s">
        <v>519</v>
      </c>
      <c r="C490" s="284">
        <v>3641.8</v>
      </c>
      <c r="D490" s="284">
        <v>3638.3166666666671</v>
      </c>
      <c r="E490" s="284">
        <v>3613.483333333334</v>
      </c>
      <c r="F490" s="284">
        <v>3585.166666666667</v>
      </c>
      <c r="G490" s="284">
        <v>3560.3333333333339</v>
      </c>
      <c r="H490" s="284">
        <v>3666.6333333333341</v>
      </c>
      <c r="I490" s="284">
        <v>3691.4666666666672</v>
      </c>
      <c r="J490" s="284">
        <v>3719.7833333333342</v>
      </c>
      <c r="K490" s="284">
        <v>3663.15</v>
      </c>
      <c r="L490" s="284">
        <v>3610</v>
      </c>
      <c r="M490" s="284">
        <v>4.3659999999999997E-2</v>
      </c>
    </row>
    <row r="491" spans="1:13">
      <c r="A491" s="263">
        <v>481</v>
      </c>
      <c r="B491" s="240" t="s">
        <v>520</v>
      </c>
      <c r="C491" s="284">
        <v>2761.35</v>
      </c>
      <c r="D491" s="284">
        <v>2733.7833333333333</v>
      </c>
      <c r="E491" s="284">
        <v>2692.5666666666666</v>
      </c>
      <c r="F491" s="284">
        <v>2623.7833333333333</v>
      </c>
      <c r="G491" s="284">
        <v>2582.5666666666666</v>
      </c>
      <c r="H491" s="284">
        <v>2802.5666666666666</v>
      </c>
      <c r="I491" s="284">
        <v>2843.7833333333328</v>
      </c>
      <c r="J491" s="284">
        <v>2912.5666666666666</v>
      </c>
      <c r="K491" s="284">
        <v>2775</v>
      </c>
      <c r="L491" s="284">
        <v>2665</v>
      </c>
      <c r="M491" s="284">
        <v>0.19591</v>
      </c>
    </row>
    <row r="492" spans="1:13">
      <c r="A492" s="263">
        <v>482</v>
      </c>
      <c r="B492" s="240" t="s">
        <v>521</v>
      </c>
      <c r="C492" s="284">
        <v>51.25</v>
      </c>
      <c r="D492" s="284">
        <v>51.866666666666667</v>
      </c>
      <c r="E492" s="284">
        <v>50.483333333333334</v>
      </c>
      <c r="F492" s="284">
        <v>49.716666666666669</v>
      </c>
      <c r="G492" s="284">
        <v>48.333333333333336</v>
      </c>
      <c r="H492" s="284">
        <v>52.633333333333333</v>
      </c>
      <c r="I492" s="284">
        <v>54.016666666666673</v>
      </c>
      <c r="J492" s="284">
        <v>54.783333333333331</v>
      </c>
      <c r="K492" s="284">
        <v>53.25</v>
      </c>
      <c r="L492" s="284">
        <v>51.1</v>
      </c>
      <c r="M492" s="284">
        <v>58.030589999999997</v>
      </c>
    </row>
    <row r="493" spans="1:13">
      <c r="A493" s="263">
        <v>483</v>
      </c>
      <c r="B493" s="240" t="s">
        <v>522</v>
      </c>
      <c r="C493" s="284">
        <v>1047.75</v>
      </c>
      <c r="D493" s="284">
        <v>1053.8833333333334</v>
      </c>
      <c r="E493" s="284">
        <v>1022.8666666666668</v>
      </c>
      <c r="F493" s="284">
        <v>997.98333333333335</v>
      </c>
      <c r="G493" s="284">
        <v>966.9666666666667</v>
      </c>
      <c r="H493" s="284">
        <v>1078.7666666666669</v>
      </c>
      <c r="I493" s="284">
        <v>1109.7833333333338</v>
      </c>
      <c r="J493" s="284">
        <v>1134.666666666667</v>
      </c>
      <c r="K493" s="284">
        <v>1084.9000000000001</v>
      </c>
      <c r="L493" s="284">
        <v>1029</v>
      </c>
      <c r="M493" s="284">
        <v>1.5978000000000001</v>
      </c>
    </row>
    <row r="494" spans="1:13">
      <c r="A494" s="263">
        <v>484</v>
      </c>
      <c r="B494" s="240" t="s">
        <v>279</v>
      </c>
      <c r="C494" s="284">
        <v>454.75</v>
      </c>
      <c r="D494" s="284">
        <v>457.3</v>
      </c>
      <c r="E494" s="284">
        <v>444.70000000000005</v>
      </c>
      <c r="F494" s="284">
        <v>434.65000000000003</v>
      </c>
      <c r="G494" s="284">
        <v>422.05000000000007</v>
      </c>
      <c r="H494" s="284">
        <v>467.35</v>
      </c>
      <c r="I494" s="284">
        <v>479.95000000000005</v>
      </c>
      <c r="J494" s="284">
        <v>490</v>
      </c>
      <c r="K494" s="284">
        <v>469.9</v>
      </c>
      <c r="L494" s="284">
        <v>447.25</v>
      </c>
      <c r="M494" s="284">
        <v>1.1913400000000001</v>
      </c>
    </row>
    <row r="495" spans="1:13">
      <c r="A495" s="263">
        <v>485</v>
      </c>
      <c r="B495" s="240" t="s">
        <v>523</v>
      </c>
      <c r="C495" s="284">
        <v>896.4</v>
      </c>
      <c r="D495" s="284">
        <v>893.63333333333333</v>
      </c>
      <c r="E495" s="284">
        <v>885.76666666666665</v>
      </c>
      <c r="F495" s="284">
        <v>875.13333333333333</v>
      </c>
      <c r="G495" s="284">
        <v>867.26666666666665</v>
      </c>
      <c r="H495" s="284">
        <v>904.26666666666665</v>
      </c>
      <c r="I495" s="284">
        <v>912.13333333333321</v>
      </c>
      <c r="J495" s="284">
        <v>922.76666666666665</v>
      </c>
      <c r="K495" s="284">
        <v>901.5</v>
      </c>
      <c r="L495" s="284">
        <v>883</v>
      </c>
      <c r="M495" s="284">
        <v>1.0981799999999999</v>
      </c>
    </row>
    <row r="496" spans="1:13">
      <c r="A496" s="263">
        <v>486</v>
      </c>
      <c r="B496" s="240" t="s">
        <v>524</v>
      </c>
      <c r="C496" s="284">
        <v>1638.25</v>
      </c>
      <c r="D496" s="284">
        <v>1650.4833333333333</v>
      </c>
      <c r="E496" s="284">
        <v>1615.8166666666666</v>
      </c>
      <c r="F496" s="284">
        <v>1593.3833333333332</v>
      </c>
      <c r="G496" s="284">
        <v>1558.7166666666665</v>
      </c>
      <c r="H496" s="284">
        <v>1672.9166666666667</v>
      </c>
      <c r="I496" s="284">
        <v>1707.5833333333333</v>
      </c>
      <c r="J496" s="284">
        <v>1730.0166666666669</v>
      </c>
      <c r="K496" s="284">
        <v>1685.15</v>
      </c>
      <c r="L496" s="284">
        <v>1628.05</v>
      </c>
      <c r="M496" s="284">
        <v>0.70667999999999997</v>
      </c>
    </row>
    <row r="497" spans="1:13">
      <c r="A497" s="263">
        <v>487</v>
      </c>
      <c r="B497" s="240" t="s">
        <v>525</v>
      </c>
      <c r="C497" s="284">
        <v>1259.6500000000001</v>
      </c>
      <c r="D497" s="284">
        <v>1260.8833333333334</v>
      </c>
      <c r="E497" s="284">
        <v>1229.7666666666669</v>
      </c>
      <c r="F497" s="284">
        <v>1199.8833333333334</v>
      </c>
      <c r="G497" s="284">
        <v>1168.7666666666669</v>
      </c>
      <c r="H497" s="284">
        <v>1290.7666666666669</v>
      </c>
      <c r="I497" s="284">
        <v>1321.8833333333332</v>
      </c>
      <c r="J497" s="284">
        <v>1351.7666666666669</v>
      </c>
      <c r="K497" s="284">
        <v>1292</v>
      </c>
      <c r="L497" s="284">
        <v>1231</v>
      </c>
      <c r="M497" s="284">
        <v>3.1903700000000002</v>
      </c>
    </row>
    <row r="498" spans="1:13">
      <c r="A498" s="263">
        <v>488</v>
      </c>
      <c r="B498" s="240" t="s">
        <v>118</v>
      </c>
      <c r="C498" s="284">
        <v>11.95</v>
      </c>
      <c r="D498" s="284">
        <v>12.016666666666666</v>
      </c>
      <c r="E498" s="284">
        <v>11.533333333333331</v>
      </c>
      <c r="F498" s="284">
        <v>11.116666666666665</v>
      </c>
      <c r="G498" s="284">
        <v>10.633333333333331</v>
      </c>
      <c r="H498" s="284">
        <v>12.433333333333332</v>
      </c>
      <c r="I498" s="284">
        <v>12.916666666666666</v>
      </c>
      <c r="J498" s="284">
        <v>13.333333333333332</v>
      </c>
      <c r="K498" s="284">
        <v>12.5</v>
      </c>
      <c r="L498" s="284">
        <v>11.6</v>
      </c>
      <c r="M498" s="284">
        <v>3167.4959699999999</v>
      </c>
    </row>
    <row r="499" spans="1:13">
      <c r="A499" s="263">
        <v>489</v>
      </c>
      <c r="B499" s="240" t="s">
        <v>196</v>
      </c>
      <c r="C499" s="284">
        <v>1079.5999999999999</v>
      </c>
      <c r="D499" s="284">
        <v>1069.8</v>
      </c>
      <c r="E499" s="284">
        <v>1049.8</v>
      </c>
      <c r="F499" s="284">
        <v>1020</v>
      </c>
      <c r="G499" s="284">
        <v>1000</v>
      </c>
      <c r="H499" s="284">
        <v>1099.5999999999999</v>
      </c>
      <c r="I499" s="284">
        <v>1119.5999999999999</v>
      </c>
      <c r="J499" s="284">
        <v>1149.3999999999999</v>
      </c>
      <c r="K499" s="284">
        <v>1089.8</v>
      </c>
      <c r="L499" s="284">
        <v>1040</v>
      </c>
      <c r="M499" s="284">
        <v>48.1434</v>
      </c>
    </row>
    <row r="500" spans="1:13">
      <c r="A500" s="263">
        <v>490</v>
      </c>
      <c r="B500" s="240" t="s">
        <v>526</v>
      </c>
      <c r="C500" s="284">
        <v>5590.7</v>
      </c>
      <c r="D500" s="284">
        <v>5588.9000000000005</v>
      </c>
      <c r="E500" s="284">
        <v>5537.8000000000011</v>
      </c>
      <c r="F500" s="284">
        <v>5484.9000000000005</v>
      </c>
      <c r="G500" s="284">
        <v>5433.8000000000011</v>
      </c>
      <c r="H500" s="284">
        <v>5641.8000000000011</v>
      </c>
      <c r="I500" s="284">
        <v>5692.9000000000015</v>
      </c>
      <c r="J500" s="284">
        <v>5745.8000000000011</v>
      </c>
      <c r="K500" s="284">
        <v>5640</v>
      </c>
      <c r="L500" s="284">
        <v>5536</v>
      </c>
      <c r="M500" s="284">
        <v>1.022E-2</v>
      </c>
    </row>
    <row r="501" spans="1:13">
      <c r="A501" s="263">
        <v>491</v>
      </c>
      <c r="B501" s="240" t="s">
        <v>527</v>
      </c>
      <c r="C501" s="284">
        <v>124.1</v>
      </c>
      <c r="D501" s="284">
        <v>124.83333333333333</v>
      </c>
      <c r="E501" s="284">
        <v>122.91666666666666</v>
      </c>
      <c r="F501" s="284">
        <v>121.73333333333333</v>
      </c>
      <c r="G501" s="284">
        <v>119.81666666666666</v>
      </c>
      <c r="H501" s="284">
        <v>126.01666666666665</v>
      </c>
      <c r="I501" s="284">
        <v>127.93333333333331</v>
      </c>
      <c r="J501" s="284">
        <v>129.11666666666665</v>
      </c>
      <c r="K501" s="284">
        <v>126.75</v>
      </c>
      <c r="L501" s="284">
        <v>123.65</v>
      </c>
      <c r="M501" s="284">
        <v>5.7133399999999996</v>
      </c>
    </row>
    <row r="502" spans="1:13">
      <c r="A502" s="263">
        <v>492</v>
      </c>
      <c r="B502" s="240" t="s">
        <v>528</v>
      </c>
      <c r="C502" s="284">
        <v>66.2</v>
      </c>
      <c r="D502" s="284">
        <v>66.600000000000009</v>
      </c>
      <c r="E502" s="284">
        <v>65.000000000000014</v>
      </c>
      <c r="F502" s="284">
        <v>63.800000000000011</v>
      </c>
      <c r="G502" s="284">
        <v>62.200000000000017</v>
      </c>
      <c r="H502" s="284">
        <v>67.800000000000011</v>
      </c>
      <c r="I502" s="284">
        <v>69.400000000000006</v>
      </c>
      <c r="J502" s="284">
        <v>70.600000000000009</v>
      </c>
      <c r="K502" s="284">
        <v>68.2</v>
      </c>
      <c r="L502" s="284">
        <v>65.400000000000006</v>
      </c>
      <c r="M502" s="284">
        <v>7.0189399999999997</v>
      </c>
    </row>
    <row r="503" spans="1:13">
      <c r="A503" s="263">
        <v>493</v>
      </c>
      <c r="B503" s="240" t="s">
        <v>772</v>
      </c>
      <c r="C503" s="284">
        <v>451.45</v>
      </c>
      <c r="D503" s="284">
        <v>455.18333333333339</v>
      </c>
      <c r="E503" s="284">
        <v>446.36666666666679</v>
      </c>
      <c r="F503" s="284">
        <v>441.28333333333342</v>
      </c>
      <c r="G503" s="284">
        <v>432.46666666666681</v>
      </c>
      <c r="H503" s="284">
        <v>460.26666666666677</v>
      </c>
      <c r="I503" s="284">
        <v>469.08333333333337</v>
      </c>
      <c r="J503" s="284">
        <v>474.16666666666674</v>
      </c>
      <c r="K503" s="284">
        <v>464</v>
      </c>
      <c r="L503" s="284">
        <v>450.1</v>
      </c>
      <c r="M503" s="284">
        <v>0.96501000000000003</v>
      </c>
    </row>
    <row r="504" spans="1:13">
      <c r="A504" s="263">
        <v>494</v>
      </c>
      <c r="B504" s="240" t="s">
        <v>529</v>
      </c>
      <c r="C504" s="284">
        <v>2333.5</v>
      </c>
      <c r="D504" s="284">
        <v>2328.6</v>
      </c>
      <c r="E504" s="284">
        <v>2256.85</v>
      </c>
      <c r="F504" s="284">
        <v>2180.1999999999998</v>
      </c>
      <c r="G504" s="284">
        <v>2108.4499999999998</v>
      </c>
      <c r="H504" s="284">
        <v>2405.25</v>
      </c>
      <c r="I504" s="284">
        <v>2477</v>
      </c>
      <c r="J504" s="284">
        <v>2553.65</v>
      </c>
      <c r="K504" s="284">
        <v>2400.35</v>
      </c>
      <c r="L504" s="284">
        <v>2251.9499999999998</v>
      </c>
      <c r="M504" s="284">
        <v>5.8394399999999997</v>
      </c>
    </row>
    <row r="505" spans="1:13">
      <c r="A505" s="263">
        <v>495</v>
      </c>
      <c r="B505" s="240" t="s">
        <v>197</v>
      </c>
      <c r="C505" s="284">
        <v>439.35</v>
      </c>
      <c r="D505" s="284">
        <v>442.09999999999997</v>
      </c>
      <c r="E505" s="284">
        <v>432.44999999999993</v>
      </c>
      <c r="F505" s="284">
        <v>425.54999999999995</v>
      </c>
      <c r="G505" s="284">
        <v>415.89999999999992</v>
      </c>
      <c r="H505" s="284">
        <v>448.99999999999994</v>
      </c>
      <c r="I505" s="284">
        <v>458.64999999999992</v>
      </c>
      <c r="J505" s="284">
        <v>465.54999999999995</v>
      </c>
      <c r="K505" s="284">
        <v>451.75</v>
      </c>
      <c r="L505" s="284">
        <v>435.2</v>
      </c>
      <c r="M505" s="284">
        <v>294.74829999999997</v>
      </c>
    </row>
    <row r="506" spans="1:13">
      <c r="A506" s="263">
        <v>496</v>
      </c>
      <c r="B506" s="240" t="s">
        <v>530</v>
      </c>
      <c r="C506" s="284">
        <v>519.54999999999995</v>
      </c>
      <c r="D506" s="284">
        <v>520.5</v>
      </c>
      <c r="E506" s="284">
        <v>505.4</v>
      </c>
      <c r="F506" s="284">
        <v>491.25</v>
      </c>
      <c r="G506" s="284">
        <v>476.15</v>
      </c>
      <c r="H506" s="284">
        <v>534.65</v>
      </c>
      <c r="I506" s="284">
        <v>549.74999999999989</v>
      </c>
      <c r="J506" s="284">
        <v>563.9</v>
      </c>
      <c r="K506" s="284">
        <v>535.6</v>
      </c>
      <c r="L506" s="284">
        <v>506.35</v>
      </c>
      <c r="M506" s="284">
        <v>16.800830000000001</v>
      </c>
    </row>
    <row r="507" spans="1:13">
      <c r="A507" s="263">
        <v>497</v>
      </c>
      <c r="B507" s="240" t="s">
        <v>198</v>
      </c>
      <c r="C507" s="284">
        <v>16.649999999999999</v>
      </c>
      <c r="D507" s="284">
        <v>16.783333333333335</v>
      </c>
      <c r="E507" s="284">
        <v>16.466666666666669</v>
      </c>
      <c r="F507" s="284">
        <v>16.283333333333335</v>
      </c>
      <c r="G507" s="284">
        <v>15.966666666666669</v>
      </c>
      <c r="H507" s="284">
        <v>16.966666666666669</v>
      </c>
      <c r="I507" s="284">
        <v>17.283333333333339</v>
      </c>
      <c r="J507" s="284">
        <v>17.466666666666669</v>
      </c>
      <c r="K507" s="284">
        <v>17.100000000000001</v>
      </c>
      <c r="L507" s="284">
        <v>16.600000000000001</v>
      </c>
      <c r="M507" s="284">
        <v>948.82109000000003</v>
      </c>
    </row>
    <row r="508" spans="1:13">
      <c r="A508" s="263">
        <v>498</v>
      </c>
      <c r="B508" s="240" t="s">
        <v>199</v>
      </c>
      <c r="C508" s="284">
        <v>215.75</v>
      </c>
      <c r="D508" s="284">
        <v>217.21666666666667</v>
      </c>
      <c r="E508" s="284">
        <v>212.53333333333333</v>
      </c>
      <c r="F508" s="284">
        <v>209.31666666666666</v>
      </c>
      <c r="G508" s="284">
        <v>204.63333333333333</v>
      </c>
      <c r="H508" s="284">
        <v>220.43333333333334</v>
      </c>
      <c r="I508" s="284">
        <v>225.11666666666667</v>
      </c>
      <c r="J508" s="284">
        <v>228.33333333333334</v>
      </c>
      <c r="K508" s="284">
        <v>221.9</v>
      </c>
      <c r="L508" s="284">
        <v>214</v>
      </c>
      <c r="M508" s="284">
        <v>244.01732999999999</v>
      </c>
    </row>
    <row r="509" spans="1:13">
      <c r="A509" s="263">
        <v>499</v>
      </c>
      <c r="B509" s="240" t="s">
        <v>531</v>
      </c>
      <c r="C509" s="284">
        <v>231.85</v>
      </c>
      <c r="D509" s="284">
        <v>233.38333333333333</v>
      </c>
      <c r="E509" s="284">
        <v>228.86666666666665</v>
      </c>
      <c r="F509" s="284">
        <v>225.88333333333333</v>
      </c>
      <c r="G509" s="284">
        <v>221.36666666666665</v>
      </c>
      <c r="H509" s="284">
        <v>236.36666666666665</v>
      </c>
      <c r="I509" s="284">
        <v>240.8833333333333</v>
      </c>
      <c r="J509" s="284">
        <v>243.86666666666665</v>
      </c>
      <c r="K509" s="284">
        <v>237.9</v>
      </c>
      <c r="L509" s="284">
        <v>230.4</v>
      </c>
      <c r="M509" s="284">
        <v>0.92889999999999995</v>
      </c>
    </row>
    <row r="510" spans="1:13">
      <c r="A510" s="263">
        <v>500</v>
      </c>
      <c r="B510" s="240" t="s">
        <v>532</v>
      </c>
      <c r="C510" s="284">
        <v>1896.8</v>
      </c>
      <c r="D510" s="284">
        <v>1905.8</v>
      </c>
      <c r="E510" s="284">
        <v>1881</v>
      </c>
      <c r="F510" s="284">
        <v>1865.2</v>
      </c>
      <c r="G510" s="284">
        <v>1840.4</v>
      </c>
      <c r="H510" s="284">
        <v>1921.6</v>
      </c>
      <c r="I510" s="284">
        <v>1946.3999999999996</v>
      </c>
      <c r="J510" s="284">
        <v>1962.1999999999998</v>
      </c>
      <c r="K510" s="284">
        <v>1930.6</v>
      </c>
      <c r="L510" s="284">
        <v>1890</v>
      </c>
      <c r="M510" s="284">
        <v>0.27411000000000002</v>
      </c>
    </row>
    <row r="511" spans="1:13">
      <c r="A511" s="263">
        <v>501</v>
      </c>
      <c r="B511" s="240" t="s">
        <v>742</v>
      </c>
      <c r="C511" s="284">
        <v>969.2</v>
      </c>
      <c r="D511" s="284">
        <v>977.11666666666679</v>
      </c>
      <c r="E511" s="284">
        <v>955.38333333333355</v>
      </c>
      <c r="F511" s="284">
        <v>941.56666666666672</v>
      </c>
      <c r="G511" s="284">
        <v>919.83333333333348</v>
      </c>
      <c r="H511" s="284">
        <v>990.93333333333362</v>
      </c>
      <c r="I511" s="284">
        <v>1012.6666666666667</v>
      </c>
      <c r="J511" s="284">
        <v>1026.4833333333336</v>
      </c>
      <c r="K511" s="284">
        <v>998.85</v>
      </c>
      <c r="L511" s="284">
        <v>963.3</v>
      </c>
      <c r="M511" s="284">
        <v>0.28699999999999998</v>
      </c>
    </row>
    <row r="513" spans="1:1">
      <c r="A513" s="289"/>
    </row>
    <row r="514" spans="1:1">
      <c r="A514" s="266"/>
    </row>
    <row r="515" spans="1:1">
      <c r="A515" s="289"/>
    </row>
    <row r="516" spans="1:1">
      <c r="A516" s="289"/>
    </row>
    <row r="517" spans="1:1">
      <c r="A517" s="290" t="s">
        <v>282</v>
      </c>
    </row>
    <row r="518" spans="1:1">
      <c r="A518" s="291" t="s">
        <v>200</v>
      </c>
    </row>
    <row r="519" spans="1:1">
      <c r="A519" s="291" t="s">
        <v>201</v>
      </c>
    </row>
    <row r="520" spans="1:1">
      <c r="A520" s="291" t="s">
        <v>202</v>
      </c>
    </row>
    <row r="521" spans="1:1">
      <c r="A521" s="291" t="s">
        <v>203</v>
      </c>
    </row>
    <row r="522" spans="1:1">
      <c r="A522" s="291" t="s">
        <v>204</v>
      </c>
    </row>
    <row r="523" spans="1:1">
      <c r="A523" s="292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6" t="s">
        <v>205</v>
      </c>
    </row>
    <row r="529" spans="1:1">
      <c r="A529" s="289" t="s">
        <v>206</v>
      </c>
    </row>
    <row r="530" spans="1:1">
      <c r="A530" s="289" t="s">
        <v>207</v>
      </c>
    </row>
    <row r="531" spans="1:1">
      <c r="A531" s="289" t="s">
        <v>208</v>
      </c>
    </row>
    <row r="532" spans="1:1">
      <c r="A532" s="293" t="s">
        <v>209</v>
      </c>
    </row>
    <row r="533" spans="1:1">
      <c r="A533" s="293" t="s">
        <v>210</v>
      </c>
    </row>
    <row r="534" spans="1:1">
      <c r="A534" s="293" t="s">
        <v>211</v>
      </c>
    </row>
    <row r="535" spans="1:1">
      <c r="A535" s="293" t="s">
        <v>212</v>
      </c>
    </row>
    <row r="536" spans="1:1">
      <c r="A536" s="293" t="s">
        <v>213</v>
      </c>
    </row>
    <row r="537" spans="1:1">
      <c r="A537" s="293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9" customWidth="1"/>
    <col min="2" max="2" width="14.28515625" style="118" customWidth="1"/>
    <col min="3" max="3" width="28.28515625" style="240" customWidth="1"/>
    <col min="4" max="4" width="55.7109375" style="240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1" customWidth="1"/>
    <col min="9" max="16384" width="9.28515625" style="240"/>
  </cols>
  <sheetData>
    <row r="1" spans="1:35" s="238" customFormat="1" ht="12">
      <c r="A1" s="242" t="s">
        <v>284</v>
      </c>
      <c r="B1" s="243"/>
      <c r="C1" s="244"/>
      <c r="D1" s="245"/>
      <c r="E1" s="246"/>
      <c r="F1" s="246"/>
      <c r="G1" s="246"/>
    </row>
    <row r="2" spans="1:35" s="238" customFormat="1" ht="12.75" customHeight="1">
      <c r="A2" s="247"/>
      <c r="B2" s="248"/>
      <c r="C2" s="249"/>
      <c r="D2" s="250"/>
      <c r="E2" s="251"/>
      <c r="F2" s="251"/>
      <c r="G2" s="251"/>
    </row>
    <row r="3" spans="1:35" s="238" customFormat="1" ht="12.75" customHeight="1">
      <c r="A3" s="247"/>
      <c r="B3" s="248"/>
      <c r="C3" s="249"/>
      <c r="D3" s="250"/>
      <c r="E3" s="251"/>
      <c r="F3" s="251"/>
      <c r="G3" s="251"/>
    </row>
    <row r="4" spans="1:35" s="238" customFormat="1" ht="12.75" customHeight="1">
      <c r="A4" s="247"/>
      <c r="B4" s="248"/>
      <c r="C4" s="249"/>
      <c r="D4" s="250"/>
      <c r="E4" s="251"/>
      <c r="F4" s="251"/>
      <c r="G4" s="251"/>
    </row>
    <row r="5" spans="1:35" s="238" customFormat="1" ht="6" customHeight="1">
      <c r="A5" s="572"/>
      <c r="B5" s="572"/>
      <c r="C5" s="573"/>
      <c r="D5" s="573"/>
      <c r="E5" s="246"/>
      <c r="F5" s="246"/>
      <c r="G5" s="246"/>
    </row>
    <row r="6" spans="1:35" s="238" customFormat="1" ht="26.25" customHeight="1">
      <c r="B6" s="254"/>
      <c r="C6" s="253"/>
      <c r="D6" s="253"/>
      <c r="E6" s="255" t="s">
        <v>283</v>
      </c>
      <c r="F6" s="246"/>
      <c r="G6" s="246"/>
    </row>
    <row r="7" spans="1:35" s="238" customFormat="1" ht="16.5" customHeight="1">
      <c r="A7" s="256" t="s">
        <v>533</v>
      </c>
      <c r="B7" s="574" t="s">
        <v>534</v>
      </c>
      <c r="C7" s="574"/>
      <c r="D7" s="257">
        <f>Main!B10</f>
        <v>44237</v>
      </c>
      <c r="E7" s="258"/>
      <c r="F7" s="246"/>
      <c r="G7" s="259"/>
    </row>
    <row r="8" spans="1:35" s="238" customFormat="1" ht="12.75" customHeight="1">
      <c r="A8" s="242"/>
      <c r="B8" s="246"/>
      <c r="C8" s="244"/>
      <c r="D8" s="245"/>
      <c r="E8" s="258"/>
      <c r="F8" s="258"/>
      <c r="G8" s="258"/>
    </row>
    <row r="9" spans="1:35" s="238" customFormat="1" ht="15.75" customHeight="1">
      <c r="A9" s="260" t="s">
        <v>535</v>
      </c>
      <c r="B9" s="261" t="s">
        <v>536</v>
      </c>
      <c r="C9" s="261" t="s">
        <v>537</v>
      </c>
      <c r="D9" s="261" t="s">
        <v>538</v>
      </c>
      <c r="E9" s="261" t="s">
        <v>539</v>
      </c>
      <c r="F9" s="261" t="s">
        <v>540</v>
      </c>
      <c r="G9" s="261" t="s">
        <v>541</v>
      </c>
      <c r="H9" s="261" t="s">
        <v>542</v>
      </c>
    </row>
    <row r="10" spans="1:35">
      <c r="A10" s="239">
        <v>44236</v>
      </c>
      <c r="B10" s="262">
        <v>539570</v>
      </c>
      <c r="C10" s="263" t="s">
        <v>913</v>
      </c>
      <c r="D10" s="263" t="s">
        <v>914</v>
      </c>
      <c r="E10" s="263" t="s">
        <v>544</v>
      </c>
      <c r="F10" s="376">
        <v>96000</v>
      </c>
      <c r="G10" s="262">
        <v>10.66</v>
      </c>
      <c r="H10" s="340" t="s">
        <v>306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>
      <c r="A11" s="239">
        <v>44236</v>
      </c>
      <c r="B11" s="262">
        <v>542020</v>
      </c>
      <c r="C11" s="263" t="s">
        <v>915</v>
      </c>
      <c r="D11" s="263" t="s">
        <v>916</v>
      </c>
      <c r="E11" s="263" t="s">
        <v>543</v>
      </c>
      <c r="F11" s="376">
        <v>100000</v>
      </c>
      <c r="G11" s="262">
        <v>20.89</v>
      </c>
      <c r="H11" s="340" t="s">
        <v>306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</row>
    <row r="12" spans="1:35">
      <c r="A12" s="239">
        <v>44236</v>
      </c>
      <c r="B12" s="262">
        <v>538566</v>
      </c>
      <c r="C12" s="263" t="s">
        <v>893</v>
      </c>
      <c r="D12" s="263" t="s">
        <v>894</v>
      </c>
      <c r="E12" s="263" t="s">
        <v>544</v>
      </c>
      <c r="F12" s="376">
        <v>303571</v>
      </c>
      <c r="G12" s="262">
        <v>910</v>
      </c>
      <c r="H12" s="340" t="s">
        <v>306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1:35">
      <c r="A13" s="239">
        <v>44236</v>
      </c>
      <c r="B13" s="262">
        <v>540545</v>
      </c>
      <c r="C13" s="263" t="s">
        <v>896</v>
      </c>
      <c r="D13" s="263" t="s">
        <v>917</v>
      </c>
      <c r="E13" s="263" t="s">
        <v>544</v>
      </c>
      <c r="F13" s="376">
        <v>50636</v>
      </c>
      <c r="G13" s="262">
        <v>69.849999999999994</v>
      </c>
      <c r="H13" s="340" t="s">
        <v>306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1:35">
      <c r="A14" s="239">
        <v>44236</v>
      </c>
      <c r="B14" s="262">
        <v>540545</v>
      </c>
      <c r="C14" s="263" t="s">
        <v>896</v>
      </c>
      <c r="D14" s="263" t="s">
        <v>918</v>
      </c>
      <c r="E14" s="263" t="s">
        <v>543</v>
      </c>
      <c r="F14" s="376">
        <v>20000</v>
      </c>
      <c r="G14" s="262">
        <v>69.95</v>
      </c>
      <c r="H14" s="340" t="s">
        <v>306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</row>
    <row r="15" spans="1:35">
      <c r="A15" s="239">
        <v>44236</v>
      </c>
      <c r="B15" s="262">
        <v>540545</v>
      </c>
      <c r="C15" s="263" t="s">
        <v>896</v>
      </c>
      <c r="D15" s="263" t="s">
        <v>918</v>
      </c>
      <c r="E15" s="263" t="s">
        <v>544</v>
      </c>
      <c r="F15" s="376">
        <v>60000</v>
      </c>
      <c r="G15" s="262">
        <v>69.91</v>
      </c>
      <c r="H15" s="340" t="s">
        <v>306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</row>
    <row r="16" spans="1:35">
      <c r="A16" s="239">
        <v>44236</v>
      </c>
      <c r="B16" s="262">
        <v>539876</v>
      </c>
      <c r="C16" s="263" t="s">
        <v>234</v>
      </c>
      <c r="D16" s="263" t="s">
        <v>919</v>
      </c>
      <c r="E16" s="263" t="s">
        <v>544</v>
      </c>
      <c r="F16" s="376">
        <v>19000000</v>
      </c>
      <c r="G16" s="262">
        <v>392.45</v>
      </c>
      <c r="H16" s="340" t="s">
        <v>306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</row>
    <row r="17" spans="1:35">
      <c r="A17" s="239">
        <v>44236</v>
      </c>
      <c r="B17" s="262">
        <v>539876</v>
      </c>
      <c r="C17" s="263" t="s">
        <v>234</v>
      </c>
      <c r="D17" s="263" t="s">
        <v>919</v>
      </c>
      <c r="E17" s="263" t="s">
        <v>544</v>
      </c>
      <c r="F17" s="376">
        <v>19000000</v>
      </c>
      <c r="G17" s="262">
        <v>392.92</v>
      </c>
      <c r="H17" s="340" t="s">
        <v>306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>
      <c r="A18" s="239">
        <v>44236</v>
      </c>
      <c r="B18" s="262">
        <v>539876</v>
      </c>
      <c r="C18" s="263" t="s">
        <v>234</v>
      </c>
      <c r="D18" s="263" t="s">
        <v>920</v>
      </c>
      <c r="E18" s="263" t="s">
        <v>543</v>
      </c>
      <c r="F18" s="376">
        <v>3900000</v>
      </c>
      <c r="G18" s="262">
        <v>392.1</v>
      </c>
      <c r="H18" s="340" t="s">
        <v>306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>
      <c r="A19" s="239">
        <v>44236</v>
      </c>
      <c r="B19" s="262">
        <v>541778</v>
      </c>
      <c r="C19" s="263" t="s">
        <v>921</v>
      </c>
      <c r="D19" s="263" t="s">
        <v>922</v>
      </c>
      <c r="E19" s="263" t="s">
        <v>543</v>
      </c>
      <c r="F19" s="376">
        <v>3000</v>
      </c>
      <c r="G19" s="262">
        <v>74</v>
      </c>
      <c r="H19" s="340" t="s">
        <v>306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>
      <c r="A20" s="239">
        <v>44236</v>
      </c>
      <c r="B20" s="262">
        <v>541778</v>
      </c>
      <c r="C20" s="263" t="s">
        <v>921</v>
      </c>
      <c r="D20" s="263" t="s">
        <v>923</v>
      </c>
      <c r="E20" s="263" t="s">
        <v>543</v>
      </c>
      <c r="F20" s="376">
        <v>70500</v>
      </c>
      <c r="G20" s="262">
        <v>65.8</v>
      </c>
      <c r="H20" s="340" t="s">
        <v>306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</row>
    <row r="21" spans="1:35">
      <c r="A21" s="239">
        <v>44236</v>
      </c>
      <c r="B21" s="262">
        <v>541778</v>
      </c>
      <c r="C21" s="263" t="s">
        <v>921</v>
      </c>
      <c r="D21" s="263" t="s">
        <v>922</v>
      </c>
      <c r="E21" s="263" t="s">
        <v>544</v>
      </c>
      <c r="F21" s="376">
        <v>73500</v>
      </c>
      <c r="G21" s="262">
        <v>66.09</v>
      </c>
      <c r="H21" s="340" t="s">
        <v>306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>
      <c r="A22" s="239">
        <v>44236</v>
      </c>
      <c r="B22" s="262">
        <v>531502</v>
      </c>
      <c r="C22" s="263" t="s">
        <v>924</v>
      </c>
      <c r="D22" s="263" t="s">
        <v>925</v>
      </c>
      <c r="E22" s="263" t="s">
        <v>544</v>
      </c>
      <c r="F22" s="376">
        <v>195000</v>
      </c>
      <c r="G22" s="262">
        <v>3.75</v>
      </c>
      <c r="H22" s="340" t="s">
        <v>306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>
      <c r="A23" s="239">
        <v>44236</v>
      </c>
      <c r="B23" s="262">
        <v>533090</v>
      </c>
      <c r="C23" s="263" t="s">
        <v>897</v>
      </c>
      <c r="D23" s="263" t="s">
        <v>898</v>
      </c>
      <c r="E23" s="263" t="s">
        <v>544</v>
      </c>
      <c r="F23" s="376">
        <v>875000</v>
      </c>
      <c r="G23" s="262">
        <v>3.24</v>
      </c>
      <c r="H23" s="340" t="s">
        <v>306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</row>
    <row r="24" spans="1:35">
      <c r="A24" s="239">
        <v>44236</v>
      </c>
      <c r="B24" s="262">
        <v>542924</v>
      </c>
      <c r="C24" s="263" t="s">
        <v>926</v>
      </c>
      <c r="D24" s="263" t="s">
        <v>927</v>
      </c>
      <c r="E24" s="263" t="s">
        <v>543</v>
      </c>
      <c r="F24" s="376">
        <v>111000</v>
      </c>
      <c r="G24" s="262">
        <v>85.99</v>
      </c>
      <c r="H24" s="340" t="s">
        <v>306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</row>
    <row r="25" spans="1:35">
      <c r="A25" s="239">
        <v>44236</v>
      </c>
      <c r="B25" s="262">
        <v>542924</v>
      </c>
      <c r="C25" s="263" t="s">
        <v>926</v>
      </c>
      <c r="D25" s="263" t="s">
        <v>927</v>
      </c>
      <c r="E25" s="263" t="s">
        <v>544</v>
      </c>
      <c r="F25" s="376">
        <v>10500</v>
      </c>
      <c r="G25" s="262">
        <v>93.8</v>
      </c>
      <c r="H25" s="340" t="s">
        <v>306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</row>
    <row r="26" spans="1:35">
      <c r="A26" s="239">
        <v>44236</v>
      </c>
      <c r="B26" s="262">
        <v>542924</v>
      </c>
      <c r="C26" s="263" t="s">
        <v>926</v>
      </c>
      <c r="D26" s="263" t="s">
        <v>878</v>
      </c>
      <c r="E26" s="263" t="s">
        <v>543</v>
      </c>
      <c r="F26" s="376">
        <v>55500</v>
      </c>
      <c r="G26" s="262">
        <v>93.3</v>
      </c>
      <c r="H26" s="340" t="s">
        <v>306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1:35">
      <c r="A27" s="239">
        <v>44236</v>
      </c>
      <c r="B27" s="262">
        <v>542924</v>
      </c>
      <c r="C27" s="263" t="s">
        <v>926</v>
      </c>
      <c r="D27" s="263" t="s">
        <v>878</v>
      </c>
      <c r="E27" s="263" t="s">
        <v>544</v>
      </c>
      <c r="F27" s="376">
        <v>40500</v>
      </c>
      <c r="G27" s="262">
        <v>90.17</v>
      </c>
      <c r="H27" s="340" t="s">
        <v>306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</row>
    <row r="28" spans="1:35">
      <c r="A28" s="239">
        <v>44236</v>
      </c>
      <c r="B28" s="262">
        <v>542924</v>
      </c>
      <c r="C28" s="263" t="s">
        <v>926</v>
      </c>
      <c r="D28" s="263" t="s">
        <v>928</v>
      </c>
      <c r="E28" s="263" t="s">
        <v>544</v>
      </c>
      <c r="F28" s="376">
        <v>114000</v>
      </c>
      <c r="G28" s="262">
        <v>86.09</v>
      </c>
      <c r="H28" s="340" t="s">
        <v>306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</row>
    <row r="29" spans="1:35">
      <c r="A29" s="239">
        <v>44236</v>
      </c>
      <c r="B29" s="262">
        <v>542924</v>
      </c>
      <c r="C29" s="263" t="s">
        <v>926</v>
      </c>
      <c r="D29" s="263" t="s">
        <v>929</v>
      </c>
      <c r="E29" s="263" t="s">
        <v>543</v>
      </c>
      <c r="F29" s="376">
        <v>19500</v>
      </c>
      <c r="G29" s="262">
        <v>94</v>
      </c>
      <c r="H29" s="340" t="s">
        <v>306</v>
      </c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>
      <c r="A30" s="239">
        <v>44236</v>
      </c>
      <c r="B30" s="262">
        <v>542924</v>
      </c>
      <c r="C30" s="263" t="s">
        <v>926</v>
      </c>
      <c r="D30" s="263" t="s">
        <v>929</v>
      </c>
      <c r="E30" s="263" t="s">
        <v>544</v>
      </c>
      <c r="F30" s="376">
        <v>34500</v>
      </c>
      <c r="G30" s="262">
        <v>94</v>
      </c>
      <c r="H30" s="340" t="s">
        <v>306</v>
      </c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</row>
    <row r="31" spans="1:35">
      <c r="A31" s="239">
        <v>44236</v>
      </c>
      <c r="B31" s="262">
        <v>542924</v>
      </c>
      <c r="C31" s="263" t="s">
        <v>926</v>
      </c>
      <c r="D31" s="263" t="s">
        <v>930</v>
      </c>
      <c r="E31" s="263" t="s">
        <v>543</v>
      </c>
      <c r="F31" s="376">
        <v>36000</v>
      </c>
      <c r="G31" s="262">
        <v>94.03</v>
      </c>
      <c r="H31" s="340" t="s">
        <v>306</v>
      </c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</row>
    <row r="32" spans="1:35">
      <c r="A32" s="239">
        <v>44236</v>
      </c>
      <c r="B32" s="262">
        <v>539289</v>
      </c>
      <c r="C32" s="263" t="s">
        <v>931</v>
      </c>
      <c r="D32" s="263" t="s">
        <v>932</v>
      </c>
      <c r="E32" s="263" t="s">
        <v>544</v>
      </c>
      <c r="F32" s="376">
        <v>340462</v>
      </c>
      <c r="G32" s="262">
        <v>56.04</v>
      </c>
      <c r="H32" s="340" t="s">
        <v>306</v>
      </c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</row>
    <row r="33" spans="1:35">
      <c r="A33" s="239">
        <v>44236</v>
      </c>
      <c r="B33" s="262">
        <v>540198</v>
      </c>
      <c r="C33" s="263" t="s">
        <v>933</v>
      </c>
      <c r="D33" s="263" t="s">
        <v>934</v>
      </c>
      <c r="E33" s="263" t="s">
        <v>544</v>
      </c>
      <c r="F33" s="376">
        <v>85722</v>
      </c>
      <c r="G33" s="262">
        <v>24.5</v>
      </c>
      <c r="H33" s="340" t="s">
        <v>306</v>
      </c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</row>
    <row r="34" spans="1:35">
      <c r="A34" s="239">
        <v>44236</v>
      </c>
      <c r="B34" s="262">
        <v>540198</v>
      </c>
      <c r="C34" s="263" t="s">
        <v>933</v>
      </c>
      <c r="D34" s="263" t="s">
        <v>935</v>
      </c>
      <c r="E34" s="263" t="s">
        <v>543</v>
      </c>
      <c r="F34" s="376">
        <v>30000</v>
      </c>
      <c r="G34" s="262">
        <v>24.5</v>
      </c>
      <c r="H34" s="340" t="s">
        <v>306</v>
      </c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>
      <c r="A35" s="239">
        <v>44236</v>
      </c>
      <c r="B35" s="262">
        <v>540198</v>
      </c>
      <c r="C35" s="263" t="s">
        <v>933</v>
      </c>
      <c r="D35" s="263" t="s">
        <v>936</v>
      </c>
      <c r="E35" s="263" t="s">
        <v>543</v>
      </c>
      <c r="F35" s="376">
        <v>45000</v>
      </c>
      <c r="G35" s="262">
        <v>24.5</v>
      </c>
      <c r="H35" s="340" t="s">
        <v>306</v>
      </c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</row>
    <row r="36" spans="1:35">
      <c r="A36" s="239">
        <v>44236</v>
      </c>
      <c r="B36" s="262">
        <v>540198</v>
      </c>
      <c r="C36" s="263" t="s">
        <v>933</v>
      </c>
      <c r="D36" s="263" t="s">
        <v>936</v>
      </c>
      <c r="E36" s="263" t="s">
        <v>544</v>
      </c>
      <c r="F36" s="376">
        <v>10000</v>
      </c>
      <c r="G36" s="262">
        <v>24.53</v>
      </c>
      <c r="H36" s="340" t="s">
        <v>306</v>
      </c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</row>
    <row r="37" spans="1:35">
      <c r="A37" s="239">
        <v>44236</v>
      </c>
      <c r="B37" s="262">
        <v>539814</v>
      </c>
      <c r="C37" s="263" t="s">
        <v>937</v>
      </c>
      <c r="D37" s="263" t="s">
        <v>938</v>
      </c>
      <c r="E37" s="263" t="s">
        <v>544</v>
      </c>
      <c r="F37" s="376">
        <v>16251</v>
      </c>
      <c r="G37" s="262">
        <v>30.09</v>
      </c>
      <c r="H37" s="340" t="s">
        <v>306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</row>
    <row r="38" spans="1:35">
      <c r="A38" s="239">
        <v>44236</v>
      </c>
      <c r="B38" s="262">
        <v>539090</v>
      </c>
      <c r="C38" s="263" t="s">
        <v>939</v>
      </c>
      <c r="D38" s="263" t="s">
        <v>940</v>
      </c>
      <c r="E38" s="263" t="s">
        <v>544</v>
      </c>
      <c r="F38" s="376">
        <v>17000</v>
      </c>
      <c r="G38" s="262">
        <v>14.61</v>
      </c>
      <c r="H38" s="340" t="s">
        <v>306</v>
      </c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</row>
    <row r="39" spans="1:35">
      <c r="A39" s="239">
        <v>44236</v>
      </c>
      <c r="B39" s="262">
        <v>539090</v>
      </c>
      <c r="C39" s="263" t="s">
        <v>939</v>
      </c>
      <c r="D39" s="263" t="s">
        <v>941</v>
      </c>
      <c r="E39" s="263" t="s">
        <v>543</v>
      </c>
      <c r="F39" s="376">
        <v>25000</v>
      </c>
      <c r="G39" s="262">
        <v>14.38</v>
      </c>
      <c r="H39" s="340" t="s">
        <v>306</v>
      </c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</row>
    <row r="40" spans="1:35">
      <c r="A40" s="239">
        <v>44236</v>
      </c>
      <c r="B40" s="262">
        <v>530951</v>
      </c>
      <c r="C40" s="263" t="s">
        <v>942</v>
      </c>
      <c r="D40" s="263" t="s">
        <v>943</v>
      </c>
      <c r="E40" s="263" t="s">
        <v>543</v>
      </c>
      <c r="F40" s="376">
        <v>85000</v>
      </c>
      <c r="G40" s="262">
        <v>29</v>
      </c>
      <c r="H40" s="340" t="s">
        <v>306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>
      <c r="A41" s="239">
        <v>44236</v>
      </c>
      <c r="B41" s="262">
        <v>530951</v>
      </c>
      <c r="C41" s="263" t="s">
        <v>942</v>
      </c>
      <c r="D41" s="263" t="s">
        <v>944</v>
      </c>
      <c r="E41" s="263" t="s">
        <v>544</v>
      </c>
      <c r="F41" s="376">
        <v>87100</v>
      </c>
      <c r="G41" s="262">
        <v>29</v>
      </c>
      <c r="H41" s="340" t="s">
        <v>306</v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</row>
    <row r="42" spans="1:35">
      <c r="A42" s="239">
        <v>44236</v>
      </c>
      <c r="B42" s="262">
        <v>541151</v>
      </c>
      <c r="C42" s="263" t="s">
        <v>945</v>
      </c>
      <c r="D42" s="263" t="s">
        <v>895</v>
      </c>
      <c r="E42" s="263" t="s">
        <v>543</v>
      </c>
      <c r="F42" s="376">
        <v>416000</v>
      </c>
      <c r="G42" s="262">
        <v>14.09</v>
      </c>
      <c r="H42" s="340" t="s">
        <v>306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A43" s="239">
        <v>44236</v>
      </c>
      <c r="B43" s="262">
        <v>541151</v>
      </c>
      <c r="C43" s="263" t="s">
        <v>945</v>
      </c>
      <c r="D43" s="263" t="s">
        <v>946</v>
      </c>
      <c r="E43" s="263" t="s">
        <v>544</v>
      </c>
      <c r="F43" s="376">
        <v>344000</v>
      </c>
      <c r="G43" s="262">
        <v>14.1</v>
      </c>
      <c r="H43" s="340" t="s">
        <v>306</v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  <row r="44" spans="1:35">
      <c r="A44" s="239">
        <v>44236</v>
      </c>
      <c r="B44" s="262">
        <v>532092</v>
      </c>
      <c r="C44" s="263" t="s">
        <v>947</v>
      </c>
      <c r="D44" s="263" t="s">
        <v>948</v>
      </c>
      <c r="E44" s="263" t="s">
        <v>543</v>
      </c>
      <c r="F44" s="376">
        <v>605000</v>
      </c>
      <c r="G44" s="262">
        <v>6.53</v>
      </c>
      <c r="H44" s="340" t="s">
        <v>306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</row>
    <row r="45" spans="1:35">
      <c r="A45" s="239">
        <v>44236</v>
      </c>
      <c r="B45" s="262">
        <v>508905</v>
      </c>
      <c r="C45" s="263" t="s">
        <v>880</v>
      </c>
      <c r="D45" s="263" t="s">
        <v>881</v>
      </c>
      <c r="E45" s="263" t="s">
        <v>543</v>
      </c>
      <c r="F45" s="376">
        <v>55139</v>
      </c>
      <c r="G45" s="262">
        <v>44</v>
      </c>
      <c r="H45" s="340" t="s">
        <v>306</v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</row>
    <row r="46" spans="1:35">
      <c r="A46" s="239">
        <v>44236</v>
      </c>
      <c r="B46" s="262">
        <v>538920</v>
      </c>
      <c r="C46" s="263" t="s">
        <v>879</v>
      </c>
      <c r="D46" s="263" t="s">
        <v>949</v>
      </c>
      <c r="E46" s="263" t="s">
        <v>543</v>
      </c>
      <c r="F46" s="376">
        <v>50000</v>
      </c>
      <c r="G46" s="262">
        <v>15.57</v>
      </c>
      <c r="H46" s="340" t="s">
        <v>306</v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35">
      <c r="A47" s="239">
        <v>44236</v>
      </c>
      <c r="B47" s="262">
        <v>538920</v>
      </c>
      <c r="C47" s="263" t="s">
        <v>879</v>
      </c>
      <c r="D47" s="263" t="s">
        <v>899</v>
      </c>
      <c r="E47" s="263" t="s">
        <v>544</v>
      </c>
      <c r="F47" s="376">
        <v>101221</v>
      </c>
      <c r="G47" s="262">
        <v>15.57</v>
      </c>
      <c r="H47" s="340" t="s">
        <v>306</v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</row>
    <row r="48" spans="1:35">
      <c r="A48" s="239">
        <v>44236</v>
      </c>
      <c r="B48" s="262">
        <v>538920</v>
      </c>
      <c r="C48" s="263" t="s">
        <v>879</v>
      </c>
      <c r="D48" s="263" t="s">
        <v>950</v>
      </c>
      <c r="E48" s="263" t="s">
        <v>544</v>
      </c>
      <c r="F48" s="376">
        <v>137879</v>
      </c>
      <c r="G48" s="262">
        <v>15.57</v>
      </c>
      <c r="H48" s="340" t="s">
        <v>306</v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</row>
    <row r="49" spans="1:35">
      <c r="A49" s="239">
        <v>44236</v>
      </c>
      <c r="B49" s="262">
        <v>538920</v>
      </c>
      <c r="C49" s="263" t="s">
        <v>879</v>
      </c>
      <c r="D49" s="263" t="s">
        <v>951</v>
      </c>
      <c r="E49" s="263" t="s">
        <v>543</v>
      </c>
      <c r="F49" s="376">
        <v>60000</v>
      </c>
      <c r="G49" s="262">
        <v>15.57</v>
      </c>
      <c r="H49" s="340" t="s">
        <v>306</v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>
      <c r="A50" s="239">
        <v>44236</v>
      </c>
      <c r="B50" s="262">
        <v>538920</v>
      </c>
      <c r="C50" s="263" t="s">
        <v>879</v>
      </c>
      <c r="D50" s="263" t="s">
        <v>900</v>
      </c>
      <c r="E50" s="263" t="s">
        <v>543</v>
      </c>
      <c r="F50" s="376">
        <v>25000</v>
      </c>
      <c r="G50" s="262">
        <v>15.57</v>
      </c>
      <c r="H50" s="340" t="s">
        <v>306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</row>
    <row r="51" spans="1:35">
      <c r="A51" s="239">
        <v>44236</v>
      </c>
      <c r="B51" s="262">
        <v>538920</v>
      </c>
      <c r="C51" s="263" t="s">
        <v>879</v>
      </c>
      <c r="D51" s="263" t="s">
        <v>952</v>
      </c>
      <c r="E51" s="263" t="s">
        <v>543</v>
      </c>
      <c r="F51" s="376">
        <v>25000</v>
      </c>
      <c r="G51" s="262">
        <v>15.57</v>
      </c>
      <c r="H51" s="340" t="s">
        <v>306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</row>
    <row r="52" spans="1:35">
      <c r="A52" s="239">
        <v>44236</v>
      </c>
      <c r="B52" s="262">
        <v>538920</v>
      </c>
      <c r="C52" s="263" t="s">
        <v>879</v>
      </c>
      <c r="D52" s="263" t="s">
        <v>953</v>
      </c>
      <c r="E52" s="263" t="s">
        <v>543</v>
      </c>
      <c r="F52" s="376">
        <v>19000</v>
      </c>
      <c r="G52" s="262">
        <v>15.57</v>
      </c>
      <c r="H52" s="340" t="s">
        <v>306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</row>
    <row r="53" spans="1:35">
      <c r="A53" s="239">
        <v>44236</v>
      </c>
      <c r="B53" s="262">
        <v>538920</v>
      </c>
      <c r="C53" s="263" t="s">
        <v>879</v>
      </c>
      <c r="D53" s="263" t="s">
        <v>954</v>
      </c>
      <c r="E53" s="263" t="s">
        <v>543</v>
      </c>
      <c r="F53" s="376">
        <v>26500</v>
      </c>
      <c r="G53" s="262">
        <v>15.57</v>
      </c>
      <c r="H53" s="340" t="s">
        <v>306</v>
      </c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</row>
    <row r="54" spans="1:35">
      <c r="A54" s="239">
        <v>44236</v>
      </c>
      <c r="B54" s="262">
        <v>538920</v>
      </c>
      <c r="C54" s="263" t="s">
        <v>879</v>
      </c>
      <c r="D54" s="263" t="s">
        <v>882</v>
      </c>
      <c r="E54" s="263" t="s">
        <v>543</v>
      </c>
      <c r="F54" s="376">
        <v>30000</v>
      </c>
      <c r="G54" s="262">
        <v>15.57</v>
      </c>
      <c r="H54" s="340" t="s">
        <v>306</v>
      </c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1:35">
      <c r="A55" s="239">
        <v>44236</v>
      </c>
      <c r="B55" s="262">
        <v>538920</v>
      </c>
      <c r="C55" s="263" t="s">
        <v>879</v>
      </c>
      <c r="D55" s="263" t="s">
        <v>955</v>
      </c>
      <c r="E55" s="263" t="s">
        <v>544</v>
      </c>
      <c r="F55" s="376">
        <v>30000</v>
      </c>
      <c r="G55" s="262">
        <v>15.57</v>
      </c>
      <c r="H55" s="340" t="s">
        <v>306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</row>
    <row r="56" spans="1:35">
      <c r="A56" s="239">
        <v>44236</v>
      </c>
      <c r="B56" s="262" t="s">
        <v>956</v>
      </c>
      <c r="C56" s="263" t="s">
        <v>957</v>
      </c>
      <c r="D56" s="263" t="s">
        <v>958</v>
      </c>
      <c r="E56" s="263" t="s">
        <v>543</v>
      </c>
      <c r="F56" s="376">
        <v>700000</v>
      </c>
      <c r="G56" s="262">
        <v>36.979999999999997</v>
      </c>
      <c r="H56" s="340" t="s">
        <v>776</v>
      </c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</row>
    <row r="57" spans="1:35">
      <c r="A57" s="239">
        <v>44236</v>
      </c>
      <c r="B57" s="262" t="s">
        <v>959</v>
      </c>
      <c r="C57" s="263" t="s">
        <v>960</v>
      </c>
      <c r="D57" s="263" t="s">
        <v>849</v>
      </c>
      <c r="E57" s="263" t="s">
        <v>543</v>
      </c>
      <c r="F57" s="376">
        <v>2301671</v>
      </c>
      <c r="G57" s="262">
        <v>12.04</v>
      </c>
      <c r="H57" s="340" t="s">
        <v>776</v>
      </c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</row>
    <row r="58" spans="1:35">
      <c r="A58" s="239">
        <v>44236</v>
      </c>
      <c r="B58" s="262" t="s">
        <v>883</v>
      </c>
      <c r="C58" s="263" t="s">
        <v>884</v>
      </c>
      <c r="D58" s="263" t="s">
        <v>849</v>
      </c>
      <c r="E58" s="263" t="s">
        <v>543</v>
      </c>
      <c r="F58" s="376">
        <v>51223</v>
      </c>
      <c r="G58" s="262">
        <v>26.74</v>
      </c>
      <c r="H58" s="340" t="s">
        <v>776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</row>
    <row r="59" spans="1:35">
      <c r="A59" s="239">
        <v>44236</v>
      </c>
      <c r="B59" s="262" t="s">
        <v>961</v>
      </c>
      <c r="C59" s="263" t="s">
        <v>962</v>
      </c>
      <c r="D59" s="263" t="s">
        <v>963</v>
      </c>
      <c r="E59" s="263" t="s">
        <v>543</v>
      </c>
      <c r="F59" s="376">
        <v>500000</v>
      </c>
      <c r="G59" s="262">
        <v>55</v>
      </c>
      <c r="H59" s="340" t="s">
        <v>776</v>
      </c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</row>
    <row r="60" spans="1:35">
      <c r="A60" s="239">
        <v>44236</v>
      </c>
      <c r="B60" s="262" t="s">
        <v>964</v>
      </c>
      <c r="C60" s="263" t="s">
        <v>965</v>
      </c>
      <c r="D60" s="263" t="s">
        <v>966</v>
      </c>
      <c r="E60" s="263" t="s">
        <v>543</v>
      </c>
      <c r="F60" s="376">
        <v>97556</v>
      </c>
      <c r="G60" s="262">
        <v>35.58</v>
      </c>
      <c r="H60" s="340" t="s">
        <v>776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</row>
    <row r="61" spans="1:35">
      <c r="A61" s="239">
        <v>44236</v>
      </c>
      <c r="B61" s="262" t="s">
        <v>967</v>
      </c>
      <c r="C61" s="263" t="s">
        <v>968</v>
      </c>
      <c r="D61" s="263" t="s">
        <v>969</v>
      </c>
      <c r="E61" s="263" t="s">
        <v>543</v>
      </c>
      <c r="F61" s="376">
        <v>86000</v>
      </c>
      <c r="G61" s="262">
        <v>1842.24</v>
      </c>
      <c r="H61" s="340" t="s">
        <v>776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</row>
    <row r="62" spans="1:35">
      <c r="A62" s="239">
        <v>44236</v>
      </c>
      <c r="B62" s="262" t="s">
        <v>970</v>
      </c>
      <c r="C62" s="263" t="s">
        <v>971</v>
      </c>
      <c r="D62" s="263" t="s">
        <v>972</v>
      </c>
      <c r="E62" s="263" t="s">
        <v>543</v>
      </c>
      <c r="F62" s="376">
        <v>32000</v>
      </c>
      <c r="G62" s="262">
        <v>198.77</v>
      </c>
      <c r="H62" s="340" t="s">
        <v>776</v>
      </c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</row>
    <row r="63" spans="1:35">
      <c r="A63" s="239">
        <v>44236</v>
      </c>
      <c r="B63" s="262" t="s">
        <v>901</v>
      </c>
      <c r="C63" s="263" t="s">
        <v>902</v>
      </c>
      <c r="D63" s="263" t="s">
        <v>903</v>
      </c>
      <c r="E63" s="263" t="s">
        <v>544</v>
      </c>
      <c r="F63" s="376">
        <v>88000</v>
      </c>
      <c r="G63" s="262">
        <v>12.41</v>
      </c>
      <c r="H63" s="340" t="s">
        <v>776</v>
      </c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</row>
    <row r="64" spans="1:35">
      <c r="A64" s="239">
        <v>44236</v>
      </c>
      <c r="B64" s="262" t="s">
        <v>956</v>
      </c>
      <c r="C64" s="263" t="s">
        <v>957</v>
      </c>
      <c r="D64" s="263" t="s">
        <v>973</v>
      </c>
      <c r="E64" s="263" t="s">
        <v>544</v>
      </c>
      <c r="F64" s="376">
        <v>417833</v>
      </c>
      <c r="G64" s="262">
        <v>37</v>
      </c>
      <c r="H64" s="340" t="s">
        <v>776</v>
      </c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</row>
    <row r="65" spans="1:35">
      <c r="A65" s="239">
        <v>44236</v>
      </c>
      <c r="B65" s="262" t="s">
        <v>959</v>
      </c>
      <c r="C65" s="263" t="s">
        <v>960</v>
      </c>
      <c r="D65" s="263" t="s">
        <v>849</v>
      </c>
      <c r="E65" s="263" t="s">
        <v>544</v>
      </c>
      <c r="F65" s="376">
        <v>1052104</v>
      </c>
      <c r="G65" s="262">
        <v>12.05</v>
      </c>
      <c r="H65" s="340" t="s">
        <v>776</v>
      </c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</row>
    <row r="66" spans="1:35">
      <c r="A66" s="239">
        <v>44236</v>
      </c>
      <c r="B66" s="262" t="s">
        <v>959</v>
      </c>
      <c r="C66" s="263" t="s">
        <v>960</v>
      </c>
      <c r="D66" s="263" t="s">
        <v>974</v>
      </c>
      <c r="E66" s="263" t="s">
        <v>544</v>
      </c>
      <c r="F66" s="376">
        <v>2000000</v>
      </c>
      <c r="G66" s="262">
        <v>12.05</v>
      </c>
      <c r="H66" s="340" t="s">
        <v>776</v>
      </c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</row>
    <row r="67" spans="1:35">
      <c r="A67" s="239">
        <v>44236</v>
      </c>
      <c r="B67" s="262" t="s">
        <v>883</v>
      </c>
      <c r="C67" s="263" t="s">
        <v>884</v>
      </c>
      <c r="D67" s="263" t="s">
        <v>849</v>
      </c>
      <c r="E67" s="263" t="s">
        <v>544</v>
      </c>
      <c r="F67" s="376">
        <v>49228</v>
      </c>
      <c r="G67" s="262">
        <v>26.7</v>
      </c>
      <c r="H67" s="340" t="s">
        <v>776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</row>
    <row r="68" spans="1:35">
      <c r="A68" s="239">
        <v>44236</v>
      </c>
      <c r="B68" s="262" t="s">
        <v>961</v>
      </c>
      <c r="C68" s="263" t="s">
        <v>962</v>
      </c>
      <c r="D68" s="263" t="s">
        <v>975</v>
      </c>
      <c r="E68" s="263" t="s">
        <v>544</v>
      </c>
      <c r="F68" s="376">
        <v>289800</v>
      </c>
      <c r="G68" s="262">
        <v>55.26</v>
      </c>
      <c r="H68" s="340" t="s">
        <v>776</v>
      </c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</row>
    <row r="69" spans="1:35">
      <c r="A69" s="239">
        <v>44236</v>
      </c>
      <c r="B69" s="262" t="s">
        <v>961</v>
      </c>
      <c r="C69" s="263" t="s">
        <v>962</v>
      </c>
      <c r="D69" s="263" t="s">
        <v>976</v>
      </c>
      <c r="E69" s="263" t="s">
        <v>544</v>
      </c>
      <c r="F69" s="376">
        <v>398930</v>
      </c>
      <c r="G69" s="262">
        <v>55</v>
      </c>
      <c r="H69" s="340" t="s">
        <v>776</v>
      </c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</row>
    <row r="70" spans="1:35">
      <c r="A70" s="239">
        <v>44236</v>
      </c>
      <c r="B70" s="262" t="s">
        <v>961</v>
      </c>
      <c r="C70" s="263" t="s">
        <v>962</v>
      </c>
      <c r="D70" s="263" t="s">
        <v>977</v>
      </c>
      <c r="E70" s="263" t="s">
        <v>544</v>
      </c>
      <c r="F70" s="376">
        <v>200000</v>
      </c>
      <c r="G70" s="262">
        <v>55.24</v>
      </c>
      <c r="H70" s="340" t="s">
        <v>776</v>
      </c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</row>
    <row r="71" spans="1:35">
      <c r="A71" s="239">
        <v>44236</v>
      </c>
      <c r="B71" s="262" t="s">
        <v>961</v>
      </c>
      <c r="C71" s="263" t="s">
        <v>962</v>
      </c>
      <c r="D71" s="263" t="s">
        <v>978</v>
      </c>
      <c r="E71" s="263" t="s">
        <v>544</v>
      </c>
      <c r="F71" s="376">
        <v>338860</v>
      </c>
      <c r="G71" s="262">
        <v>55</v>
      </c>
      <c r="H71" s="340" t="s">
        <v>776</v>
      </c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</row>
    <row r="72" spans="1:35">
      <c r="A72" s="239">
        <v>44236</v>
      </c>
      <c r="B72" s="262" t="s">
        <v>961</v>
      </c>
      <c r="C72" s="263" t="s">
        <v>962</v>
      </c>
      <c r="D72" s="263" t="s">
        <v>979</v>
      </c>
      <c r="E72" s="263" t="s">
        <v>544</v>
      </c>
      <c r="F72" s="376">
        <v>1242154</v>
      </c>
      <c r="G72" s="262">
        <v>55.65</v>
      </c>
      <c r="H72" s="340" t="s">
        <v>776</v>
      </c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</row>
    <row r="73" spans="1:35">
      <c r="A73" s="239">
        <v>44236</v>
      </c>
      <c r="B73" s="262" t="s">
        <v>961</v>
      </c>
      <c r="C73" s="263" t="s">
        <v>962</v>
      </c>
      <c r="D73" s="263" t="s">
        <v>980</v>
      </c>
      <c r="E73" s="263" t="s">
        <v>544</v>
      </c>
      <c r="F73" s="376">
        <v>143550</v>
      </c>
      <c r="G73" s="262">
        <v>55</v>
      </c>
      <c r="H73" s="340" t="s">
        <v>776</v>
      </c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</row>
    <row r="74" spans="1:35">
      <c r="A74" s="239">
        <v>44236</v>
      </c>
      <c r="B74" s="262" t="s">
        <v>981</v>
      </c>
      <c r="C74" s="263" t="s">
        <v>982</v>
      </c>
      <c r="D74" s="263" t="s">
        <v>983</v>
      </c>
      <c r="E74" s="263" t="s">
        <v>544</v>
      </c>
      <c r="F74" s="376">
        <v>83814</v>
      </c>
      <c r="G74" s="262">
        <v>259.79000000000002</v>
      </c>
      <c r="H74" s="340" t="s">
        <v>776</v>
      </c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</row>
    <row r="75" spans="1:35">
      <c r="A75" s="239">
        <v>44236</v>
      </c>
      <c r="B75" s="262" t="s">
        <v>984</v>
      </c>
      <c r="C75" s="263" t="s">
        <v>985</v>
      </c>
      <c r="D75" s="263" t="s">
        <v>986</v>
      </c>
      <c r="E75" s="263" t="s">
        <v>544</v>
      </c>
      <c r="F75" s="376">
        <v>6000000</v>
      </c>
      <c r="G75" s="262">
        <v>1.05</v>
      </c>
      <c r="H75" s="340" t="s">
        <v>776</v>
      </c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</row>
    <row r="76" spans="1:35">
      <c r="A76" s="239">
        <v>44236</v>
      </c>
      <c r="B76" s="262" t="s">
        <v>970</v>
      </c>
      <c r="C76" s="263" t="s">
        <v>971</v>
      </c>
      <c r="D76" s="263" t="s">
        <v>987</v>
      </c>
      <c r="E76" s="263" t="s">
        <v>544</v>
      </c>
      <c r="F76" s="376">
        <v>36000</v>
      </c>
      <c r="G76" s="262">
        <v>180.48</v>
      </c>
      <c r="H76" s="340" t="s">
        <v>776</v>
      </c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</row>
    <row r="77" spans="1:35">
      <c r="B77" s="262"/>
      <c r="C77" s="263"/>
      <c r="D77" s="263"/>
      <c r="E77" s="263"/>
      <c r="F77" s="376"/>
      <c r="G77" s="262"/>
      <c r="H77" s="340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</row>
    <row r="78" spans="1:35">
      <c r="B78" s="262"/>
      <c r="C78" s="263"/>
      <c r="D78" s="263"/>
      <c r="E78" s="263"/>
      <c r="F78" s="376"/>
      <c r="G78" s="262"/>
      <c r="H78" s="340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</row>
    <row r="79" spans="1:35">
      <c r="B79" s="262"/>
      <c r="C79" s="263"/>
      <c r="D79" s="263"/>
      <c r="E79" s="263"/>
      <c r="F79" s="376"/>
      <c r="G79" s="262"/>
      <c r="H79" s="340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</row>
    <row r="80" spans="1:35">
      <c r="B80" s="262"/>
      <c r="C80" s="263"/>
      <c r="D80" s="263"/>
      <c r="E80" s="263"/>
      <c r="F80" s="376"/>
      <c r="G80" s="262"/>
      <c r="H80" s="340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</row>
    <row r="81" spans="2:35">
      <c r="B81" s="262"/>
      <c r="C81" s="263"/>
      <c r="D81" s="263"/>
      <c r="E81" s="263"/>
      <c r="F81" s="376"/>
      <c r="G81" s="262"/>
      <c r="H81" s="340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</row>
    <row r="82" spans="2:35">
      <c r="B82" s="262"/>
      <c r="C82" s="263"/>
      <c r="D82" s="263"/>
      <c r="E82" s="263"/>
      <c r="F82" s="376"/>
      <c r="G82" s="262"/>
      <c r="H82" s="340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</row>
    <row r="83" spans="2:35">
      <c r="B83" s="262"/>
      <c r="C83" s="263"/>
      <c r="D83" s="263"/>
      <c r="E83" s="263"/>
      <c r="F83" s="376"/>
      <c r="G83" s="262"/>
      <c r="H83" s="340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</row>
    <row r="84" spans="2:35">
      <c r="B84" s="262"/>
      <c r="C84" s="263"/>
      <c r="D84" s="263"/>
      <c r="E84" s="263"/>
      <c r="F84" s="376"/>
      <c r="G84" s="262"/>
      <c r="H84" s="340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</row>
    <row r="85" spans="2:35">
      <c r="B85" s="262"/>
      <c r="C85" s="263"/>
      <c r="D85" s="263"/>
      <c r="E85" s="263"/>
      <c r="F85" s="376"/>
      <c r="G85" s="262"/>
      <c r="H85" s="340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</row>
    <row r="86" spans="2:35">
      <c r="B86" s="262"/>
      <c r="C86" s="263"/>
      <c r="D86" s="263"/>
      <c r="E86" s="263"/>
      <c r="F86" s="376"/>
      <c r="G86" s="262"/>
      <c r="H86" s="340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</row>
    <row r="87" spans="2:35">
      <c r="B87" s="262"/>
      <c r="C87" s="263"/>
      <c r="D87" s="263"/>
      <c r="E87" s="263"/>
      <c r="F87" s="376"/>
      <c r="G87" s="262"/>
      <c r="H87" s="340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</row>
    <row r="88" spans="2:35">
      <c r="B88" s="262"/>
      <c r="C88" s="263"/>
      <c r="D88" s="263"/>
      <c r="E88" s="263"/>
      <c r="F88" s="376"/>
      <c r="G88" s="262"/>
      <c r="H88" s="340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</row>
    <row r="89" spans="2:35">
      <c r="B89" s="262"/>
      <c r="C89" s="263"/>
      <c r="D89" s="263"/>
      <c r="E89" s="263"/>
      <c r="F89" s="376"/>
      <c r="G89" s="262"/>
      <c r="H89" s="340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</row>
    <row r="90" spans="2:35">
      <c r="B90" s="262"/>
      <c r="C90" s="263"/>
      <c r="D90" s="263"/>
      <c r="E90" s="263"/>
      <c r="F90" s="376"/>
      <c r="G90" s="262"/>
      <c r="H90" s="340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</row>
    <row r="91" spans="2:35">
      <c r="B91" s="262"/>
      <c r="C91" s="263"/>
      <c r="D91" s="263"/>
      <c r="E91" s="263"/>
      <c r="F91" s="376"/>
      <c r="G91" s="262"/>
      <c r="H91" s="340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</row>
    <row r="92" spans="2:35">
      <c r="B92" s="262"/>
      <c r="C92" s="263"/>
      <c r="D92" s="263"/>
      <c r="E92" s="263"/>
      <c r="F92" s="376"/>
      <c r="G92" s="262"/>
      <c r="H92" s="340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</row>
    <row r="93" spans="2:35">
      <c r="B93" s="262"/>
      <c r="C93" s="263"/>
      <c r="D93" s="263"/>
      <c r="E93" s="263"/>
      <c r="F93" s="376"/>
      <c r="G93" s="262"/>
      <c r="H93" s="340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</row>
    <row r="94" spans="2:35">
      <c r="B94" s="262"/>
      <c r="C94" s="263"/>
      <c r="D94" s="263"/>
      <c r="E94" s="263"/>
      <c r="F94" s="376"/>
      <c r="G94" s="262"/>
      <c r="H94" s="340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</row>
    <row r="95" spans="2:35">
      <c r="B95" s="262"/>
      <c r="C95" s="263"/>
      <c r="D95" s="263"/>
      <c r="E95" s="263"/>
      <c r="F95" s="376"/>
      <c r="G95" s="262"/>
      <c r="H95" s="340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</row>
    <row r="96" spans="2:35">
      <c r="B96" s="262"/>
      <c r="C96" s="263"/>
      <c r="D96" s="263"/>
      <c r="E96" s="263"/>
      <c r="F96" s="376"/>
      <c r="G96" s="262"/>
      <c r="H96" s="340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</row>
    <row r="97" spans="2:35">
      <c r="B97" s="262"/>
      <c r="C97" s="263"/>
      <c r="D97" s="263"/>
      <c r="E97" s="263"/>
      <c r="F97" s="376"/>
      <c r="G97" s="262"/>
      <c r="H97" s="340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</row>
    <row r="98" spans="2:35">
      <c r="B98" s="262"/>
      <c r="C98" s="263"/>
      <c r="D98" s="263"/>
      <c r="E98" s="263"/>
      <c r="F98" s="376"/>
      <c r="G98" s="262"/>
      <c r="H98" s="340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</row>
    <row r="99" spans="2:35">
      <c r="B99" s="262"/>
      <c r="C99" s="263"/>
      <c r="D99" s="263"/>
      <c r="E99" s="263"/>
      <c r="F99" s="376"/>
      <c r="G99" s="262"/>
      <c r="H99" s="340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</row>
    <row r="100" spans="2:35">
      <c r="B100" s="262"/>
      <c r="C100" s="263"/>
      <c r="D100" s="263"/>
      <c r="E100" s="263"/>
      <c r="F100" s="376"/>
      <c r="G100" s="262"/>
      <c r="H100" s="340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</row>
    <row r="101" spans="2:35">
      <c r="B101" s="262"/>
      <c r="C101" s="263"/>
      <c r="D101" s="263"/>
      <c r="E101" s="263"/>
      <c r="F101" s="376"/>
      <c r="G101" s="262"/>
      <c r="H101" s="340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</row>
    <row r="102" spans="2:35">
      <c r="B102" s="262"/>
      <c r="C102" s="263"/>
      <c r="D102" s="263"/>
      <c r="E102" s="263"/>
      <c r="F102" s="376"/>
      <c r="G102" s="262"/>
      <c r="H102" s="340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</row>
    <row r="103" spans="2:35">
      <c r="B103" s="262"/>
      <c r="C103" s="263"/>
      <c r="D103" s="263"/>
      <c r="E103" s="263"/>
      <c r="F103" s="376"/>
      <c r="G103" s="262"/>
      <c r="H103" s="340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</row>
    <row r="104" spans="2:35">
      <c r="B104" s="262"/>
      <c r="C104" s="263"/>
      <c r="D104" s="263"/>
      <c r="E104" s="263"/>
      <c r="F104" s="376"/>
      <c r="G104" s="262"/>
      <c r="H104" s="340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</row>
    <row r="105" spans="2:35">
      <c r="B105" s="262"/>
      <c r="C105" s="263"/>
      <c r="D105" s="263"/>
      <c r="E105" s="263"/>
      <c r="F105" s="376"/>
      <c r="G105" s="262"/>
      <c r="H105" s="340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</row>
    <row r="106" spans="2:35">
      <c r="B106" s="262"/>
      <c r="C106" s="263"/>
      <c r="D106" s="263"/>
      <c r="E106" s="263"/>
      <c r="F106" s="376"/>
      <c r="G106" s="262"/>
      <c r="H106" s="340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</row>
    <row r="107" spans="2:35">
      <c r="B107" s="262"/>
      <c r="C107" s="263"/>
      <c r="D107" s="263"/>
      <c r="E107" s="263"/>
      <c r="F107" s="376"/>
      <c r="G107" s="262"/>
      <c r="H107" s="340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</row>
    <row r="108" spans="2:35">
      <c r="B108" s="262"/>
      <c r="C108" s="263"/>
      <c r="D108" s="263"/>
      <c r="E108" s="263"/>
      <c r="F108" s="376"/>
      <c r="G108" s="262"/>
      <c r="H108" s="340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</row>
    <row r="109" spans="2:35">
      <c r="B109" s="262"/>
      <c r="C109" s="263"/>
      <c r="D109" s="263"/>
      <c r="E109" s="263"/>
      <c r="F109" s="376"/>
      <c r="G109" s="262"/>
      <c r="H109" s="340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</row>
    <row r="110" spans="2:35">
      <c r="B110" s="262"/>
      <c r="C110" s="263"/>
      <c r="D110" s="263"/>
      <c r="E110" s="263"/>
      <c r="F110" s="376"/>
      <c r="G110" s="262"/>
      <c r="H110" s="340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</row>
    <row r="111" spans="2:35">
      <c r="B111" s="262"/>
      <c r="C111" s="263"/>
      <c r="D111" s="263"/>
      <c r="E111" s="263"/>
      <c r="F111" s="376"/>
      <c r="G111" s="262"/>
      <c r="H111" s="340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</row>
    <row r="112" spans="2:35">
      <c r="B112" s="262"/>
      <c r="C112" s="263"/>
      <c r="D112" s="263"/>
      <c r="E112" s="263"/>
      <c r="F112" s="376"/>
      <c r="G112" s="262"/>
      <c r="H112" s="340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</row>
    <row r="113" spans="2:35">
      <c r="B113" s="262"/>
      <c r="C113" s="263"/>
      <c r="D113" s="263"/>
      <c r="E113" s="263"/>
      <c r="F113" s="376"/>
      <c r="G113" s="262"/>
      <c r="H113" s="340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</row>
    <row r="114" spans="2:35">
      <c r="B114" s="262"/>
      <c r="C114" s="263"/>
      <c r="D114" s="263"/>
      <c r="E114" s="263"/>
      <c r="F114" s="376"/>
      <c r="G114" s="262"/>
      <c r="H114" s="340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</row>
    <row r="115" spans="2:35">
      <c r="B115" s="262"/>
      <c r="C115" s="263"/>
      <c r="D115" s="263"/>
      <c r="E115" s="263"/>
      <c r="F115" s="376"/>
      <c r="G115" s="262"/>
      <c r="H115" s="340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</row>
    <row r="116" spans="2:35">
      <c r="B116" s="262"/>
      <c r="C116" s="263"/>
      <c r="D116" s="263"/>
      <c r="E116" s="263"/>
      <c r="F116" s="376"/>
      <c r="G116" s="262"/>
      <c r="H116" s="340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</row>
    <row r="117" spans="2:35">
      <c r="B117" s="262"/>
      <c r="C117" s="263"/>
      <c r="D117" s="263"/>
      <c r="E117" s="263"/>
      <c r="F117" s="376"/>
      <c r="G117" s="262"/>
      <c r="H117" s="340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</row>
    <row r="118" spans="2:35">
      <c r="B118" s="262"/>
      <c r="C118" s="263"/>
      <c r="D118" s="263"/>
      <c r="E118" s="263"/>
      <c r="F118" s="376"/>
      <c r="G118" s="262"/>
      <c r="H118" s="340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</row>
    <row r="119" spans="2:35">
      <c r="B119" s="262"/>
      <c r="C119" s="263"/>
      <c r="D119" s="263"/>
      <c r="E119" s="263"/>
      <c r="F119" s="376"/>
      <c r="G119" s="262"/>
      <c r="H119" s="340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</row>
    <row r="120" spans="2:35">
      <c r="B120" s="262"/>
      <c r="C120" s="263"/>
      <c r="D120" s="263"/>
      <c r="E120" s="263"/>
      <c r="F120" s="376"/>
      <c r="G120" s="262"/>
      <c r="H120" s="340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</row>
    <row r="121" spans="2:35">
      <c r="B121" s="262"/>
      <c r="C121" s="263"/>
      <c r="D121" s="263"/>
      <c r="E121" s="263"/>
      <c r="F121" s="376"/>
      <c r="G121" s="262"/>
      <c r="H121" s="340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</row>
    <row r="122" spans="2:35">
      <c r="B122" s="262"/>
      <c r="C122" s="263"/>
      <c r="D122" s="263"/>
      <c r="E122" s="263"/>
      <c r="F122" s="376"/>
      <c r="G122" s="262"/>
      <c r="H122" s="340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</row>
    <row r="123" spans="2:35">
      <c r="B123" s="262"/>
      <c r="C123" s="263"/>
      <c r="D123" s="263"/>
      <c r="E123" s="263"/>
      <c r="F123" s="376"/>
      <c r="G123" s="262"/>
      <c r="H123" s="340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</row>
    <row r="124" spans="2:35">
      <c r="B124" s="262"/>
      <c r="C124" s="263"/>
      <c r="D124" s="263"/>
      <c r="E124" s="263"/>
      <c r="F124" s="376"/>
      <c r="G124" s="262"/>
      <c r="H124" s="340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</row>
    <row r="125" spans="2:35">
      <c r="B125" s="262"/>
      <c r="C125" s="263"/>
      <c r="D125" s="263"/>
      <c r="E125" s="263"/>
      <c r="F125" s="376"/>
      <c r="G125" s="262"/>
      <c r="H125" s="340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</row>
    <row r="126" spans="2:35">
      <c r="B126" s="262"/>
      <c r="C126" s="263"/>
      <c r="D126" s="263"/>
      <c r="E126" s="263"/>
      <c r="F126" s="376"/>
      <c r="G126" s="262"/>
      <c r="H126" s="340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</row>
    <row r="127" spans="2:35">
      <c r="B127" s="262"/>
      <c r="C127" s="263"/>
      <c r="D127" s="263"/>
      <c r="E127" s="263"/>
      <c r="F127" s="376"/>
      <c r="G127" s="262"/>
      <c r="H127" s="340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</row>
    <row r="128" spans="2:35">
      <c r="B128" s="262"/>
      <c r="C128" s="263"/>
      <c r="D128" s="263"/>
      <c r="E128" s="263"/>
      <c r="F128" s="376"/>
      <c r="G128" s="262"/>
      <c r="H128" s="340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</row>
    <row r="129" spans="2:35">
      <c r="B129" s="262"/>
      <c r="C129" s="263"/>
      <c r="D129" s="263"/>
      <c r="E129" s="263"/>
      <c r="F129" s="376"/>
      <c r="G129" s="262"/>
      <c r="H129" s="340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</row>
    <row r="130" spans="2:35">
      <c r="B130" s="262"/>
      <c r="C130" s="263"/>
      <c r="D130" s="263"/>
      <c r="E130" s="263"/>
      <c r="F130" s="376"/>
      <c r="G130" s="262"/>
      <c r="H130" s="340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</row>
    <row r="131" spans="2:35">
      <c r="B131" s="262"/>
      <c r="C131" s="263"/>
      <c r="D131" s="263"/>
      <c r="E131" s="263"/>
      <c r="F131" s="376"/>
      <c r="G131" s="262"/>
      <c r="H131" s="262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</row>
    <row r="132" spans="2:35">
      <c r="B132" s="262"/>
      <c r="C132" s="263"/>
      <c r="D132" s="263"/>
      <c r="E132" s="263"/>
      <c r="F132" s="376"/>
      <c r="G132" s="262"/>
      <c r="H132" s="262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</row>
    <row r="133" spans="2:35">
      <c r="B133" s="262"/>
      <c r="C133" s="263"/>
      <c r="D133" s="263"/>
      <c r="E133" s="263"/>
      <c r="F133" s="376"/>
      <c r="G133" s="262"/>
      <c r="H133" s="262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</row>
    <row r="134" spans="2:35">
      <c r="B134" s="262"/>
      <c r="C134" s="263"/>
      <c r="D134" s="263"/>
      <c r="E134" s="263"/>
      <c r="F134" s="376"/>
      <c r="G134" s="262"/>
      <c r="H134" s="262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</row>
    <row r="135" spans="2:35">
      <c r="B135" s="262"/>
      <c r="C135" s="263"/>
      <c r="D135" s="263"/>
      <c r="E135" s="263"/>
      <c r="F135" s="376"/>
      <c r="G135" s="262"/>
      <c r="H135" s="262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</row>
    <row r="136" spans="2:35">
      <c r="B136" s="262"/>
      <c r="C136" s="263"/>
      <c r="D136" s="263"/>
      <c r="E136" s="263"/>
      <c r="F136" s="376"/>
      <c r="G136" s="262"/>
      <c r="H136" s="262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</row>
    <row r="137" spans="2:35">
      <c r="B137" s="262"/>
      <c r="C137" s="263"/>
      <c r="D137" s="263"/>
      <c r="E137" s="263"/>
      <c r="F137" s="376"/>
      <c r="G137" s="262"/>
      <c r="H137" s="262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</row>
    <row r="138" spans="2:35">
      <c r="B138" s="262"/>
      <c r="C138" s="263"/>
      <c r="D138" s="263"/>
      <c r="E138" s="263"/>
      <c r="F138" s="376"/>
      <c r="G138" s="262"/>
      <c r="H138" s="262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</row>
    <row r="139" spans="2:35">
      <c r="B139" s="262"/>
      <c r="C139" s="263"/>
      <c r="D139" s="263"/>
      <c r="E139" s="263"/>
      <c r="F139" s="376"/>
      <c r="G139" s="262"/>
      <c r="H139" s="262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</row>
    <row r="140" spans="2:35">
      <c r="B140" s="262"/>
      <c r="C140" s="263"/>
      <c r="D140" s="263"/>
      <c r="E140" s="263"/>
      <c r="F140" s="376"/>
      <c r="G140" s="262"/>
      <c r="H140" s="262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</row>
    <row r="141" spans="2:35">
      <c r="B141" s="262"/>
      <c r="C141" s="263"/>
      <c r="D141" s="263"/>
      <c r="E141" s="263"/>
      <c r="F141" s="376"/>
      <c r="G141" s="262"/>
      <c r="H141" s="262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</row>
    <row r="142" spans="2:35">
      <c r="B142" s="262"/>
      <c r="C142" s="263"/>
      <c r="D142" s="263"/>
      <c r="E142" s="263"/>
      <c r="F142" s="376"/>
      <c r="G142" s="262"/>
      <c r="H142" s="262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</row>
    <row r="143" spans="2:35">
      <c r="B143" s="262"/>
      <c r="C143" s="263"/>
      <c r="D143" s="263"/>
      <c r="E143" s="263"/>
      <c r="F143" s="376"/>
      <c r="G143" s="262"/>
      <c r="H143" s="262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</row>
    <row r="144" spans="2:35">
      <c r="B144" s="262"/>
      <c r="C144" s="263"/>
      <c r="D144" s="263"/>
      <c r="E144" s="263"/>
      <c r="F144" s="376"/>
      <c r="G144" s="262"/>
      <c r="H144" s="262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</row>
    <row r="145" spans="2:35">
      <c r="B145" s="262"/>
      <c r="C145" s="263"/>
      <c r="D145" s="263"/>
      <c r="E145" s="263"/>
      <c r="F145" s="376"/>
      <c r="G145" s="262"/>
      <c r="H145" s="262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</row>
    <row r="146" spans="2:35">
      <c r="B146" s="262"/>
      <c r="C146" s="263"/>
      <c r="D146" s="263"/>
      <c r="E146" s="263"/>
      <c r="F146" s="376"/>
      <c r="G146" s="262"/>
      <c r="H146" s="262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</row>
    <row r="147" spans="2:35">
      <c r="B147" s="262"/>
      <c r="C147" s="263"/>
      <c r="D147" s="263"/>
      <c r="E147" s="263"/>
      <c r="F147" s="376"/>
      <c r="G147" s="262"/>
      <c r="H147" s="262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</row>
    <row r="148" spans="2:35">
      <c r="B148" s="262"/>
      <c r="C148" s="263"/>
      <c r="D148" s="263"/>
      <c r="E148" s="263"/>
      <c r="F148" s="376"/>
      <c r="G148" s="262"/>
      <c r="H148" s="262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</row>
    <row r="149" spans="2:35">
      <c r="B149" s="262"/>
      <c r="C149" s="263"/>
      <c r="D149" s="263"/>
      <c r="E149" s="263"/>
      <c r="F149" s="376"/>
      <c r="G149" s="262"/>
      <c r="H149" s="262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</row>
    <row r="150" spans="2:35">
      <c r="B150" s="262"/>
      <c r="C150" s="263"/>
      <c r="D150" s="263"/>
      <c r="E150" s="263"/>
      <c r="F150" s="376"/>
      <c r="G150" s="262"/>
      <c r="H150" s="262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</row>
    <row r="151" spans="2:35">
      <c r="B151" s="262"/>
      <c r="C151" s="263"/>
      <c r="D151" s="263"/>
      <c r="E151" s="263"/>
      <c r="F151" s="376"/>
      <c r="G151" s="262"/>
      <c r="H151" s="262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</row>
    <row r="152" spans="2:35">
      <c r="B152" s="262"/>
      <c r="C152" s="263"/>
      <c r="D152" s="263"/>
      <c r="E152" s="263"/>
      <c r="F152" s="376"/>
      <c r="G152" s="262"/>
      <c r="H152" s="262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</row>
    <row r="153" spans="2:35">
      <c r="B153" s="262"/>
      <c r="C153" s="263"/>
      <c r="D153" s="263"/>
      <c r="E153" s="263"/>
      <c r="F153" s="376"/>
      <c r="G153" s="262"/>
      <c r="H153" s="262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</row>
    <row r="154" spans="2:35">
      <c r="B154" s="262"/>
      <c r="C154" s="263"/>
      <c r="D154" s="263"/>
      <c r="E154" s="263"/>
      <c r="F154" s="376"/>
      <c r="G154" s="262"/>
      <c r="H154" s="262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8"/>
      <c r="AI154" s="238"/>
    </row>
    <row r="155" spans="2:35">
      <c r="B155" s="262"/>
      <c r="C155" s="263"/>
      <c r="D155" s="263"/>
      <c r="E155" s="263"/>
      <c r="F155" s="376"/>
      <c r="G155" s="262"/>
      <c r="H155" s="262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</row>
    <row r="156" spans="2:35">
      <c r="B156" s="262"/>
      <c r="C156" s="263"/>
      <c r="D156" s="263"/>
      <c r="E156" s="263"/>
      <c r="F156" s="376"/>
      <c r="G156" s="262"/>
      <c r="H156" s="262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</row>
    <row r="157" spans="2:35">
      <c r="B157" s="262"/>
      <c r="C157" s="263"/>
      <c r="D157" s="263"/>
      <c r="E157" s="263"/>
      <c r="F157" s="376"/>
      <c r="G157" s="262"/>
      <c r="H157" s="262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</row>
    <row r="158" spans="2:35">
      <c r="B158" s="262"/>
      <c r="C158" s="263"/>
      <c r="D158" s="263"/>
      <c r="E158" s="263"/>
      <c r="F158" s="376"/>
      <c r="G158" s="262"/>
      <c r="H158" s="262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</row>
    <row r="159" spans="2:35">
      <c r="B159" s="262"/>
      <c r="C159" s="263"/>
      <c r="D159" s="263"/>
      <c r="E159" s="263"/>
      <c r="F159" s="376"/>
      <c r="G159" s="262"/>
      <c r="H159" s="262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</row>
    <row r="160" spans="2:35">
      <c r="B160" s="262"/>
      <c r="C160" s="263"/>
      <c r="D160" s="263"/>
      <c r="E160" s="263"/>
      <c r="F160" s="376"/>
      <c r="G160" s="262"/>
      <c r="H160" s="262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>
      <c r="B161" s="262"/>
      <c r="C161" s="263"/>
      <c r="D161" s="263"/>
      <c r="E161" s="263"/>
      <c r="F161" s="376"/>
      <c r="G161" s="262"/>
      <c r="H161" s="262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</row>
    <row r="162" spans="2:35">
      <c r="B162" s="262"/>
      <c r="C162" s="263"/>
      <c r="D162" s="263"/>
      <c r="E162" s="263"/>
      <c r="F162" s="376"/>
      <c r="G162" s="262"/>
      <c r="H162" s="262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</row>
    <row r="163" spans="2:35">
      <c r="B163" s="262"/>
      <c r="C163" s="263"/>
      <c r="D163" s="263"/>
      <c r="E163" s="263"/>
      <c r="F163" s="376"/>
      <c r="G163" s="262"/>
      <c r="H163" s="262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>
      <c r="B164" s="262"/>
      <c r="C164" s="263"/>
      <c r="D164" s="263"/>
      <c r="E164" s="263"/>
      <c r="F164" s="376"/>
      <c r="G164" s="262"/>
      <c r="H164" s="262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</row>
    <row r="165" spans="2:35">
      <c r="B165" s="262"/>
      <c r="C165" s="263"/>
      <c r="D165" s="263"/>
      <c r="E165" s="263"/>
      <c r="F165" s="376"/>
      <c r="G165" s="262"/>
      <c r="H165" s="262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</row>
    <row r="166" spans="2:35">
      <c r="B166" s="262"/>
      <c r="C166" s="263"/>
      <c r="D166" s="263"/>
      <c r="E166" s="263"/>
      <c r="F166" s="376"/>
      <c r="G166" s="262"/>
      <c r="H166" s="262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</row>
    <row r="167" spans="2:35">
      <c r="B167" s="262"/>
      <c r="C167" s="263"/>
      <c r="D167" s="263"/>
      <c r="E167" s="263"/>
      <c r="F167" s="376"/>
      <c r="G167" s="262"/>
      <c r="H167" s="262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</row>
    <row r="168" spans="2:35">
      <c r="B168" s="262"/>
      <c r="C168" s="263"/>
      <c r="D168" s="263"/>
      <c r="E168" s="263"/>
      <c r="F168" s="376"/>
      <c r="G168" s="262"/>
      <c r="H168" s="262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</row>
    <row r="169" spans="2:35">
      <c r="B169" s="262"/>
      <c r="C169" s="263"/>
      <c r="D169" s="263"/>
      <c r="E169" s="263"/>
      <c r="F169" s="376"/>
      <c r="G169" s="262"/>
      <c r="H169" s="262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</row>
    <row r="170" spans="2:35">
      <c r="B170" s="262"/>
      <c r="C170" s="263"/>
      <c r="D170" s="263"/>
      <c r="E170" s="263"/>
      <c r="F170" s="376"/>
      <c r="G170" s="262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</row>
    <row r="171" spans="2:35">
      <c r="B171" s="262"/>
      <c r="C171" s="263"/>
      <c r="D171" s="263"/>
      <c r="E171" s="263"/>
      <c r="F171" s="376"/>
      <c r="G171" s="262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</row>
    <row r="172" spans="2:35">
      <c r="B172" s="262"/>
      <c r="C172" s="263"/>
      <c r="D172" s="263"/>
      <c r="E172" s="263"/>
      <c r="F172" s="376"/>
      <c r="G172" s="262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</row>
    <row r="173" spans="2:35">
      <c r="B173" s="262"/>
      <c r="C173" s="263"/>
      <c r="D173" s="263"/>
      <c r="E173" s="263"/>
      <c r="F173" s="376"/>
      <c r="G173" s="262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</row>
    <row r="174" spans="2:35">
      <c r="B174" s="262"/>
      <c r="C174" s="263"/>
      <c r="D174" s="263"/>
      <c r="E174" s="263"/>
      <c r="F174" s="376"/>
      <c r="G174" s="262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</row>
    <row r="175" spans="2:35">
      <c r="B175" s="262"/>
      <c r="C175" s="263"/>
      <c r="D175" s="263"/>
      <c r="E175" s="263"/>
      <c r="F175" s="376"/>
      <c r="G175" s="262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</row>
    <row r="176" spans="2:35">
      <c r="B176" s="262"/>
      <c r="C176" s="263"/>
      <c r="D176" s="263"/>
      <c r="E176" s="263"/>
      <c r="F176" s="376"/>
      <c r="G176" s="262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</row>
    <row r="177" spans="2:35">
      <c r="B177" s="262"/>
      <c r="C177" s="263"/>
      <c r="D177" s="263"/>
      <c r="E177" s="263"/>
      <c r="F177" s="376"/>
      <c r="G177" s="262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</row>
    <row r="178" spans="2:35">
      <c r="B178" s="262"/>
      <c r="C178" s="263"/>
      <c r="D178" s="263"/>
      <c r="E178" s="263"/>
      <c r="F178" s="376"/>
      <c r="G178" s="262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</row>
    <row r="179" spans="2:35">
      <c r="B179" s="262"/>
      <c r="C179" s="263"/>
      <c r="D179" s="263"/>
      <c r="E179" s="263"/>
      <c r="F179" s="376"/>
      <c r="G179" s="262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</row>
    <row r="180" spans="2:35">
      <c r="B180" s="262"/>
      <c r="C180" s="263"/>
      <c r="D180" s="263"/>
      <c r="E180" s="263"/>
      <c r="F180" s="376"/>
      <c r="G180" s="262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</row>
    <row r="181" spans="2:35">
      <c r="B181" s="262"/>
      <c r="C181" s="263"/>
      <c r="D181" s="263"/>
      <c r="E181" s="263"/>
      <c r="F181" s="376"/>
      <c r="G181" s="262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</row>
    <row r="182" spans="2:35">
      <c r="B182" s="262"/>
      <c r="C182" s="263"/>
      <c r="D182" s="263"/>
      <c r="E182" s="263"/>
      <c r="F182" s="376"/>
      <c r="G182" s="262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</row>
    <row r="183" spans="2:35">
      <c r="B183" s="262"/>
      <c r="C183" s="263"/>
      <c r="D183" s="263"/>
      <c r="E183" s="263"/>
      <c r="F183" s="376"/>
      <c r="G183" s="262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</row>
    <row r="184" spans="2:35">
      <c r="B184" s="262"/>
      <c r="C184" s="263"/>
      <c r="D184" s="263"/>
      <c r="E184" s="263"/>
      <c r="F184" s="376"/>
      <c r="G184" s="262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</row>
    <row r="185" spans="2:35">
      <c r="B185" s="262"/>
      <c r="C185" s="263"/>
      <c r="D185" s="263"/>
      <c r="E185" s="263"/>
      <c r="F185" s="376"/>
      <c r="G185" s="262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</row>
    <row r="186" spans="2:35">
      <c r="B186" s="262"/>
      <c r="C186" s="263"/>
      <c r="D186" s="263"/>
      <c r="E186" s="263"/>
      <c r="F186" s="376"/>
      <c r="G186" s="262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</row>
    <row r="187" spans="2:35">
      <c r="B187" s="262"/>
      <c r="C187" s="263"/>
      <c r="D187" s="263"/>
      <c r="E187" s="263"/>
      <c r="F187" s="376"/>
      <c r="G187" s="262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</row>
    <row r="188" spans="2:35">
      <c r="B188" s="262"/>
      <c r="C188" s="263"/>
      <c r="D188" s="263"/>
      <c r="E188" s="263"/>
      <c r="F188" s="376"/>
      <c r="G188" s="262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</row>
    <row r="189" spans="2:35">
      <c r="B189" s="262"/>
      <c r="C189" s="263"/>
      <c r="D189" s="263"/>
      <c r="E189" s="263"/>
      <c r="F189" s="376"/>
      <c r="G189" s="262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</row>
    <row r="190" spans="2:35">
      <c r="B190" s="262"/>
      <c r="C190" s="263"/>
      <c r="D190" s="263"/>
      <c r="E190" s="263"/>
      <c r="F190" s="376"/>
      <c r="G190" s="262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</row>
    <row r="191" spans="2:35">
      <c r="B191" s="262"/>
      <c r="C191" s="263"/>
      <c r="D191" s="263"/>
      <c r="E191" s="263"/>
      <c r="F191" s="376"/>
      <c r="G191" s="262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</row>
    <row r="192" spans="2:35">
      <c r="B192" s="262"/>
      <c r="C192" s="263"/>
      <c r="D192" s="263"/>
      <c r="E192" s="263"/>
      <c r="F192" s="376"/>
      <c r="G192" s="262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</row>
    <row r="193" spans="2:35">
      <c r="B193" s="262"/>
      <c r="C193" s="263"/>
      <c r="D193" s="263"/>
      <c r="E193" s="263"/>
      <c r="F193" s="376"/>
      <c r="G193" s="262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</row>
    <row r="194" spans="2:35">
      <c r="B194" s="262"/>
      <c r="C194" s="263"/>
      <c r="D194" s="263"/>
      <c r="E194" s="263"/>
      <c r="F194" s="376"/>
      <c r="G194" s="262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</row>
    <row r="195" spans="2:35">
      <c r="B195" s="262"/>
      <c r="C195" s="263"/>
      <c r="D195" s="263"/>
      <c r="E195" s="263"/>
      <c r="F195" s="376"/>
      <c r="G195" s="262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</row>
    <row r="196" spans="2:35">
      <c r="B196" s="262"/>
      <c r="C196" s="263"/>
      <c r="D196" s="263"/>
      <c r="E196" s="263"/>
      <c r="F196" s="376"/>
      <c r="G196" s="262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</row>
    <row r="197" spans="2:35">
      <c r="B197" s="262"/>
      <c r="C197" s="263"/>
      <c r="D197" s="263"/>
      <c r="E197" s="263"/>
      <c r="F197" s="376"/>
      <c r="G197" s="262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</row>
    <row r="198" spans="2:35">
      <c r="B198" s="262"/>
      <c r="C198" s="263"/>
      <c r="D198" s="263"/>
      <c r="E198" s="263"/>
      <c r="F198" s="376"/>
      <c r="G198" s="262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</row>
    <row r="199" spans="2:35">
      <c r="B199" s="262"/>
      <c r="C199" s="263"/>
      <c r="D199" s="263"/>
      <c r="E199" s="263"/>
      <c r="F199" s="376"/>
      <c r="G199" s="262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</row>
    <row r="200" spans="2:35">
      <c r="B200" s="262"/>
      <c r="C200" s="263"/>
      <c r="D200" s="263"/>
      <c r="E200" s="263"/>
      <c r="F200" s="376"/>
      <c r="G200" s="262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</row>
    <row r="201" spans="2:35">
      <c r="B201" s="262"/>
      <c r="C201" s="263"/>
      <c r="D201" s="263"/>
      <c r="E201" s="263"/>
      <c r="F201" s="376"/>
      <c r="G201" s="262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</row>
    <row r="202" spans="2:35">
      <c r="B202" s="262"/>
      <c r="C202" s="263"/>
      <c r="D202" s="263"/>
      <c r="E202" s="263"/>
      <c r="F202" s="376"/>
      <c r="G202" s="262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</row>
    <row r="203" spans="2:35">
      <c r="B203" s="262"/>
      <c r="C203" s="263"/>
      <c r="D203" s="263"/>
      <c r="E203" s="263"/>
      <c r="F203" s="376"/>
      <c r="G203" s="262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</row>
    <row r="204" spans="2:35">
      <c r="B204" s="262"/>
      <c r="C204" s="263"/>
      <c r="D204" s="263"/>
      <c r="E204" s="263"/>
      <c r="F204" s="376"/>
      <c r="G204" s="262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</row>
    <row r="205" spans="2:35">
      <c r="B205" s="262"/>
      <c r="C205" s="263"/>
      <c r="D205" s="263"/>
      <c r="E205" s="263"/>
      <c r="F205" s="376"/>
      <c r="G205" s="262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</row>
    <row r="206" spans="2:35">
      <c r="B206" s="262"/>
      <c r="C206" s="263"/>
      <c r="D206" s="263"/>
      <c r="E206" s="263"/>
      <c r="F206" s="376"/>
      <c r="G206" s="262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</row>
    <row r="207" spans="2:35">
      <c r="B207" s="262"/>
      <c r="C207" s="263"/>
      <c r="D207" s="263"/>
      <c r="E207" s="263"/>
      <c r="F207" s="376"/>
      <c r="G207" s="262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</row>
    <row r="208" spans="2:35">
      <c r="B208" s="262"/>
      <c r="C208" s="263"/>
      <c r="D208" s="263"/>
      <c r="E208" s="263"/>
      <c r="F208" s="376"/>
      <c r="G208" s="262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</row>
    <row r="209" spans="2:35">
      <c r="B209" s="262"/>
      <c r="C209" s="263"/>
      <c r="D209" s="263"/>
      <c r="E209" s="263"/>
      <c r="F209" s="376"/>
      <c r="G209" s="262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</row>
    <row r="210" spans="2:35">
      <c r="B210" s="262"/>
      <c r="C210" s="263"/>
      <c r="D210" s="263"/>
      <c r="E210" s="263"/>
      <c r="F210" s="376"/>
      <c r="G210" s="262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</row>
    <row r="211" spans="2:35">
      <c r="B211" s="262"/>
      <c r="C211" s="263"/>
      <c r="D211" s="263"/>
      <c r="E211" s="263"/>
      <c r="F211" s="376"/>
      <c r="G211" s="262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</row>
    <row r="212" spans="2:35">
      <c r="B212" s="262"/>
      <c r="C212" s="263"/>
      <c r="D212" s="263"/>
      <c r="E212" s="263"/>
      <c r="F212" s="376"/>
      <c r="G212" s="262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</row>
    <row r="213" spans="2:35">
      <c r="B213" s="262"/>
      <c r="C213" s="263"/>
      <c r="D213" s="263"/>
      <c r="E213" s="263"/>
      <c r="F213" s="376"/>
      <c r="G213" s="262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</row>
    <row r="214" spans="2:35">
      <c r="B214" s="262"/>
      <c r="C214" s="263"/>
      <c r="D214" s="263"/>
      <c r="E214" s="263"/>
      <c r="F214" s="376"/>
      <c r="G214" s="262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</row>
    <row r="215" spans="2:35">
      <c r="B215" s="262"/>
      <c r="C215" s="263"/>
      <c r="D215" s="263"/>
      <c r="E215" s="263"/>
      <c r="F215" s="376"/>
      <c r="G215" s="262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</row>
    <row r="216" spans="2:35">
      <c r="B216" s="262"/>
      <c r="C216" s="263"/>
      <c r="D216" s="263"/>
      <c r="E216" s="263"/>
      <c r="F216" s="376"/>
      <c r="G216" s="262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</row>
    <row r="217" spans="2:35">
      <c r="B217" s="262"/>
      <c r="C217" s="263"/>
      <c r="D217" s="263"/>
      <c r="E217" s="263"/>
      <c r="F217" s="376"/>
      <c r="G217" s="262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</row>
    <row r="218" spans="2:35">
      <c r="B218" s="262"/>
      <c r="C218" s="263"/>
      <c r="D218" s="263"/>
      <c r="E218" s="263"/>
      <c r="F218" s="376"/>
      <c r="G218" s="262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</row>
    <row r="219" spans="2:35">
      <c r="B219" s="262"/>
      <c r="C219" s="263"/>
      <c r="D219" s="263"/>
      <c r="E219" s="263"/>
      <c r="F219" s="376"/>
      <c r="G219" s="262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</row>
    <row r="220" spans="2:35">
      <c r="B220" s="262"/>
      <c r="C220" s="263"/>
      <c r="D220" s="263"/>
      <c r="E220" s="263"/>
      <c r="F220" s="376"/>
      <c r="G220" s="262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</row>
    <row r="221" spans="2:35">
      <c r="B221" s="262"/>
      <c r="C221" s="263"/>
      <c r="D221" s="263"/>
      <c r="E221" s="263"/>
      <c r="F221" s="376"/>
      <c r="G221" s="262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</row>
    <row r="222" spans="2:35">
      <c r="B222" s="262"/>
      <c r="C222" s="263"/>
      <c r="D222" s="263"/>
      <c r="E222" s="263"/>
      <c r="F222" s="376"/>
      <c r="G222" s="262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</row>
    <row r="223" spans="2:35">
      <c r="B223" s="262"/>
      <c r="C223" s="263"/>
      <c r="D223" s="263"/>
      <c r="E223" s="263"/>
      <c r="F223" s="376"/>
      <c r="G223" s="262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</row>
    <row r="224" spans="2:35">
      <c r="B224" s="262"/>
      <c r="C224" s="263"/>
      <c r="D224" s="263"/>
      <c r="E224" s="263"/>
      <c r="F224" s="376"/>
      <c r="G224" s="262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</row>
    <row r="225" spans="2:35">
      <c r="B225" s="262"/>
      <c r="C225" s="263"/>
      <c r="D225" s="263"/>
      <c r="E225" s="263"/>
      <c r="F225" s="376"/>
      <c r="G225" s="262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</row>
    <row r="226" spans="2:35">
      <c r="B226" s="262"/>
      <c r="C226" s="263"/>
      <c r="D226" s="263"/>
      <c r="E226" s="263"/>
      <c r="F226" s="376"/>
      <c r="G226" s="262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</row>
    <row r="227" spans="2:35">
      <c r="B227" s="262"/>
      <c r="C227" s="263"/>
      <c r="D227" s="263"/>
      <c r="E227" s="263"/>
      <c r="F227" s="376"/>
      <c r="G227" s="262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</row>
    <row r="228" spans="2:35">
      <c r="B228" s="262"/>
      <c r="C228" s="263"/>
      <c r="D228" s="263"/>
      <c r="E228" s="263"/>
      <c r="F228" s="376"/>
      <c r="G228" s="262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</row>
    <row r="229" spans="2:35">
      <c r="B229" s="262"/>
      <c r="C229" s="263"/>
      <c r="D229" s="263"/>
      <c r="E229" s="263"/>
      <c r="F229" s="376"/>
      <c r="G229" s="262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</row>
    <row r="230" spans="2:35">
      <c r="B230" s="262"/>
      <c r="C230" s="263"/>
      <c r="D230" s="263"/>
      <c r="E230" s="263"/>
      <c r="F230" s="376"/>
      <c r="G230" s="262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</row>
    <row r="231" spans="2:35">
      <c r="B231" s="262"/>
      <c r="C231" s="263"/>
      <c r="D231" s="263"/>
      <c r="E231" s="263"/>
      <c r="F231" s="376"/>
      <c r="G231" s="262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</row>
    <row r="232" spans="2:35">
      <c r="B232" s="262"/>
      <c r="C232" s="263"/>
      <c r="D232" s="263"/>
      <c r="E232" s="263"/>
      <c r="F232" s="376"/>
      <c r="G232" s="262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</row>
    <row r="233" spans="2:35">
      <c r="B233" s="262"/>
      <c r="C233" s="263"/>
      <c r="D233" s="263"/>
      <c r="E233" s="263"/>
      <c r="F233" s="376"/>
      <c r="G233" s="262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</row>
    <row r="234" spans="2:35">
      <c r="B234" s="262"/>
      <c r="C234" s="263"/>
      <c r="D234" s="263"/>
      <c r="E234" s="263"/>
      <c r="F234" s="376"/>
      <c r="G234" s="262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</row>
    <row r="235" spans="2:35">
      <c r="B235" s="262"/>
      <c r="C235" s="263"/>
      <c r="D235" s="263"/>
      <c r="E235" s="263"/>
      <c r="F235" s="376"/>
      <c r="G235" s="262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</row>
    <row r="236" spans="2:35">
      <c r="B236" s="262"/>
      <c r="C236" s="263"/>
      <c r="D236" s="263"/>
      <c r="E236" s="263"/>
      <c r="F236" s="376"/>
      <c r="G236" s="262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</row>
    <row r="237" spans="2:35">
      <c r="B237" s="262"/>
      <c r="C237" s="263"/>
      <c r="D237" s="263"/>
      <c r="E237" s="263"/>
      <c r="F237" s="376"/>
      <c r="G237" s="262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</row>
    <row r="238" spans="2:35">
      <c r="B238" s="262"/>
      <c r="C238" s="263"/>
      <c r="D238" s="263"/>
      <c r="E238" s="263"/>
      <c r="F238" s="376"/>
      <c r="G238" s="262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</row>
    <row r="239" spans="2:35">
      <c r="B239" s="262"/>
      <c r="C239" s="263"/>
      <c r="D239" s="263"/>
      <c r="E239" s="263"/>
      <c r="F239" s="376"/>
      <c r="G239" s="262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</row>
    <row r="240" spans="2:35">
      <c r="B240" s="262"/>
      <c r="C240" s="263"/>
      <c r="D240" s="263"/>
      <c r="E240" s="263"/>
      <c r="F240" s="376"/>
      <c r="G240" s="262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</row>
    <row r="241" spans="2:35">
      <c r="B241" s="262"/>
      <c r="C241" s="263"/>
      <c r="D241" s="263"/>
      <c r="E241" s="263"/>
      <c r="F241" s="376"/>
      <c r="G241" s="262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</row>
    <row r="242" spans="2:35">
      <c r="B242" s="262"/>
      <c r="C242" s="263"/>
      <c r="D242" s="263"/>
      <c r="E242" s="263"/>
      <c r="F242" s="376"/>
      <c r="G242" s="262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</row>
    <row r="243" spans="2:35">
      <c r="B243" s="262"/>
      <c r="C243" s="263"/>
      <c r="D243" s="263"/>
      <c r="E243" s="263"/>
      <c r="F243" s="376"/>
      <c r="G243" s="262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</row>
    <row r="244" spans="2:35">
      <c r="B244" s="262"/>
      <c r="C244" s="263"/>
      <c r="D244" s="263"/>
      <c r="E244" s="263"/>
      <c r="F244" s="376"/>
      <c r="G244" s="262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</row>
    <row r="245" spans="2:35">
      <c r="B245" s="262"/>
      <c r="C245" s="263"/>
      <c r="D245" s="263"/>
      <c r="E245" s="263"/>
      <c r="F245" s="376"/>
      <c r="G245" s="262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</row>
    <row r="246" spans="2:35">
      <c r="B246" s="262"/>
      <c r="C246" s="263"/>
      <c r="D246" s="263"/>
      <c r="E246" s="263"/>
      <c r="F246" s="376"/>
      <c r="G246" s="262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</row>
    <row r="247" spans="2:35">
      <c r="B247" s="262"/>
      <c r="C247" s="263"/>
      <c r="D247" s="263"/>
      <c r="E247" s="263"/>
      <c r="F247" s="376"/>
      <c r="G247" s="262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</row>
    <row r="248" spans="2:35">
      <c r="B248" s="262"/>
      <c r="C248" s="263"/>
      <c r="D248" s="263"/>
      <c r="E248" s="263"/>
      <c r="F248" s="376"/>
      <c r="G248" s="262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</row>
    <row r="249" spans="2:35">
      <c r="B249" s="262"/>
      <c r="C249" s="263"/>
      <c r="D249" s="263"/>
      <c r="E249" s="263"/>
      <c r="F249" s="376"/>
      <c r="G249" s="262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</row>
    <row r="250" spans="2:35">
      <c r="B250" s="262"/>
      <c r="C250" s="263"/>
      <c r="D250" s="263"/>
      <c r="E250" s="263"/>
      <c r="F250" s="376"/>
      <c r="G250" s="262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</row>
    <row r="251" spans="2:35">
      <c r="B251" s="262"/>
      <c r="C251" s="263"/>
      <c r="D251" s="263"/>
      <c r="E251" s="263"/>
      <c r="F251" s="376"/>
      <c r="G251" s="262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</row>
    <row r="252" spans="2:35">
      <c r="B252" s="262"/>
      <c r="C252" s="263"/>
      <c r="D252" s="263"/>
      <c r="E252" s="263"/>
      <c r="F252" s="376"/>
      <c r="G252" s="262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</row>
    <row r="253" spans="2:35">
      <c r="B253" s="262"/>
      <c r="C253" s="263"/>
      <c r="D253" s="263"/>
      <c r="E253" s="263"/>
      <c r="F253" s="376"/>
      <c r="G253" s="262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</row>
    <row r="254" spans="2:35">
      <c r="B254" s="262"/>
      <c r="C254" s="263"/>
      <c r="D254" s="263"/>
      <c r="E254" s="263"/>
      <c r="F254" s="376"/>
      <c r="G254" s="262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</row>
    <row r="255" spans="2:35">
      <c r="B255" s="262"/>
      <c r="C255" s="263"/>
      <c r="D255" s="263"/>
      <c r="E255" s="263"/>
      <c r="F255" s="376"/>
      <c r="G255" s="262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</row>
    <row r="256" spans="2:35">
      <c r="B256" s="262"/>
      <c r="C256" s="263"/>
      <c r="D256" s="263"/>
      <c r="E256" s="263"/>
      <c r="F256" s="376"/>
      <c r="G256" s="262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</row>
    <row r="257" spans="2:35">
      <c r="B257" s="262"/>
      <c r="C257" s="263"/>
      <c r="D257" s="263"/>
      <c r="E257" s="263"/>
      <c r="F257" s="376"/>
      <c r="G257" s="262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</row>
    <row r="258" spans="2:35">
      <c r="B258" s="262"/>
      <c r="C258" s="263"/>
      <c r="D258" s="263"/>
      <c r="E258" s="263"/>
      <c r="F258" s="376"/>
      <c r="G258" s="262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</row>
    <row r="259" spans="2:35">
      <c r="B259" s="262"/>
      <c r="C259" s="263"/>
      <c r="D259" s="263"/>
      <c r="E259" s="263"/>
      <c r="F259" s="376"/>
      <c r="G259" s="262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</row>
    <row r="260" spans="2:35">
      <c r="B260" s="262"/>
      <c r="C260" s="263"/>
      <c r="D260" s="263"/>
      <c r="E260" s="263"/>
      <c r="F260" s="376"/>
      <c r="G260" s="262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</row>
    <row r="261" spans="2:35">
      <c r="B261" s="262"/>
      <c r="C261" s="263"/>
      <c r="D261" s="263"/>
      <c r="E261" s="263"/>
      <c r="F261" s="376"/>
      <c r="G261" s="262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</row>
    <row r="262" spans="2:35">
      <c r="B262" s="262"/>
      <c r="C262" s="263"/>
      <c r="D262" s="263"/>
      <c r="E262" s="263"/>
      <c r="F262" s="376"/>
      <c r="G262" s="262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</row>
    <row r="263" spans="2:35">
      <c r="B263" s="262"/>
      <c r="C263" s="263"/>
      <c r="D263" s="263"/>
      <c r="E263" s="263"/>
      <c r="F263" s="376"/>
      <c r="G263" s="262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</row>
    <row r="264" spans="2:35">
      <c r="B264" s="262"/>
      <c r="C264" s="263"/>
      <c r="D264" s="263"/>
      <c r="E264" s="263"/>
      <c r="F264" s="376"/>
      <c r="G264" s="262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</row>
    <row r="265" spans="2:35">
      <c r="B265" s="262"/>
      <c r="C265" s="263"/>
      <c r="D265" s="263"/>
      <c r="E265" s="263"/>
      <c r="F265" s="376"/>
      <c r="G265" s="262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</row>
    <row r="266" spans="2:35">
      <c r="B266" s="262"/>
      <c r="C266" s="263"/>
      <c r="D266" s="263"/>
      <c r="E266" s="263"/>
      <c r="F266" s="376"/>
      <c r="G266" s="262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</row>
    <row r="267" spans="2:35">
      <c r="B267" s="262"/>
      <c r="C267" s="263"/>
      <c r="D267" s="263"/>
      <c r="E267" s="263"/>
      <c r="F267" s="376"/>
      <c r="G267" s="262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</row>
    <row r="268" spans="2:35">
      <c r="B268" s="262"/>
      <c r="C268" s="263"/>
      <c r="D268" s="263"/>
      <c r="E268" s="263"/>
      <c r="F268" s="376"/>
      <c r="G268" s="262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</row>
    <row r="269" spans="2:35">
      <c r="B269" s="262"/>
      <c r="C269" s="263"/>
      <c r="D269" s="263"/>
      <c r="E269" s="263"/>
      <c r="F269" s="376"/>
      <c r="G269" s="262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</row>
    <row r="270" spans="2:35">
      <c r="B270" s="262"/>
      <c r="C270" s="263"/>
      <c r="D270" s="263"/>
      <c r="E270" s="263"/>
      <c r="F270" s="376"/>
      <c r="G270" s="262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</row>
    <row r="271" spans="2:35">
      <c r="B271" s="262"/>
      <c r="C271" s="263"/>
      <c r="D271" s="263"/>
      <c r="E271" s="263"/>
      <c r="F271" s="376"/>
      <c r="G271" s="262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</row>
    <row r="272" spans="2:35">
      <c r="B272" s="262"/>
      <c r="C272" s="263"/>
      <c r="D272" s="263"/>
      <c r="E272" s="263"/>
      <c r="F272" s="376"/>
      <c r="G272" s="262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</row>
    <row r="273" spans="2:35">
      <c r="B273" s="262"/>
      <c r="C273" s="263"/>
      <c r="D273" s="263"/>
      <c r="E273" s="263"/>
      <c r="F273" s="376"/>
      <c r="G273" s="262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</row>
    <row r="274" spans="2:35">
      <c r="B274" s="262"/>
      <c r="C274" s="263"/>
      <c r="D274" s="263"/>
      <c r="E274" s="263"/>
      <c r="F274" s="376"/>
      <c r="G274" s="262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</row>
    <row r="275" spans="2:35">
      <c r="B275" s="262"/>
      <c r="C275" s="263"/>
      <c r="D275" s="263"/>
      <c r="E275" s="263"/>
      <c r="F275" s="376"/>
      <c r="G275" s="262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</row>
    <row r="276" spans="2:35">
      <c r="B276" s="262"/>
      <c r="C276" s="263"/>
      <c r="D276" s="263"/>
      <c r="E276" s="263"/>
      <c r="F276" s="376"/>
      <c r="G276" s="262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</row>
    <row r="277" spans="2:35">
      <c r="B277" s="262"/>
      <c r="C277" s="263"/>
      <c r="D277" s="263"/>
      <c r="E277" s="263"/>
      <c r="F277" s="376"/>
      <c r="G277" s="262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</row>
    <row r="278" spans="2:35">
      <c r="B278" s="262"/>
      <c r="C278" s="263"/>
      <c r="D278" s="263"/>
      <c r="E278" s="263"/>
      <c r="F278" s="376"/>
      <c r="G278" s="262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</row>
    <row r="279" spans="2:35">
      <c r="B279" s="262"/>
      <c r="C279" s="263"/>
      <c r="D279" s="263"/>
      <c r="E279" s="263"/>
      <c r="F279" s="376"/>
      <c r="G279" s="262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</row>
    <row r="280" spans="2:35">
      <c r="B280" s="262"/>
      <c r="C280" s="263"/>
      <c r="D280" s="263"/>
      <c r="E280" s="263"/>
      <c r="F280" s="376"/>
      <c r="G280" s="262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</row>
    <row r="281" spans="2:35">
      <c r="B281" s="262"/>
      <c r="C281" s="263"/>
      <c r="D281" s="263"/>
      <c r="E281" s="263"/>
      <c r="F281" s="376"/>
      <c r="G281" s="262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</row>
    <row r="282" spans="2:35">
      <c r="B282" s="262"/>
      <c r="C282" s="263"/>
      <c r="D282" s="263"/>
      <c r="E282" s="263"/>
      <c r="F282" s="376"/>
      <c r="G282" s="262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</row>
    <row r="283" spans="2:35">
      <c r="B283" s="262"/>
      <c r="C283" s="263"/>
      <c r="D283" s="263"/>
      <c r="E283" s="263"/>
      <c r="F283" s="376"/>
      <c r="G283" s="262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</row>
    <row r="284" spans="2:35">
      <c r="B284" s="262"/>
      <c r="C284" s="263"/>
      <c r="D284" s="263"/>
      <c r="E284" s="263"/>
      <c r="F284" s="376"/>
      <c r="G284" s="262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</row>
    <row r="285" spans="2:35">
      <c r="B285" s="262"/>
      <c r="C285" s="263"/>
      <c r="D285" s="263"/>
      <c r="E285" s="263"/>
      <c r="F285" s="376"/>
      <c r="G285" s="262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</row>
    <row r="286" spans="2:35">
      <c r="B286" s="262"/>
      <c r="C286" s="263"/>
      <c r="D286" s="263"/>
      <c r="E286" s="263"/>
      <c r="F286" s="376"/>
      <c r="G286" s="262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</row>
    <row r="287" spans="2:35">
      <c r="B287" s="262"/>
      <c r="C287" s="263"/>
      <c r="D287" s="263"/>
      <c r="E287" s="263"/>
      <c r="F287" s="376"/>
      <c r="G287" s="262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</row>
    <row r="288" spans="2:35">
      <c r="B288" s="262"/>
      <c r="C288" s="263"/>
      <c r="D288" s="263"/>
      <c r="E288" s="263"/>
      <c r="F288" s="376"/>
      <c r="G288" s="262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</row>
    <row r="289" spans="2:35">
      <c r="B289" s="262"/>
      <c r="C289" s="263"/>
      <c r="D289" s="263"/>
      <c r="E289" s="263"/>
      <c r="F289" s="376"/>
      <c r="G289" s="262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</row>
    <row r="290" spans="2:35">
      <c r="B290" s="262"/>
      <c r="C290" s="263"/>
      <c r="D290" s="263"/>
      <c r="E290" s="263"/>
      <c r="F290" s="376"/>
      <c r="G290" s="262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</row>
    <row r="291" spans="2:35">
      <c r="B291" s="262"/>
      <c r="C291" s="263"/>
      <c r="D291" s="263"/>
      <c r="E291" s="263"/>
      <c r="F291" s="376"/>
      <c r="G291" s="262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</row>
    <row r="292" spans="2:35">
      <c r="B292" s="262"/>
      <c r="C292" s="263"/>
      <c r="D292" s="263"/>
      <c r="E292" s="263"/>
      <c r="F292" s="376"/>
      <c r="G292" s="262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</row>
    <row r="293" spans="2:35">
      <c r="B293" s="262"/>
      <c r="C293" s="263"/>
      <c r="D293" s="263"/>
      <c r="E293" s="263"/>
      <c r="F293" s="376"/>
      <c r="G293" s="262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</row>
    <row r="294" spans="2:35">
      <c r="B294" s="262"/>
      <c r="C294" s="263"/>
      <c r="D294" s="263"/>
      <c r="E294" s="263"/>
      <c r="F294" s="376"/>
      <c r="G294" s="262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</row>
    <row r="295" spans="2:35">
      <c r="B295" s="262"/>
      <c r="C295" s="263"/>
      <c r="D295" s="263"/>
      <c r="E295" s="263"/>
      <c r="F295" s="376"/>
      <c r="G295" s="262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</row>
    <row r="296" spans="2:35">
      <c r="B296" s="262"/>
      <c r="C296" s="263"/>
      <c r="D296" s="263"/>
      <c r="E296" s="263"/>
      <c r="F296" s="376"/>
      <c r="G296" s="262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</row>
    <row r="297" spans="2:35">
      <c r="B297" s="262"/>
      <c r="C297" s="263"/>
      <c r="D297" s="263"/>
      <c r="E297" s="263"/>
      <c r="F297" s="376"/>
      <c r="G297" s="262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</row>
    <row r="298" spans="2:35">
      <c r="B298" s="262"/>
      <c r="C298" s="263"/>
      <c r="D298" s="263"/>
      <c r="E298" s="263"/>
      <c r="F298" s="376"/>
      <c r="G298" s="262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</row>
    <row r="299" spans="2:35">
      <c r="B299" s="262"/>
      <c r="C299" s="263"/>
      <c r="D299" s="263"/>
      <c r="E299" s="263"/>
      <c r="F299" s="376"/>
      <c r="G299" s="262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</row>
    <row r="300" spans="2:35">
      <c r="B300" s="262"/>
      <c r="C300" s="263"/>
      <c r="D300" s="263"/>
      <c r="E300" s="263"/>
      <c r="F300" s="376"/>
      <c r="G300" s="262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</row>
    <row r="301" spans="2:35">
      <c r="B301" s="262"/>
      <c r="C301" s="263"/>
      <c r="D301" s="263"/>
      <c r="E301" s="263"/>
      <c r="F301" s="376"/>
      <c r="G301" s="262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</row>
    <row r="302" spans="2:35">
      <c r="B302" s="262"/>
      <c r="C302" s="263"/>
      <c r="D302" s="263"/>
      <c r="E302" s="263"/>
      <c r="F302" s="376"/>
      <c r="G302" s="262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8"/>
      <c r="AI302" s="238"/>
    </row>
    <row r="303" spans="2:35">
      <c r="B303" s="262"/>
      <c r="C303" s="263"/>
      <c r="D303" s="263"/>
      <c r="E303" s="263"/>
      <c r="F303" s="376"/>
      <c r="G303" s="262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8"/>
      <c r="AI303" s="238"/>
    </row>
    <row r="304" spans="2:35">
      <c r="B304" s="262"/>
      <c r="C304" s="263"/>
      <c r="D304" s="263"/>
      <c r="E304" s="263"/>
      <c r="F304" s="376"/>
      <c r="G304" s="262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8"/>
      <c r="AI304" s="238"/>
    </row>
    <row r="305" spans="2:35">
      <c r="B305" s="262"/>
      <c r="C305" s="263"/>
      <c r="D305" s="263"/>
      <c r="E305" s="263"/>
      <c r="F305" s="376"/>
      <c r="G305" s="262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</row>
    <row r="306" spans="2:35">
      <c r="B306" s="262"/>
      <c r="C306" s="263"/>
      <c r="D306" s="263"/>
      <c r="E306" s="263"/>
      <c r="F306" s="376"/>
      <c r="G306" s="262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</row>
    <row r="307" spans="2:35">
      <c r="B307" s="262"/>
      <c r="C307" s="263"/>
      <c r="D307" s="263"/>
      <c r="E307" s="263"/>
      <c r="F307" s="376"/>
      <c r="G307" s="262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</row>
    <row r="308" spans="2:35">
      <c r="B308" s="262"/>
      <c r="C308" s="263"/>
      <c r="D308" s="263"/>
      <c r="E308" s="263"/>
      <c r="F308" s="376"/>
      <c r="G308" s="262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8"/>
      <c r="AI308" s="238"/>
    </row>
    <row r="309" spans="2:35">
      <c r="B309" s="262"/>
      <c r="C309" s="263"/>
      <c r="D309" s="263"/>
      <c r="E309" s="263"/>
      <c r="F309" s="376"/>
      <c r="G309" s="262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8"/>
      <c r="AI309" s="238"/>
    </row>
    <row r="310" spans="2:35">
      <c r="B310" s="262"/>
      <c r="C310" s="263"/>
      <c r="D310" s="263"/>
      <c r="E310" s="263"/>
      <c r="F310" s="376"/>
      <c r="G310" s="262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</row>
    <row r="311" spans="2:35">
      <c r="B311" s="262"/>
      <c r="C311" s="263"/>
      <c r="D311" s="263"/>
      <c r="E311" s="263"/>
      <c r="F311" s="376"/>
      <c r="G311" s="262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</row>
    <row r="312" spans="2:35">
      <c r="B312" s="262"/>
      <c r="C312" s="263"/>
      <c r="D312" s="263"/>
      <c r="E312" s="263"/>
      <c r="F312" s="376"/>
      <c r="G312" s="262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</row>
    <row r="313" spans="2:35">
      <c r="B313" s="262"/>
      <c r="C313" s="263"/>
      <c r="D313" s="263"/>
      <c r="E313" s="263"/>
      <c r="F313" s="376"/>
      <c r="G313" s="262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</row>
    <row r="314" spans="2:35">
      <c r="B314" s="262"/>
      <c r="C314" s="263"/>
      <c r="D314" s="263"/>
      <c r="E314" s="263"/>
      <c r="F314" s="376"/>
      <c r="G314" s="262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</row>
    <row r="315" spans="2:35">
      <c r="B315" s="262"/>
      <c r="C315" s="263"/>
      <c r="D315" s="263"/>
      <c r="E315" s="263"/>
      <c r="F315" s="376"/>
      <c r="G315" s="262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</row>
    <row r="316" spans="2:35">
      <c r="B316" s="262"/>
      <c r="C316" s="263"/>
      <c r="D316" s="263"/>
      <c r="E316" s="263"/>
      <c r="F316" s="376"/>
      <c r="G316" s="262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</row>
    <row r="317" spans="2:35">
      <c r="B317" s="262"/>
      <c r="C317" s="263"/>
      <c r="D317" s="263"/>
      <c r="E317" s="263"/>
      <c r="F317" s="376"/>
      <c r="G317" s="262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</row>
    <row r="318" spans="2:35">
      <c r="B318" s="262"/>
      <c r="C318" s="263"/>
      <c r="D318" s="263"/>
      <c r="E318" s="263"/>
      <c r="F318" s="376"/>
      <c r="G318" s="262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</row>
    <row r="319" spans="2:35">
      <c r="B319" s="262"/>
      <c r="C319" s="263"/>
      <c r="D319" s="263"/>
      <c r="E319" s="263"/>
      <c r="F319" s="376"/>
      <c r="G319" s="262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</row>
    <row r="320" spans="2:35">
      <c r="B320" s="262"/>
      <c r="C320" s="263"/>
      <c r="D320" s="263"/>
      <c r="E320" s="263"/>
      <c r="F320" s="376"/>
      <c r="G320" s="262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</row>
    <row r="321" spans="2:35">
      <c r="B321" s="262"/>
      <c r="C321" s="263"/>
      <c r="D321" s="263"/>
      <c r="E321" s="263"/>
      <c r="F321" s="376"/>
      <c r="G321" s="262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</row>
    <row r="322" spans="2:35">
      <c r="B322" s="262"/>
      <c r="C322" s="263"/>
      <c r="D322" s="263"/>
      <c r="E322" s="263"/>
      <c r="F322" s="376"/>
      <c r="G322" s="262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</row>
    <row r="323" spans="2:35">
      <c r="B323" s="262"/>
      <c r="C323" s="263"/>
      <c r="D323" s="263"/>
      <c r="E323" s="263"/>
      <c r="F323" s="376"/>
      <c r="G323" s="262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</row>
    <row r="324" spans="2:35">
      <c r="B324" s="262"/>
      <c r="C324" s="263"/>
      <c r="D324" s="263"/>
      <c r="E324" s="263"/>
      <c r="F324" s="376"/>
      <c r="G324" s="262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</row>
    <row r="325" spans="2:35">
      <c r="B325" s="262"/>
      <c r="C325" s="263"/>
      <c r="D325" s="263"/>
      <c r="E325" s="263"/>
      <c r="F325" s="376"/>
      <c r="G325" s="262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</row>
    <row r="326" spans="2:35">
      <c r="B326" s="262"/>
      <c r="C326" s="263"/>
      <c r="D326" s="263"/>
      <c r="E326" s="263"/>
      <c r="F326" s="376"/>
      <c r="G326" s="262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</row>
    <row r="327" spans="2:35">
      <c r="B327" s="262"/>
      <c r="C327" s="263"/>
      <c r="D327" s="263"/>
      <c r="E327" s="263"/>
      <c r="F327" s="376"/>
      <c r="G327" s="262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</row>
    <row r="328" spans="2:35">
      <c r="B328" s="262"/>
      <c r="C328" s="263"/>
      <c r="D328" s="263"/>
      <c r="E328" s="263"/>
      <c r="F328" s="376"/>
      <c r="G328" s="262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8"/>
      <c r="AI328" s="238"/>
    </row>
    <row r="329" spans="2:35">
      <c r="B329" s="262"/>
      <c r="C329" s="263"/>
      <c r="D329" s="263"/>
      <c r="E329" s="263"/>
      <c r="F329" s="376"/>
      <c r="G329" s="262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</row>
    <row r="330" spans="2:35">
      <c r="B330" s="262"/>
      <c r="C330" s="263"/>
      <c r="D330" s="263"/>
      <c r="E330" s="263"/>
      <c r="F330" s="376"/>
      <c r="G330" s="262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</row>
    <row r="331" spans="2:35">
      <c r="B331" s="262"/>
      <c r="C331" s="263"/>
      <c r="D331" s="263"/>
      <c r="E331" s="263"/>
      <c r="F331" s="376"/>
      <c r="G331" s="262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</row>
    <row r="332" spans="2:35">
      <c r="B332" s="262"/>
      <c r="C332" s="263"/>
      <c r="D332" s="263"/>
      <c r="E332" s="263"/>
      <c r="F332" s="376"/>
      <c r="G332" s="262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</row>
    <row r="333" spans="2:35">
      <c r="B333" s="262"/>
      <c r="C333" s="263"/>
      <c r="D333" s="263"/>
      <c r="E333" s="263"/>
      <c r="F333" s="376"/>
      <c r="G333" s="262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</row>
    <row r="334" spans="2:35">
      <c r="B334" s="262"/>
      <c r="C334" s="263"/>
      <c r="D334" s="263"/>
      <c r="E334" s="263"/>
      <c r="F334" s="376"/>
      <c r="G334" s="262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</row>
    <row r="335" spans="2:35">
      <c r="B335" s="262"/>
      <c r="C335" s="263"/>
      <c r="D335" s="263"/>
      <c r="E335" s="263"/>
      <c r="F335" s="376"/>
      <c r="G335" s="262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</row>
    <row r="336" spans="2:35">
      <c r="B336" s="262"/>
      <c r="C336" s="263"/>
      <c r="D336" s="263"/>
      <c r="E336" s="263"/>
      <c r="F336" s="376"/>
      <c r="G336" s="262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</row>
    <row r="337" spans="2:35">
      <c r="B337" s="262"/>
      <c r="C337" s="263"/>
      <c r="D337" s="263"/>
      <c r="E337" s="263"/>
      <c r="F337" s="376"/>
      <c r="G337" s="262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</row>
    <row r="338" spans="2:35">
      <c r="B338" s="262"/>
      <c r="C338" s="263"/>
      <c r="D338" s="263"/>
      <c r="E338" s="263"/>
      <c r="F338" s="376"/>
      <c r="G338" s="262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</row>
    <row r="339" spans="2:35">
      <c r="B339" s="262"/>
      <c r="C339" s="263"/>
      <c r="D339" s="263"/>
      <c r="E339" s="263"/>
      <c r="F339" s="376"/>
      <c r="G339" s="262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</row>
    <row r="340" spans="2:35">
      <c r="B340" s="262"/>
      <c r="C340" s="263"/>
      <c r="D340" s="263"/>
      <c r="E340" s="263"/>
      <c r="F340" s="376"/>
      <c r="G340" s="262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</row>
    <row r="341" spans="2:35">
      <c r="B341" s="262"/>
      <c r="C341" s="263"/>
      <c r="D341" s="263"/>
      <c r="E341" s="263"/>
      <c r="F341" s="376"/>
      <c r="G341" s="262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</row>
    <row r="342" spans="2:35">
      <c r="B342" s="262"/>
      <c r="C342" s="263"/>
      <c r="D342" s="263"/>
      <c r="E342" s="263"/>
      <c r="F342" s="376"/>
      <c r="G342" s="262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</row>
    <row r="343" spans="2:35">
      <c r="B343" s="262"/>
      <c r="C343" s="263"/>
      <c r="D343" s="263"/>
      <c r="E343" s="263"/>
      <c r="F343" s="376"/>
      <c r="G343" s="262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</row>
    <row r="344" spans="2:35">
      <c r="B344" s="262"/>
      <c r="C344" s="263"/>
      <c r="D344" s="263"/>
      <c r="E344" s="263"/>
      <c r="F344" s="376"/>
      <c r="G344" s="262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</row>
    <row r="345" spans="2:35">
      <c r="B345" s="262"/>
      <c r="C345" s="263"/>
      <c r="D345" s="263"/>
      <c r="E345" s="263"/>
      <c r="F345" s="376"/>
      <c r="G345" s="262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</row>
    <row r="346" spans="2:35">
      <c r="B346" s="262"/>
      <c r="C346" s="263"/>
      <c r="D346" s="263"/>
      <c r="E346" s="263"/>
      <c r="F346" s="376"/>
      <c r="G346" s="262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</row>
    <row r="347" spans="2:35">
      <c r="B347" s="262"/>
      <c r="C347" s="263"/>
      <c r="D347" s="263"/>
      <c r="E347" s="263"/>
      <c r="F347" s="376"/>
      <c r="G347" s="262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</row>
    <row r="348" spans="2:35">
      <c r="B348" s="262"/>
      <c r="C348" s="263"/>
      <c r="D348" s="263"/>
      <c r="E348" s="263"/>
      <c r="F348" s="376"/>
      <c r="G348" s="262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</row>
    <row r="349" spans="2:35">
      <c r="B349" s="262"/>
      <c r="C349" s="263"/>
      <c r="D349" s="263"/>
      <c r="E349" s="263"/>
      <c r="F349" s="376"/>
      <c r="G349" s="262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</row>
    <row r="350" spans="2:35">
      <c r="B350" s="262"/>
      <c r="C350" s="263"/>
      <c r="D350" s="263"/>
      <c r="E350" s="263"/>
      <c r="F350" s="376"/>
      <c r="G350" s="262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</row>
    <row r="351" spans="2:35">
      <c r="B351" s="262"/>
      <c r="C351" s="263"/>
      <c r="D351" s="263"/>
      <c r="E351" s="263"/>
      <c r="F351" s="376"/>
      <c r="G351" s="262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</row>
    <row r="352" spans="2:35">
      <c r="B352" s="262"/>
      <c r="C352" s="263"/>
      <c r="D352" s="263"/>
      <c r="E352" s="263"/>
      <c r="F352" s="376"/>
      <c r="G352" s="262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</row>
    <row r="353" spans="2:35">
      <c r="B353" s="262"/>
      <c r="C353" s="263"/>
      <c r="D353" s="263"/>
      <c r="E353" s="263"/>
      <c r="F353" s="376"/>
      <c r="G353" s="262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</row>
    <row r="354" spans="2:35">
      <c r="B354" s="262"/>
      <c r="C354" s="263"/>
      <c r="D354" s="263"/>
      <c r="E354" s="263"/>
      <c r="F354" s="376"/>
      <c r="G354" s="262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</row>
    <row r="355" spans="2:35">
      <c r="B355" s="262"/>
      <c r="C355" s="263"/>
      <c r="D355" s="263"/>
      <c r="E355" s="263"/>
      <c r="F355" s="376"/>
      <c r="G355" s="262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</row>
    <row r="356" spans="2:35">
      <c r="B356" s="262"/>
      <c r="C356" s="263"/>
      <c r="D356" s="263"/>
      <c r="E356" s="263"/>
      <c r="F356" s="376"/>
      <c r="G356" s="262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</row>
    <row r="357" spans="2:35">
      <c r="B357" s="262"/>
      <c r="C357" s="263"/>
      <c r="D357" s="263"/>
      <c r="E357" s="263"/>
      <c r="F357" s="376"/>
      <c r="G357" s="262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</row>
    <row r="358" spans="2:35">
      <c r="B358" s="262"/>
      <c r="C358" s="263"/>
      <c r="D358" s="263"/>
      <c r="E358" s="263"/>
      <c r="F358" s="376"/>
      <c r="G358" s="262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</row>
    <row r="359" spans="2:35">
      <c r="B359" s="262"/>
      <c r="C359" s="263"/>
      <c r="D359" s="263"/>
      <c r="E359" s="263"/>
      <c r="F359" s="376"/>
      <c r="G359" s="262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</row>
    <row r="360" spans="2:35">
      <c r="B360" s="262"/>
      <c r="C360" s="263"/>
      <c r="D360" s="263"/>
      <c r="E360" s="263"/>
      <c r="F360" s="376"/>
      <c r="G360" s="262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</row>
    <row r="361" spans="2:35">
      <c r="B361" s="262"/>
      <c r="C361" s="263"/>
      <c r="D361" s="263"/>
      <c r="E361" s="263"/>
      <c r="F361" s="376"/>
      <c r="G361" s="262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</row>
    <row r="362" spans="2:35">
      <c r="B362" s="262"/>
      <c r="C362" s="263"/>
      <c r="D362" s="263"/>
      <c r="E362" s="263"/>
      <c r="F362" s="376"/>
      <c r="G362" s="262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</row>
    <row r="363" spans="2:35">
      <c r="B363" s="262"/>
      <c r="C363" s="263"/>
      <c r="D363" s="263"/>
      <c r="E363" s="263"/>
      <c r="F363" s="376"/>
      <c r="G363" s="262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</row>
    <row r="364" spans="2:35"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</row>
    <row r="365" spans="2:35"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</row>
    <row r="366" spans="2:35"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</row>
    <row r="367" spans="2:35"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</row>
    <row r="368" spans="2:35"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</row>
    <row r="369" spans="9:35"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</row>
    <row r="370" spans="9:35"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</row>
    <row r="371" spans="9:35"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</row>
    <row r="372" spans="9:35"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</row>
    <row r="373" spans="9:35"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</row>
    <row r="374" spans="9:35"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</row>
    <row r="375" spans="9:35"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</row>
    <row r="376" spans="9:35"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</row>
    <row r="377" spans="9:35"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</row>
    <row r="378" spans="9:35"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</row>
    <row r="379" spans="9:35"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</row>
    <row r="380" spans="9:35"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</row>
    <row r="381" spans="9:35"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</row>
    <row r="382" spans="9:35"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</row>
    <row r="383" spans="9:35"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</row>
    <row r="384" spans="9:35"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</row>
    <row r="385" spans="9:35"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</row>
    <row r="386" spans="9:35"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</row>
    <row r="387" spans="9:35"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</row>
    <row r="388" spans="9:35"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</row>
    <row r="389" spans="9:35"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</row>
    <row r="390" spans="9:35"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</row>
    <row r="391" spans="9:35"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</row>
    <row r="392" spans="9:35"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</row>
    <row r="393" spans="9:35"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8"/>
      <c r="AI393" s="238"/>
    </row>
    <row r="394" spans="9:35"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</row>
    <row r="395" spans="9:35"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</row>
    <row r="396" spans="9:35"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</row>
    <row r="397" spans="9:35"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</row>
    <row r="398" spans="9:35"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8"/>
      <c r="AI398" s="238"/>
    </row>
    <row r="399" spans="9:35"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8"/>
      <c r="AI399" s="238"/>
    </row>
    <row r="400" spans="9:35"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8"/>
      <c r="AI400" s="238"/>
    </row>
    <row r="401" spans="9:35"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8"/>
      <c r="AI401" s="238"/>
    </row>
    <row r="402" spans="9:35"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8"/>
      <c r="AI402" s="238"/>
    </row>
    <row r="403" spans="9:35"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</row>
    <row r="404" spans="9:35"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</row>
    <row r="405" spans="9:35"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</row>
    <row r="406" spans="9:35"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8"/>
      <c r="AI406" s="238"/>
    </row>
    <row r="407" spans="9:35"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8"/>
      <c r="AI407" s="238"/>
    </row>
    <row r="408" spans="9:35"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</row>
    <row r="409" spans="9:35"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</row>
    <row r="410" spans="9:35"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</row>
    <row r="411" spans="9:35"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</row>
    <row r="412" spans="9:35"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8"/>
      <c r="AI412" s="238"/>
    </row>
    <row r="413" spans="9:35"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8"/>
      <c r="AI413" s="238"/>
    </row>
    <row r="414" spans="9:35"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8"/>
      <c r="AI414" s="238"/>
    </row>
    <row r="415" spans="9:35"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8"/>
      <c r="AI415" s="238"/>
    </row>
    <row r="416" spans="9:35"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8"/>
      <c r="AI416" s="238"/>
    </row>
    <row r="417" spans="9:35"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</row>
    <row r="418" spans="9:35"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</row>
    <row r="419" spans="9:35"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</row>
    <row r="420" spans="9:35"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8"/>
      <c r="AI420" s="238"/>
    </row>
    <row r="421" spans="9:35"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8"/>
      <c r="AI421" s="238"/>
    </row>
    <row r="422" spans="9:35"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</row>
    <row r="423" spans="9:35"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</row>
    <row r="424" spans="9:35"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</row>
    <row r="425" spans="9:35"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</row>
    <row r="426" spans="9:35"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</row>
    <row r="427" spans="9:35"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</row>
    <row r="428" spans="9:35"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</row>
    <row r="429" spans="9:35"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</row>
    <row r="430" spans="9:35"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</row>
    <row r="431" spans="9:35"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</row>
    <row r="432" spans="9:35"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</row>
    <row r="433" spans="9:35"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</row>
    <row r="434" spans="9:35"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8"/>
      <c r="AI434" s="238"/>
    </row>
    <row r="435" spans="9:35"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8"/>
      <c r="AI435" s="238"/>
    </row>
    <row r="436" spans="9:35"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</row>
    <row r="437" spans="9:35"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</row>
    <row r="438" spans="9:35"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</row>
    <row r="439" spans="9:35"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</row>
    <row r="440" spans="9:35"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8"/>
      <c r="AI440" s="238"/>
    </row>
    <row r="441" spans="9:35"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8"/>
      <c r="AI441" s="238"/>
    </row>
    <row r="442" spans="9:35"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8"/>
      <c r="AI442" s="238"/>
    </row>
    <row r="443" spans="9:35"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8"/>
      <c r="AI443" s="238"/>
    </row>
    <row r="444" spans="9:35"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</row>
    <row r="445" spans="9:35"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</row>
    <row r="446" spans="9:35"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</row>
    <row r="447" spans="9:35"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</row>
    <row r="448" spans="9:35"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</row>
    <row r="449" spans="9:35"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8"/>
      <c r="AI449" s="238"/>
    </row>
    <row r="450" spans="9:35"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</row>
    <row r="451" spans="9:35"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</row>
    <row r="452" spans="9:35"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</row>
    <row r="453" spans="9:35"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</row>
    <row r="454" spans="9:35"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</row>
    <row r="455" spans="9:35"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</row>
    <row r="456" spans="9:35"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</row>
    <row r="457" spans="9:35"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</row>
    <row r="458" spans="9:35"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</row>
    <row r="459" spans="9:35"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</row>
    <row r="460" spans="9:35"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</row>
    <row r="461" spans="9:35"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</row>
    <row r="462" spans="9:35"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8"/>
      <c r="AI462" s="238"/>
    </row>
    <row r="463" spans="9:35"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8"/>
      <c r="AI463" s="238"/>
    </row>
    <row r="464" spans="9:35"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</row>
    <row r="465" spans="9:35"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</row>
    <row r="466" spans="9:35"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</row>
    <row r="467" spans="9:35"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</row>
    <row r="468" spans="9:35"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</row>
    <row r="469" spans="9:35"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</row>
    <row r="470" spans="9:35"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</row>
    <row r="471" spans="9:35"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</row>
    <row r="472" spans="9:35"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</row>
    <row r="473" spans="9:35"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</row>
    <row r="474" spans="9:35"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</row>
    <row r="475" spans="9:35"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</row>
    <row r="476" spans="9:35"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8"/>
      <c r="AI476" s="238"/>
    </row>
    <row r="477" spans="9:35"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8"/>
      <c r="AI477" s="238"/>
    </row>
    <row r="478" spans="9:35"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</row>
    <row r="479" spans="9:35"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</row>
    <row r="480" spans="9:35"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</row>
    <row r="481" spans="9:35"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</row>
    <row r="482" spans="9:35"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</row>
    <row r="483" spans="9:35"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</row>
    <row r="484" spans="9:35"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</row>
    <row r="485" spans="9:35"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</row>
    <row r="486" spans="9:35"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</row>
    <row r="487" spans="9:35"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</row>
    <row r="488" spans="9:35"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</row>
    <row r="489" spans="9:35"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</row>
    <row r="490" spans="9:35"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8"/>
      <c r="AI490" s="238"/>
    </row>
    <row r="491" spans="9:35"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</row>
    <row r="492" spans="9:35"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</row>
    <row r="493" spans="9:35"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</row>
    <row r="494" spans="9:35"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</row>
    <row r="495" spans="9:35"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</row>
    <row r="496" spans="9:35"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8"/>
      <c r="AI496" s="238"/>
    </row>
    <row r="497" spans="9:35"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8"/>
      <c r="AI497" s="238"/>
    </row>
    <row r="498" spans="9:35"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8"/>
      <c r="AI498" s="238"/>
    </row>
    <row r="499" spans="9:35"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8"/>
      <c r="AI499" s="238"/>
    </row>
    <row r="500" spans="9:35"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238"/>
      <c r="Z500" s="238"/>
      <c r="AA500" s="238"/>
      <c r="AB500" s="238"/>
      <c r="AC500" s="238"/>
      <c r="AD500" s="238"/>
      <c r="AE500" s="238"/>
      <c r="AF500" s="238"/>
      <c r="AG500" s="238"/>
      <c r="AH500" s="238"/>
      <c r="AI500" s="238"/>
    </row>
    <row r="501" spans="9:35"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</row>
    <row r="502" spans="9:35"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</row>
    <row r="503" spans="9:35"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</row>
    <row r="504" spans="9:35"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238"/>
      <c r="Z504" s="238"/>
      <c r="AA504" s="238"/>
      <c r="AB504" s="238"/>
      <c r="AC504" s="238"/>
      <c r="AD504" s="238"/>
      <c r="AE504" s="238"/>
      <c r="AF504" s="238"/>
      <c r="AG504" s="238"/>
      <c r="AH504" s="238"/>
      <c r="AI504" s="238"/>
    </row>
    <row r="505" spans="9:35"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238"/>
      <c r="Z505" s="238"/>
      <c r="AA505" s="238"/>
      <c r="AB505" s="238"/>
      <c r="AC505" s="238"/>
      <c r="AD505" s="238"/>
      <c r="AE505" s="238"/>
      <c r="AF505" s="238"/>
      <c r="AG505" s="238"/>
      <c r="AH505" s="238"/>
      <c r="AI505" s="238"/>
    </row>
    <row r="506" spans="9:35"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</row>
    <row r="507" spans="9:35"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</row>
    <row r="508" spans="9:35"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</row>
    <row r="509" spans="9:35"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</row>
    <row r="510" spans="9:35"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</row>
    <row r="511" spans="9:35"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</row>
    <row r="512" spans="9:35"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</row>
    <row r="513" spans="9:35"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</row>
    <row r="514" spans="9:35"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</row>
    <row r="515" spans="9:35"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</row>
    <row r="516" spans="9:35"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</row>
    <row r="517" spans="9:35"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</row>
    <row r="518" spans="9:35"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238"/>
      <c r="Z518" s="238"/>
      <c r="AA518" s="238"/>
      <c r="AB518" s="238"/>
      <c r="AC518" s="238"/>
      <c r="AD518" s="238"/>
      <c r="AE518" s="238"/>
      <c r="AF518" s="238"/>
      <c r="AG518" s="238"/>
      <c r="AH518" s="238"/>
      <c r="AI518" s="238"/>
    </row>
    <row r="519" spans="9:35"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238"/>
      <c r="Z519" s="238"/>
      <c r="AA519" s="238"/>
      <c r="AB519" s="238"/>
      <c r="AC519" s="238"/>
      <c r="AD519" s="238"/>
      <c r="AE519" s="238"/>
      <c r="AF519" s="238"/>
      <c r="AG519" s="238"/>
      <c r="AH519" s="238"/>
      <c r="AI519" s="238"/>
    </row>
    <row r="520" spans="9:35"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</row>
    <row r="521" spans="9:35"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</row>
    <row r="522" spans="9:35"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</row>
    <row r="523" spans="9:35"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</row>
    <row r="524" spans="9:35"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</row>
    <row r="525" spans="9:35"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</row>
    <row r="526" spans="9:35"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</row>
    <row r="527" spans="9:35"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</row>
    <row r="528" spans="9:35"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</row>
    <row r="529" spans="9:35"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</row>
    <row r="530" spans="9:35"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</row>
    <row r="531" spans="9:35"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</row>
    <row r="532" spans="9:35"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238"/>
      <c r="Z532" s="238"/>
      <c r="AA532" s="238"/>
      <c r="AB532" s="238"/>
      <c r="AC532" s="238"/>
      <c r="AD532" s="238"/>
      <c r="AE532" s="238"/>
      <c r="AF532" s="238"/>
      <c r="AG532" s="238"/>
      <c r="AH532" s="238"/>
      <c r="AI532" s="238"/>
    </row>
    <row r="533" spans="9:35"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238"/>
      <c r="Z533" s="238"/>
      <c r="AA533" s="238"/>
      <c r="AB533" s="238"/>
      <c r="AC533" s="238"/>
      <c r="AD533" s="238"/>
      <c r="AE533" s="238"/>
      <c r="AF533" s="238"/>
      <c r="AG533" s="238"/>
      <c r="AH533" s="238"/>
      <c r="AI533" s="238"/>
    </row>
    <row r="534" spans="9:35"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</row>
    <row r="535" spans="9:35"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</row>
    <row r="536" spans="9:35"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</row>
    <row r="537" spans="9:35"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</row>
    <row r="538" spans="9:35"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</row>
    <row r="539" spans="9:35"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</row>
    <row r="540" spans="9:35"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</row>
    <row r="541" spans="9:35"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</row>
    <row r="542" spans="9:35"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</row>
    <row r="543" spans="9:35"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</row>
    <row r="544" spans="9:35"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</row>
    <row r="545" spans="9:35"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</row>
    <row r="546" spans="9:35"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238"/>
      <c r="Z546" s="238"/>
      <c r="AA546" s="238"/>
      <c r="AB546" s="238"/>
      <c r="AC546" s="238"/>
      <c r="AD546" s="238"/>
      <c r="AE546" s="238"/>
      <c r="AF546" s="238"/>
      <c r="AG546" s="238"/>
      <c r="AH546" s="238"/>
      <c r="AI546" s="238"/>
    </row>
    <row r="547" spans="9:35"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238"/>
      <c r="Z547" s="238"/>
      <c r="AA547" s="238"/>
      <c r="AB547" s="238"/>
      <c r="AC547" s="238"/>
      <c r="AD547" s="238"/>
      <c r="AE547" s="238"/>
      <c r="AF547" s="238"/>
      <c r="AG547" s="238"/>
      <c r="AH547" s="238"/>
      <c r="AI547" s="238"/>
    </row>
    <row r="548" spans="9:35"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</row>
    <row r="549" spans="9:35"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</row>
    <row r="550" spans="9:35"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</row>
    <row r="551" spans="9:35"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</row>
    <row r="552" spans="9:35"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</row>
    <row r="553" spans="9:35"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</row>
    <row r="554" spans="9:35"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</row>
    <row r="555" spans="9:35"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</row>
    <row r="556" spans="9:35"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</row>
    <row r="557" spans="9:35"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</row>
    <row r="558" spans="9:35"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</row>
    <row r="559" spans="9:35"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</row>
    <row r="560" spans="9:35"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  <c r="U560" s="238"/>
      <c r="V560" s="238"/>
      <c r="W560" s="238"/>
      <c r="X560" s="238"/>
      <c r="Y560" s="238"/>
      <c r="Z560" s="238"/>
      <c r="AA560" s="238"/>
      <c r="AB560" s="238"/>
      <c r="AC560" s="238"/>
      <c r="AD560" s="238"/>
      <c r="AE560" s="238"/>
      <c r="AF560" s="238"/>
      <c r="AG560" s="238"/>
      <c r="AH560" s="238"/>
      <c r="AI560" s="238"/>
    </row>
    <row r="561" spans="9:35"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  <c r="U561" s="238"/>
      <c r="V561" s="238"/>
      <c r="W561" s="238"/>
      <c r="X561" s="238"/>
      <c r="Y561" s="238"/>
      <c r="Z561" s="238"/>
      <c r="AA561" s="238"/>
      <c r="AB561" s="238"/>
      <c r="AC561" s="238"/>
      <c r="AD561" s="238"/>
      <c r="AE561" s="238"/>
      <c r="AF561" s="238"/>
      <c r="AG561" s="238"/>
      <c r="AH561" s="238"/>
      <c r="AI561" s="238"/>
    </row>
    <row r="562" spans="9:35"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</row>
    <row r="563" spans="9:35"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</row>
    <row r="564" spans="9:35"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</row>
    <row r="565" spans="9:35"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</row>
    <row r="566" spans="9:35"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  <c r="U566" s="238"/>
      <c r="V566" s="238"/>
      <c r="W566" s="238"/>
      <c r="X566" s="238"/>
      <c r="Y566" s="238"/>
      <c r="Z566" s="238"/>
      <c r="AA566" s="238"/>
      <c r="AB566" s="238"/>
      <c r="AC566" s="238"/>
      <c r="AD566" s="238"/>
      <c r="AE566" s="238"/>
      <c r="AF566" s="238"/>
      <c r="AG566" s="238"/>
      <c r="AH566" s="238"/>
      <c r="AI566" s="238"/>
    </row>
    <row r="567" spans="9:35"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  <c r="U567" s="238"/>
      <c r="V567" s="238"/>
      <c r="W567" s="238"/>
      <c r="X567" s="238"/>
      <c r="Y567" s="238"/>
      <c r="Z567" s="238"/>
      <c r="AA567" s="238"/>
      <c r="AB567" s="238"/>
      <c r="AC567" s="238"/>
      <c r="AD567" s="238"/>
      <c r="AE567" s="238"/>
      <c r="AF567" s="238"/>
      <c r="AG567" s="238"/>
      <c r="AH567" s="238"/>
      <c r="AI567" s="238"/>
    </row>
    <row r="568" spans="9:35"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  <c r="U568" s="238"/>
      <c r="V568" s="238"/>
      <c r="W568" s="238"/>
      <c r="X568" s="238"/>
      <c r="Y568" s="238"/>
      <c r="Z568" s="238"/>
      <c r="AA568" s="238"/>
      <c r="AB568" s="238"/>
      <c r="AC568" s="238"/>
      <c r="AD568" s="238"/>
      <c r="AE568" s="238"/>
      <c r="AF568" s="238"/>
      <c r="AG568" s="238"/>
      <c r="AH568" s="238"/>
      <c r="AI568" s="238"/>
    </row>
    <row r="569" spans="9:35"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  <c r="U569" s="238"/>
      <c r="V569" s="238"/>
      <c r="W569" s="238"/>
      <c r="X569" s="238"/>
      <c r="Y569" s="238"/>
      <c r="Z569" s="238"/>
      <c r="AA569" s="238"/>
      <c r="AB569" s="238"/>
      <c r="AC569" s="238"/>
      <c r="AD569" s="238"/>
      <c r="AE569" s="238"/>
      <c r="AF569" s="238"/>
      <c r="AG569" s="238"/>
      <c r="AH569" s="238"/>
      <c r="AI569" s="238"/>
    </row>
    <row r="570" spans="9:35"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  <c r="U570" s="238"/>
      <c r="V570" s="238"/>
      <c r="W570" s="238"/>
      <c r="X570" s="238"/>
      <c r="Y570" s="238"/>
      <c r="Z570" s="238"/>
      <c r="AA570" s="238"/>
      <c r="AB570" s="238"/>
      <c r="AC570" s="238"/>
      <c r="AD570" s="238"/>
      <c r="AE570" s="238"/>
      <c r="AF570" s="238"/>
      <c r="AG570" s="238"/>
      <c r="AH570" s="238"/>
      <c r="AI570" s="238"/>
    </row>
    <row r="571" spans="9:35"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</row>
    <row r="572" spans="9:35"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</row>
    <row r="573" spans="9:35"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</row>
    <row r="574" spans="9:35"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  <c r="U574" s="238"/>
      <c r="V574" s="238"/>
      <c r="W574" s="238"/>
      <c r="X574" s="238"/>
      <c r="Y574" s="238"/>
      <c r="Z574" s="238"/>
      <c r="AA574" s="238"/>
      <c r="AB574" s="238"/>
      <c r="AC574" s="238"/>
      <c r="AD574" s="238"/>
      <c r="AE574" s="238"/>
      <c r="AF574" s="238"/>
      <c r="AG574" s="238"/>
      <c r="AH574" s="238"/>
      <c r="AI574" s="238"/>
    </row>
    <row r="575" spans="9:35"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  <c r="U575" s="238"/>
      <c r="V575" s="238"/>
      <c r="W575" s="238"/>
      <c r="X575" s="238"/>
      <c r="Y575" s="238"/>
      <c r="Z575" s="238"/>
      <c r="AA575" s="238"/>
      <c r="AB575" s="238"/>
      <c r="AC575" s="238"/>
      <c r="AD575" s="238"/>
      <c r="AE575" s="238"/>
      <c r="AF575" s="238"/>
      <c r="AG575" s="238"/>
      <c r="AH575" s="238"/>
      <c r="AI575" s="238"/>
    </row>
    <row r="576" spans="9:35"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</row>
    <row r="577" spans="9:35"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</row>
    <row r="578" spans="9:35"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</row>
    <row r="579" spans="9:35"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</row>
    <row r="580" spans="9:35"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</row>
    <row r="581" spans="9:35"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</row>
    <row r="582" spans="9:35"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</row>
    <row r="583" spans="9:35"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</row>
    <row r="584" spans="9:35"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</row>
    <row r="585" spans="9:35"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</row>
    <row r="586" spans="9:35"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</row>
    <row r="587" spans="9:35"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</row>
    <row r="588" spans="9:35"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  <c r="U588" s="238"/>
      <c r="V588" s="238"/>
      <c r="W588" s="238"/>
      <c r="X588" s="238"/>
      <c r="Y588" s="238"/>
      <c r="Z588" s="238"/>
      <c r="AA588" s="238"/>
      <c r="AB588" s="238"/>
      <c r="AC588" s="238"/>
      <c r="AD588" s="238"/>
      <c r="AE588" s="238"/>
      <c r="AF588" s="238"/>
      <c r="AG588" s="238"/>
      <c r="AH588" s="238"/>
      <c r="AI588" s="238"/>
    </row>
    <row r="589" spans="9:35"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  <c r="U589" s="238"/>
      <c r="V589" s="238"/>
      <c r="W589" s="238"/>
      <c r="X589" s="238"/>
      <c r="Y589" s="238"/>
      <c r="Z589" s="238"/>
      <c r="AA589" s="238"/>
      <c r="AB589" s="238"/>
      <c r="AC589" s="238"/>
      <c r="AD589" s="238"/>
      <c r="AE589" s="238"/>
      <c r="AF589" s="238"/>
      <c r="AG589" s="238"/>
      <c r="AH589" s="238"/>
      <c r="AI589" s="238"/>
    </row>
    <row r="590" spans="9:35"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</row>
    <row r="591" spans="9:35"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</row>
    <row r="592" spans="9:35"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</row>
    <row r="593" spans="9:35"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</row>
    <row r="594" spans="9:35"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</row>
    <row r="595" spans="9:35"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</row>
    <row r="596" spans="9:35"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</row>
    <row r="597" spans="9:35"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</row>
    <row r="598" spans="9:35"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</row>
    <row r="599" spans="9:35"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</row>
    <row r="600" spans="9:35"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</row>
    <row r="601" spans="9:35"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</row>
    <row r="602" spans="9:35"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/>
      <c r="AE602" s="238"/>
      <c r="AF602" s="238"/>
      <c r="AG602" s="238"/>
      <c r="AH602" s="238"/>
      <c r="AI602" s="238"/>
    </row>
    <row r="603" spans="9:35"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  <c r="U603" s="238"/>
      <c r="V603" s="238"/>
      <c r="W603" s="238"/>
      <c r="X603" s="238"/>
      <c r="Y603" s="238"/>
      <c r="Z603" s="238"/>
      <c r="AA603" s="238"/>
      <c r="AB603" s="238"/>
      <c r="AC603" s="238"/>
      <c r="AD603" s="238"/>
      <c r="AE603" s="238"/>
      <c r="AF603" s="238"/>
      <c r="AG603" s="238"/>
      <c r="AH603" s="238"/>
      <c r="AI603" s="238"/>
    </row>
    <row r="604" spans="9:35"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</row>
    <row r="605" spans="9:35"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</row>
    <row r="606" spans="9:35"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</row>
    <row r="607" spans="9:35"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</row>
    <row r="608" spans="9:35"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</row>
    <row r="609" spans="9:35"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</row>
    <row r="610" spans="9:35"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</row>
    <row r="611" spans="9:35"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</row>
    <row r="612" spans="9:35"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</row>
    <row r="613" spans="9:35"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</row>
    <row r="614" spans="9:35"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</row>
    <row r="615" spans="9:35"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</row>
    <row r="616" spans="9:35"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  <c r="U616" s="238"/>
      <c r="V616" s="238"/>
      <c r="W616" s="238"/>
      <c r="X616" s="238"/>
      <c r="Y616" s="238"/>
      <c r="Z616" s="238"/>
      <c r="AA616" s="238"/>
      <c r="AB616" s="238"/>
      <c r="AC616" s="238"/>
      <c r="AD616" s="238"/>
      <c r="AE616" s="238"/>
      <c r="AF616" s="238"/>
      <c r="AG616" s="238"/>
      <c r="AH616" s="238"/>
      <c r="AI616" s="238"/>
    </row>
    <row r="617" spans="9:35"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  <c r="U617" s="238"/>
      <c r="V617" s="238"/>
      <c r="W617" s="238"/>
      <c r="X617" s="238"/>
      <c r="Y617" s="238"/>
      <c r="Z617" s="238"/>
      <c r="AA617" s="238"/>
      <c r="AB617" s="238"/>
      <c r="AC617" s="238"/>
      <c r="AD617" s="238"/>
      <c r="AE617" s="238"/>
      <c r="AF617" s="238"/>
      <c r="AG617" s="238"/>
      <c r="AH617" s="238"/>
      <c r="AI617" s="238"/>
    </row>
    <row r="618" spans="9:35"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</row>
    <row r="619" spans="9:35"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</row>
    <row r="620" spans="9:35"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</row>
    <row r="621" spans="9:35"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</row>
    <row r="622" spans="9:35"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238"/>
      <c r="Y622" s="238"/>
      <c r="Z622" s="238"/>
      <c r="AA622" s="238"/>
      <c r="AB622" s="238"/>
      <c r="AC622" s="238"/>
      <c r="AD622" s="238"/>
      <c r="AE622" s="238"/>
      <c r="AF622" s="238"/>
      <c r="AG622" s="238"/>
      <c r="AH622" s="238"/>
      <c r="AI622" s="238"/>
    </row>
    <row r="623" spans="9:35"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  <c r="U623" s="238"/>
      <c r="V623" s="238"/>
      <c r="W623" s="238"/>
      <c r="X623" s="238"/>
      <c r="Y623" s="238"/>
      <c r="Z623" s="238"/>
      <c r="AA623" s="238"/>
      <c r="AB623" s="238"/>
      <c r="AC623" s="238"/>
      <c r="AD623" s="238"/>
      <c r="AE623" s="238"/>
      <c r="AF623" s="238"/>
      <c r="AG623" s="238"/>
      <c r="AH623" s="238"/>
      <c r="AI623" s="238"/>
    </row>
    <row r="624" spans="9:35"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238"/>
      <c r="Y624" s="238"/>
      <c r="Z624" s="238"/>
      <c r="AA624" s="238"/>
      <c r="AB624" s="238"/>
      <c r="AC624" s="238"/>
      <c r="AD624" s="238"/>
      <c r="AE624" s="238"/>
      <c r="AF624" s="238"/>
      <c r="AG624" s="238"/>
      <c r="AH624" s="238"/>
      <c r="AI624" s="238"/>
    </row>
    <row r="625" spans="9:35"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  <c r="U625" s="238"/>
      <c r="V625" s="238"/>
      <c r="W625" s="238"/>
      <c r="X625" s="238"/>
      <c r="Y625" s="238"/>
      <c r="Z625" s="238"/>
      <c r="AA625" s="238"/>
      <c r="AB625" s="238"/>
      <c r="AC625" s="238"/>
      <c r="AD625" s="238"/>
      <c r="AE625" s="238"/>
      <c r="AF625" s="238"/>
      <c r="AG625" s="238"/>
      <c r="AH625" s="238"/>
      <c r="AI625" s="238"/>
    </row>
    <row r="626" spans="9:35"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238"/>
      <c r="Y626" s="238"/>
      <c r="Z626" s="238"/>
      <c r="AA626" s="238"/>
      <c r="AB626" s="238"/>
      <c r="AC626" s="238"/>
      <c r="AD626" s="238"/>
      <c r="AE626" s="238"/>
      <c r="AF626" s="238"/>
      <c r="AG626" s="238"/>
      <c r="AH626" s="238"/>
      <c r="AI626" s="238"/>
    </row>
    <row r="627" spans="9:35"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</row>
    <row r="628" spans="9:35"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</row>
    <row r="629" spans="9:35"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</row>
    <row r="630" spans="9:35"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238"/>
      <c r="Y630" s="238"/>
      <c r="Z630" s="238"/>
      <c r="AA630" s="238"/>
      <c r="AB630" s="238"/>
      <c r="AC630" s="238"/>
      <c r="AD630" s="238"/>
      <c r="AE630" s="238"/>
      <c r="AF630" s="238"/>
      <c r="AG630" s="238"/>
      <c r="AH630" s="238"/>
      <c r="AI630" s="238"/>
    </row>
    <row r="631" spans="9:35"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  <c r="U631" s="238"/>
      <c r="V631" s="238"/>
      <c r="W631" s="238"/>
      <c r="X631" s="238"/>
      <c r="Y631" s="238"/>
      <c r="Z631" s="238"/>
      <c r="AA631" s="238"/>
      <c r="AB631" s="238"/>
      <c r="AC631" s="238"/>
      <c r="AD631" s="238"/>
      <c r="AE631" s="238"/>
      <c r="AF631" s="238"/>
      <c r="AG631" s="238"/>
      <c r="AH631" s="238"/>
      <c r="AI631" s="238"/>
    </row>
    <row r="632" spans="9:35"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</row>
    <row r="633" spans="9:35"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</row>
    <row r="634" spans="9:35"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</row>
    <row r="635" spans="9:35"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</row>
    <row r="636" spans="9:35"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</row>
    <row r="637" spans="9:35"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</row>
    <row r="638" spans="9:35"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</row>
    <row r="639" spans="9:35"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</row>
    <row r="640" spans="9:35"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</row>
    <row r="641" spans="9:35"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</row>
    <row r="642" spans="9:35"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</row>
    <row r="643" spans="9:35"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</row>
    <row r="644" spans="9:35"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  <c r="U644" s="238"/>
      <c r="V644" s="238"/>
      <c r="W644" s="238"/>
      <c r="X644" s="238"/>
      <c r="Y644" s="238"/>
      <c r="Z644" s="238"/>
      <c r="AA644" s="238"/>
      <c r="AB644" s="238"/>
      <c r="AC644" s="238"/>
      <c r="AD644" s="238"/>
      <c r="AE644" s="238"/>
      <c r="AF644" s="238"/>
      <c r="AG644" s="238"/>
      <c r="AH644" s="238"/>
      <c r="AI644" s="238"/>
    </row>
    <row r="645" spans="9:35"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  <c r="U645" s="238"/>
      <c r="V645" s="238"/>
      <c r="W645" s="238"/>
      <c r="X645" s="238"/>
      <c r="Y645" s="238"/>
      <c r="Z645" s="238"/>
      <c r="AA645" s="238"/>
      <c r="AB645" s="238"/>
      <c r="AC645" s="238"/>
      <c r="AD645" s="238"/>
      <c r="AE645" s="238"/>
      <c r="AF645" s="238"/>
      <c r="AG645" s="238"/>
      <c r="AH645" s="238"/>
      <c r="AI645" s="238"/>
    </row>
    <row r="646" spans="9:35"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</row>
    <row r="647" spans="9:35"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</row>
    <row r="648" spans="9:35"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</row>
    <row r="649" spans="9:35"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</row>
    <row r="650" spans="9:35"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  <c r="U650" s="238"/>
      <c r="V650" s="238"/>
      <c r="W650" s="238"/>
      <c r="X650" s="238"/>
      <c r="Y650" s="238"/>
      <c r="Z650" s="238"/>
      <c r="AA650" s="238"/>
      <c r="AB650" s="238"/>
      <c r="AC650" s="238"/>
      <c r="AD650" s="238"/>
      <c r="AE650" s="238"/>
      <c r="AF650" s="238"/>
      <c r="AG650" s="238"/>
      <c r="AH650" s="238"/>
      <c r="AI650" s="238"/>
    </row>
    <row r="651" spans="9:35"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  <c r="AF651" s="238"/>
      <c r="AG651" s="238"/>
      <c r="AH651" s="238"/>
      <c r="AI651" s="238"/>
    </row>
    <row r="652" spans="9:35"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  <c r="AF652" s="238"/>
      <c r="AG652" s="238"/>
      <c r="AH652" s="238"/>
      <c r="AI652" s="238"/>
    </row>
    <row r="653" spans="9:35"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  <c r="AF653" s="238"/>
      <c r="AG653" s="238"/>
      <c r="AH653" s="238"/>
      <c r="AI653" s="238"/>
    </row>
    <row r="654" spans="9:35"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  <c r="AF654" s="238"/>
      <c r="AG654" s="238"/>
      <c r="AH654" s="238"/>
      <c r="AI654" s="238"/>
    </row>
    <row r="655" spans="9:35"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</row>
    <row r="656" spans="9:35"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</row>
    <row r="657" spans="9:35"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</row>
    <row r="658" spans="9:35"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  <c r="AF658" s="238"/>
      <c r="AG658" s="238"/>
      <c r="AH658" s="238"/>
      <c r="AI658" s="238"/>
    </row>
    <row r="659" spans="9:35"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  <c r="AF659" s="238"/>
      <c r="AG659" s="238"/>
      <c r="AH659" s="238"/>
      <c r="AI659" s="238"/>
    </row>
    <row r="660" spans="9:35"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</row>
    <row r="661" spans="9:35"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</row>
    <row r="662" spans="9:35"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</row>
    <row r="663" spans="9:35"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</row>
    <row r="664" spans="9:35"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</row>
    <row r="665" spans="9:35"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</row>
    <row r="666" spans="9:35"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</row>
    <row r="667" spans="9:35"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</row>
    <row r="668" spans="9:35"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</row>
    <row r="669" spans="9:35"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</row>
    <row r="670" spans="9:35"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</row>
    <row r="671" spans="9:35"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</row>
    <row r="672" spans="9:35"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  <c r="AF672" s="238"/>
      <c r="AG672" s="238"/>
      <c r="AH672" s="238"/>
      <c r="AI672" s="238"/>
    </row>
    <row r="673" spans="9:35"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  <c r="AF673" s="238"/>
      <c r="AG673" s="238"/>
      <c r="AH673" s="238"/>
      <c r="AI673" s="238"/>
    </row>
    <row r="674" spans="9:35"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</row>
    <row r="675" spans="9:35"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</row>
    <row r="676" spans="9:35"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</row>
    <row r="677" spans="9:35"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</row>
    <row r="678" spans="9:35"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  <c r="U678" s="238"/>
      <c r="V678" s="238"/>
      <c r="W678" s="238"/>
      <c r="X678" s="238"/>
      <c r="Y678" s="238"/>
      <c r="Z678" s="238"/>
      <c r="AA678" s="238"/>
      <c r="AB678" s="238"/>
      <c r="AC678" s="238"/>
      <c r="AD678" s="238"/>
      <c r="AE678" s="238"/>
      <c r="AF678" s="238"/>
      <c r="AG678" s="238"/>
      <c r="AH678" s="238"/>
      <c r="AI678" s="238"/>
    </row>
    <row r="679" spans="9:35"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  <c r="U679" s="238"/>
      <c r="V679" s="238"/>
      <c r="W679" s="238"/>
      <c r="X679" s="238"/>
      <c r="Y679" s="238"/>
      <c r="Z679" s="238"/>
      <c r="AA679" s="238"/>
      <c r="AB679" s="238"/>
      <c r="AC679" s="238"/>
      <c r="AD679" s="238"/>
      <c r="AE679" s="238"/>
      <c r="AF679" s="238"/>
      <c r="AG679" s="238"/>
      <c r="AH679" s="238"/>
      <c r="AI679" s="238"/>
    </row>
    <row r="680" spans="9:35"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  <c r="U680" s="238"/>
      <c r="V680" s="238"/>
      <c r="W680" s="238"/>
      <c r="X680" s="238"/>
      <c r="Y680" s="238"/>
      <c r="Z680" s="238"/>
      <c r="AA680" s="238"/>
      <c r="AB680" s="238"/>
      <c r="AC680" s="238"/>
      <c r="AD680" s="238"/>
      <c r="AE680" s="238"/>
      <c r="AF680" s="238"/>
      <c r="AG680" s="238"/>
      <c r="AH680" s="238"/>
      <c r="AI680" s="238"/>
    </row>
    <row r="681" spans="9:35"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  <c r="U681" s="238"/>
      <c r="V681" s="238"/>
      <c r="W681" s="238"/>
      <c r="X681" s="238"/>
      <c r="Y681" s="238"/>
      <c r="Z681" s="238"/>
      <c r="AA681" s="238"/>
      <c r="AB681" s="238"/>
      <c r="AC681" s="238"/>
      <c r="AD681" s="238"/>
      <c r="AE681" s="238"/>
      <c r="AF681" s="238"/>
      <c r="AG681" s="238"/>
      <c r="AH681" s="238"/>
      <c r="AI681" s="238"/>
    </row>
    <row r="682" spans="9:35"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  <c r="U682" s="238"/>
      <c r="V682" s="238"/>
      <c r="W682" s="238"/>
      <c r="X682" s="238"/>
      <c r="Y682" s="238"/>
      <c r="Z682" s="238"/>
      <c r="AA682" s="238"/>
      <c r="AB682" s="238"/>
      <c r="AC682" s="238"/>
      <c r="AD682" s="238"/>
      <c r="AE682" s="238"/>
      <c r="AF682" s="238"/>
      <c r="AG682" s="238"/>
      <c r="AH682" s="238"/>
      <c r="AI682" s="238"/>
    </row>
    <row r="683" spans="9:35"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</row>
    <row r="684" spans="9:35"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</row>
    <row r="685" spans="9:35"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</row>
    <row r="686" spans="9:35"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  <c r="U686" s="238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  <c r="AF686" s="238"/>
      <c r="AG686" s="238"/>
      <c r="AH686" s="238"/>
      <c r="AI686" s="238"/>
    </row>
    <row r="687" spans="9:35"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  <c r="U687" s="238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  <c r="AF687" s="238"/>
      <c r="AG687" s="238"/>
      <c r="AH687" s="238"/>
      <c r="AI687" s="238"/>
    </row>
    <row r="688" spans="9:35"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</row>
    <row r="689" spans="9:35"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</row>
    <row r="690" spans="9:35"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</row>
    <row r="691" spans="9:35"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</row>
    <row r="692" spans="9:35"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  <c r="U692" s="238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  <c r="AF692" s="238"/>
      <c r="AG692" s="238"/>
      <c r="AH692" s="238"/>
      <c r="AI692" s="238"/>
    </row>
    <row r="693" spans="9:35"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  <c r="U693" s="238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  <c r="AF693" s="238"/>
      <c r="AG693" s="238"/>
      <c r="AH693" s="238"/>
      <c r="AI693" s="238"/>
    </row>
    <row r="694" spans="9:35"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  <c r="U694" s="238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  <c r="AF694" s="238"/>
      <c r="AG694" s="238"/>
      <c r="AH694" s="238"/>
      <c r="AI694" s="238"/>
    </row>
    <row r="695" spans="9:35"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  <c r="U695" s="238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  <c r="AF695" s="238"/>
      <c r="AG695" s="238"/>
      <c r="AH695" s="238"/>
      <c r="AI695" s="238"/>
    </row>
    <row r="696" spans="9:35"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  <c r="U696" s="238"/>
      <c r="V696" s="238"/>
      <c r="W696" s="238"/>
      <c r="X696" s="238"/>
      <c r="Y696" s="238"/>
      <c r="Z696" s="238"/>
      <c r="AA696" s="238"/>
      <c r="AB696" s="238"/>
      <c r="AC696" s="238"/>
      <c r="AD696" s="238"/>
      <c r="AE696" s="238"/>
      <c r="AF696" s="238"/>
      <c r="AG696" s="238"/>
      <c r="AH696" s="238"/>
      <c r="AI696" s="238"/>
    </row>
    <row r="697" spans="9:35"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</row>
    <row r="698" spans="9:35"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</row>
    <row r="699" spans="9:35"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</row>
    <row r="700" spans="9:35"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  <c r="U700" s="238"/>
      <c r="V700" s="238"/>
      <c r="W700" s="238"/>
      <c r="X700" s="238"/>
      <c r="Y700" s="238"/>
      <c r="Z700" s="238"/>
      <c r="AA700" s="238"/>
      <c r="AB700" s="238"/>
      <c r="AC700" s="238"/>
      <c r="AD700" s="238"/>
      <c r="AE700" s="238"/>
      <c r="AF700" s="238"/>
      <c r="AG700" s="238"/>
      <c r="AH700" s="238"/>
      <c r="AI700" s="238"/>
    </row>
    <row r="701" spans="9:35"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  <c r="U701" s="238"/>
      <c r="V701" s="238"/>
      <c r="W701" s="238"/>
      <c r="X701" s="238"/>
      <c r="Y701" s="238"/>
      <c r="Z701" s="238"/>
      <c r="AA701" s="238"/>
      <c r="AB701" s="238"/>
      <c r="AC701" s="238"/>
      <c r="AD701" s="238"/>
      <c r="AE701" s="238"/>
      <c r="AF701" s="238"/>
      <c r="AG701" s="238"/>
      <c r="AH701" s="238"/>
      <c r="AI701" s="238"/>
    </row>
    <row r="702" spans="9:35"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  <c r="U702" s="238"/>
      <c r="V702" s="238"/>
      <c r="W702" s="238"/>
      <c r="X702" s="238"/>
      <c r="Y702" s="238"/>
      <c r="Z702" s="238"/>
      <c r="AA702" s="238"/>
      <c r="AB702" s="238"/>
      <c r="AC702" s="238"/>
      <c r="AD702" s="238"/>
      <c r="AE702" s="238"/>
      <c r="AF702" s="238"/>
      <c r="AG702" s="238"/>
      <c r="AH702" s="238"/>
      <c r="AI702" s="238"/>
    </row>
    <row r="703" spans="9:35"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  <c r="U703" s="238"/>
      <c r="V703" s="238"/>
      <c r="W703" s="238"/>
      <c r="X703" s="238"/>
      <c r="Y703" s="238"/>
      <c r="Z703" s="238"/>
      <c r="AA703" s="238"/>
      <c r="AB703" s="238"/>
      <c r="AC703" s="238"/>
      <c r="AD703" s="238"/>
      <c r="AE703" s="238"/>
      <c r="AF703" s="238"/>
      <c r="AG703" s="238"/>
      <c r="AH703" s="238"/>
      <c r="AI703" s="238"/>
    </row>
    <row r="704" spans="9:35"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  <c r="U704" s="238"/>
      <c r="V704" s="238"/>
      <c r="W704" s="238"/>
      <c r="X704" s="238"/>
      <c r="Y704" s="238"/>
      <c r="Z704" s="238"/>
      <c r="AA704" s="238"/>
      <c r="AB704" s="238"/>
      <c r="AC704" s="238"/>
      <c r="AD704" s="238"/>
      <c r="AE704" s="238"/>
      <c r="AF704" s="238"/>
      <c r="AG704" s="238"/>
      <c r="AH704" s="238"/>
      <c r="AI704" s="238"/>
    </row>
    <row r="705" spans="9:35"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  <c r="U705" s="238"/>
      <c r="V705" s="238"/>
      <c r="W705" s="238"/>
      <c r="X705" s="238"/>
      <c r="Y705" s="238"/>
      <c r="Z705" s="238"/>
      <c r="AA705" s="238"/>
      <c r="AB705" s="238"/>
      <c r="AC705" s="238"/>
      <c r="AD705" s="238"/>
      <c r="AE705" s="238"/>
      <c r="AF705" s="238"/>
      <c r="AG705" s="238"/>
      <c r="AH705" s="238"/>
      <c r="AI705" s="238"/>
    </row>
    <row r="706" spans="9:35"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  <c r="U706" s="238"/>
      <c r="V706" s="238"/>
      <c r="W706" s="238"/>
      <c r="X706" s="238"/>
      <c r="Y706" s="238"/>
      <c r="Z706" s="238"/>
      <c r="AA706" s="238"/>
      <c r="AB706" s="238"/>
      <c r="AC706" s="238"/>
      <c r="AD706" s="238"/>
      <c r="AE706" s="238"/>
      <c r="AF706" s="238"/>
      <c r="AG706" s="238"/>
      <c r="AH706" s="238"/>
      <c r="AI706" s="238"/>
    </row>
    <row r="707" spans="9:35"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  <c r="U707" s="238"/>
      <c r="V707" s="238"/>
      <c r="W707" s="238"/>
      <c r="X707" s="238"/>
      <c r="Y707" s="238"/>
      <c r="Z707" s="238"/>
      <c r="AA707" s="238"/>
      <c r="AB707" s="238"/>
      <c r="AC707" s="238"/>
      <c r="AD707" s="238"/>
      <c r="AE707" s="238"/>
      <c r="AF707" s="238"/>
      <c r="AG707" s="238"/>
      <c r="AH707" s="238"/>
      <c r="AI707" s="238"/>
    </row>
    <row r="708" spans="9:35"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  <c r="U708" s="238"/>
      <c r="V708" s="238"/>
      <c r="W708" s="238"/>
      <c r="X708" s="238"/>
      <c r="Y708" s="238"/>
      <c r="Z708" s="238"/>
      <c r="AA708" s="238"/>
      <c r="AB708" s="238"/>
      <c r="AC708" s="238"/>
      <c r="AD708" s="238"/>
      <c r="AE708" s="238"/>
      <c r="AF708" s="238"/>
      <c r="AG708" s="238"/>
      <c r="AH708" s="238"/>
      <c r="AI708" s="238"/>
    </row>
    <row r="709" spans="9:35"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  <c r="U709" s="238"/>
      <c r="V709" s="238"/>
      <c r="W709" s="238"/>
      <c r="X709" s="238"/>
      <c r="Y709" s="238"/>
      <c r="Z709" s="238"/>
      <c r="AA709" s="238"/>
      <c r="AB709" s="238"/>
      <c r="AC709" s="238"/>
      <c r="AD709" s="238"/>
      <c r="AE709" s="238"/>
      <c r="AF709" s="238"/>
      <c r="AG709" s="238"/>
      <c r="AH709" s="238"/>
      <c r="AI709" s="238"/>
    </row>
    <row r="710" spans="9:35"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  <c r="U710" s="238"/>
      <c r="V710" s="238"/>
      <c r="W710" s="238"/>
      <c r="X710" s="238"/>
      <c r="Y710" s="238"/>
      <c r="Z710" s="238"/>
      <c r="AA710" s="238"/>
      <c r="AB710" s="238"/>
      <c r="AC710" s="238"/>
      <c r="AD710" s="238"/>
      <c r="AE710" s="238"/>
      <c r="AF710" s="238"/>
      <c r="AG710" s="238"/>
      <c r="AH710" s="238"/>
      <c r="AI710" s="238"/>
    </row>
    <row r="711" spans="9:35"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  <c r="U711" s="238"/>
      <c r="V711" s="238"/>
      <c r="W711" s="238"/>
      <c r="X711" s="238"/>
      <c r="Y711" s="238"/>
      <c r="Z711" s="238"/>
      <c r="AA711" s="238"/>
      <c r="AB711" s="238"/>
      <c r="AC711" s="238"/>
      <c r="AD711" s="238"/>
      <c r="AE711" s="238"/>
      <c r="AF711" s="238"/>
      <c r="AG711" s="238"/>
      <c r="AH711" s="238"/>
      <c r="AI711" s="238"/>
    </row>
    <row r="712" spans="9:35"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  <c r="U712" s="238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  <c r="AF712" s="238"/>
      <c r="AG712" s="238"/>
      <c r="AH712" s="238"/>
      <c r="AI712" s="238"/>
    </row>
    <row r="713" spans="9:35"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  <c r="U713" s="238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  <c r="AF713" s="238"/>
      <c r="AG713" s="238"/>
      <c r="AH713" s="238"/>
      <c r="AI713" s="238"/>
    </row>
    <row r="714" spans="9:35"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  <c r="U714" s="238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  <c r="AF714" s="238"/>
      <c r="AG714" s="238"/>
      <c r="AH714" s="238"/>
      <c r="AI714" s="238"/>
    </row>
    <row r="715" spans="9:35"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  <c r="AF715" s="238"/>
      <c r="AG715" s="238"/>
      <c r="AH715" s="238"/>
      <c r="AI715" s="238"/>
    </row>
    <row r="716" spans="9:35"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  <c r="AF716" s="238"/>
      <c r="AG716" s="238"/>
      <c r="AH716" s="238"/>
      <c r="AI716" s="238"/>
    </row>
    <row r="717" spans="9:35"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  <c r="AF717" s="238"/>
      <c r="AG717" s="238"/>
      <c r="AH717" s="238"/>
      <c r="AI717" s="238"/>
    </row>
    <row r="718" spans="9:35"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  <c r="AF718" s="238"/>
      <c r="AG718" s="238"/>
      <c r="AH718" s="238"/>
      <c r="AI718" s="238"/>
    </row>
    <row r="719" spans="9:35"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  <c r="AF719" s="238"/>
      <c r="AG719" s="238"/>
      <c r="AH719" s="238"/>
      <c r="AI719" s="238"/>
    </row>
    <row r="720" spans="9:35"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  <c r="AF720" s="238"/>
      <c r="AG720" s="238"/>
      <c r="AH720" s="238"/>
      <c r="AI720" s="238"/>
    </row>
    <row r="721" spans="9:35"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  <c r="AF721" s="238"/>
      <c r="AG721" s="238"/>
      <c r="AH721" s="238"/>
      <c r="AI721" s="238"/>
    </row>
    <row r="722" spans="9:35"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  <c r="AF722" s="238"/>
      <c r="AG722" s="238"/>
      <c r="AH722" s="238"/>
      <c r="AI722" s="238"/>
    </row>
    <row r="723" spans="9:35"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  <c r="AF723" s="238"/>
      <c r="AG723" s="238"/>
      <c r="AH723" s="238"/>
      <c r="AI723" s="238"/>
    </row>
    <row r="724" spans="9:35"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  <c r="AF724" s="238"/>
      <c r="AG724" s="238"/>
      <c r="AH724" s="238"/>
      <c r="AI724" s="238"/>
    </row>
    <row r="725" spans="9:35"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  <c r="AF725" s="238"/>
      <c r="AG725" s="238"/>
      <c r="AH725" s="238"/>
      <c r="AI725" s="238"/>
    </row>
    <row r="726" spans="9:35"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  <c r="AF726" s="238"/>
      <c r="AG726" s="238"/>
      <c r="AH726" s="238"/>
      <c r="AI726" s="238"/>
    </row>
    <row r="727" spans="9:35"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</row>
    <row r="728" spans="9:35"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  <c r="AF728" s="238"/>
      <c r="AG728" s="238"/>
      <c r="AH728" s="238"/>
      <c r="AI728" s="238"/>
    </row>
    <row r="729" spans="9:35"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  <c r="AF729" s="238"/>
      <c r="AG729" s="238"/>
      <c r="AH729" s="238"/>
      <c r="AI729" s="238"/>
    </row>
    <row r="730" spans="9:35"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  <c r="AF730" s="238"/>
      <c r="AG730" s="238"/>
      <c r="AH730" s="238"/>
      <c r="AI730" s="238"/>
    </row>
    <row r="731" spans="9:35"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  <c r="AF731" s="238"/>
      <c r="AG731" s="238"/>
      <c r="AH731" s="238"/>
      <c r="AI731" s="238"/>
    </row>
    <row r="732" spans="9:35"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  <c r="AF732" s="238"/>
      <c r="AG732" s="238"/>
      <c r="AH732" s="238"/>
      <c r="AI732" s="238"/>
    </row>
    <row r="733" spans="9:35"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  <c r="AF733" s="238"/>
      <c r="AG733" s="238"/>
      <c r="AH733" s="238"/>
      <c r="AI733" s="238"/>
    </row>
    <row r="734" spans="9:35"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  <c r="AF734" s="238"/>
      <c r="AG734" s="238"/>
      <c r="AH734" s="238"/>
      <c r="AI734" s="238"/>
    </row>
    <row r="735" spans="9:35"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  <c r="AF735" s="238"/>
      <c r="AG735" s="238"/>
      <c r="AH735" s="238"/>
      <c r="AI735" s="238"/>
    </row>
    <row r="736" spans="9:35"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  <c r="AF736" s="238"/>
      <c r="AG736" s="238"/>
      <c r="AH736" s="238"/>
      <c r="AI736" s="238"/>
    </row>
    <row r="737" spans="9:35"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  <c r="AF737" s="238"/>
      <c r="AG737" s="238"/>
      <c r="AH737" s="238"/>
      <c r="AI737" s="238"/>
    </row>
    <row r="738" spans="9:35"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  <c r="AF738" s="238"/>
      <c r="AG738" s="238"/>
      <c r="AH738" s="238"/>
      <c r="AI738" s="238"/>
    </row>
    <row r="739" spans="9:35"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  <c r="U739" s="238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  <c r="AF739" s="238"/>
      <c r="AG739" s="238"/>
      <c r="AH739" s="238"/>
      <c r="AI739" s="238"/>
    </row>
    <row r="740" spans="9:35"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  <c r="U740" s="238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  <c r="AF740" s="238"/>
      <c r="AG740" s="238"/>
      <c r="AH740" s="238"/>
      <c r="AI740" s="238"/>
    </row>
    <row r="741" spans="9:35"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  <c r="AF741" s="238"/>
      <c r="AG741" s="238"/>
      <c r="AH741" s="238"/>
      <c r="AI741" s="238"/>
    </row>
    <row r="742" spans="9:35"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  <c r="U742" s="238"/>
      <c r="V742" s="238"/>
      <c r="W742" s="238"/>
      <c r="X742" s="238"/>
      <c r="Y742" s="238"/>
      <c r="Z742" s="238"/>
      <c r="AA742" s="238"/>
      <c r="AB742" s="238"/>
      <c r="AC742" s="238"/>
      <c r="AD742" s="238"/>
      <c r="AE742" s="238"/>
      <c r="AF742" s="238"/>
      <c r="AG742" s="238"/>
      <c r="AH742" s="238"/>
      <c r="AI742" s="238"/>
    </row>
    <row r="743" spans="9:35"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  <c r="U743" s="238"/>
      <c r="V743" s="238"/>
      <c r="W743" s="238"/>
      <c r="X743" s="238"/>
      <c r="Y743" s="238"/>
      <c r="Z743" s="238"/>
      <c r="AA743" s="238"/>
      <c r="AB743" s="238"/>
      <c r="AC743" s="238"/>
      <c r="AD743" s="238"/>
      <c r="AE743" s="238"/>
      <c r="AF743" s="238"/>
      <c r="AG743" s="238"/>
      <c r="AH743" s="238"/>
      <c r="AI743" s="238"/>
    </row>
    <row r="744" spans="9:35"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  <c r="U744" s="238"/>
      <c r="V744" s="238"/>
      <c r="W744" s="238"/>
      <c r="X744" s="238"/>
      <c r="Y744" s="238"/>
      <c r="Z744" s="238"/>
      <c r="AA744" s="238"/>
      <c r="AB744" s="238"/>
      <c r="AC744" s="238"/>
      <c r="AD744" s="238"/>
      <c r="AE744" s="238"/>
      <c r="AF744" s="238"/>
      <c r="AG744" s="238"/>
      <c r="AH744" s="238"/>
      <c r="AI744" s="238"/>
    </row>
    <row r="745" spans="9:35"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  <c r="U745" s="238"/>
      <c r="V745" s="238"/>
      <c r="W745" s="238"/>
      <c r="X745" s="238"/>
      <c r="Y745" s="238"/>
      <c r="Z745" s="238"/>
      <c r="AA745" s="238"/>
      <c r="AB745" s="238"/>
      <c r="AC745" s="238"/>
      <c r="AD745" s="238"/>
      <c r="AE745" s="238"/>
      <c r="AF745" s="238"/>
      <c r="AG745" s="238"/>
      <c r="AH745" s="238"/>
      <c r="AI745" s="238"/>
    </row>
    <row r="746" spans="9:35"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  <c r="U746" s="238"/>
      <c r="V746" s="238"/>
      <c r="W746" s="238"/>
      <c r="X746" s="238"/>
      <c r="Y746" s="238"/>
      <c r="Z746" s="238"/>
      <c r="AA746" s="238"/>
      <c r="AB746" s="238"/>
      <c r="AC746" s="238"/>
      <c r="AD746" s="238"/>
      <c r="AE746" s="238"/>
      <c r="AF746" s="238"/>
      <c r="AG746" s="238"/>
      <c r="AH746" s="238"/>
      <c r="AI746" s="238"/>
    </row>
    <row r="747" spans="9:35"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  <c r="U747" s="238"/>
      <c r="V747" s="238"/>
      <c r="W747" s="238"/>
      <c r="X747" s="238"/>
      <c r="Y747" s="238"/>
      <c r="Z747" s="238"/>
      <c r="AA747" s="238"/>
      <c r="AB747" s="238"/>
      <c r="AC747" s="238"/>
      <c r="AD747" s="238"/>
      <c r="AE747" s="238"/>
      <c r="AF747" s="238"/>
      <c r="AG747" s="238"/>
      <c r="AH747" s="238"/>
      <c r="AI747" s="238"/>
    </row>
    <row r="748" spans="9:35"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  <c r="U748" s="238"/>
      <c r="V748" s="238"/>
      <c r="W748" s="238"/>
      <c r="X748" s="238"/>
      <c r="Y748" s="238"/>
      <c r="Z748" s="238"/>
      <c r="AA748" s="238"/>
      <c r="AB748" s="238"/>
      <c r="AC748" s="238"/>
      <c r="AD748" s="238"/>
      <c r="AE748" s="238"/>
      <c r="AF748" s="238"/>
      <c r="AG748" s="238"/>
      <c r="AH748" s="238"/>
      <c r="AI748" s="238"/>
    </row>
    <row r="749" spans="9:35"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  <c r="U749" s="238"/>
      <c r="V749" s="238"/>
      <c r="W749" s="238"/>
      <c r="X749" s="238"/>
      <c r="Y749" s="238"/>
      <c r="Z749" s="238"/>
      <c r="AA749" s="238"/>
      <c r="AB749" s="238"/>
      <c r="AC749" s="238"/>
      <c r="AD749" s="238"/>
      <c r="AE749" s="238"/>
      <c r="AF749" s="238"/>
      <c r="AG749" s="238"/>
      <c r="AH749" s="238"/>
      <c r="AI749" s="238"/>
    </row>
    <row r="750" spans="9:35"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  <c r="U750" s="238"/>
      <c r="V750" s="238"/>
      <c r="W750" s="238"/>
      <c r="X750" s="238"/>
      <c r="Y750" s="238"/>
      <c r="Z750" s="238"/>
      <c r="AA750" s="238"/>
      <c r="AB750" s="238"/>
      <c r="AC750" s="238"/>
      <c r="AD750" s="238"/>
      <c r="AE750" s="238"/>
      <c r="AF750" s="238"/>
      <c r="AG750" s="238"/>
      <c r="AH750" s="238"/>
      <c r="AI750" s="238"/>
    </row>
    <row r="751" spans="9:35"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  <c r="U751" s="238"/>
      <c r="V751" s="238"/>
      <c r="W751" s="238"/>
      <c r="X751" s="238"/>
      <c r="Y751" s="238"/>
      <c r="Z751" s="238"/>
      <c r="AA751" s="238"/>
      <c r="AB751" s="238"/>
      <c r="AC751" s="238"/>
      <c r="AD751" s="238"/>
      <c r="AE751" s="238"/>
      <c r="AF751" s="238"/>
      <c r="AG751" s="238"/>
      <c r="AH751" s="238"/>
      <c r="AI751" s="238"/>
    </row>
    <row r="752" spans="9:35"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  <c r="U752" s="238"/>
      <c r="V752" s="238"/>
      <c r="W752" s="238"/>
      <c r="X752" s="238"/>
      <c r="Y752" s="238"/>
      <c r="Z752" s="238"/>
      <c r="AA752" s="238"/>
      <c r="AB752" s="238"/>
      <c r="AC752" s="238"/>
      <c r="AD752" s="238"/>
      <c r="AE752" s="238"/>
      <c r="AF752" s="238"/>
      <c r="AG752" s="238"/>
      <c r="AH752" s="238"/>
      <c r="AI752" s="238"/>
    </row>
    <row r="753" spans="9:35"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  <c r="U753" s="238"/>
      <c r="V753" s="238"/>
      <c r="W753" s="238"/>
      <c r="X753" s="238"/>
      <c r="Y753" s="238"/>
      <c r="Z753" s="238"/>
      <c r="AA753" s="238"/>
      <c r="AB753" s="238"/>
      <c r="AC753" s="238"/>
      <c r="AD753" s="238"/>
      <c r="AE753" s="238"/>
      <c r="AF753" s="238"/>
      <c r="AG753" s="238"/>
      <c r="AH753" s="238"/>
      <c r="AI753" s="238"/>
    </row>
    <row r="754" spans="9:35"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238"/>
      <c r="Y754" s="238"/>
      <c r="Z754" s="238"/>
      <c r="AA754" s="238"/>
      <c r="AB754" s="238"/>
      <c r="AC754" s="238"/>
      <c r="AD754" s="238"/>
      <c r="AE754" s="238"/>
      <c r="AF754" s="238"/>
      <c r="AG754" s="238"/>
      <c r="AH754" s="238"/>
      <c r="AI754" s="238"/>
    </row>
    <row r="755" spans="9:35"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  <c r="U755" s="238"/>
      <c r="V755" s="238"/>
      <c r="W755" s="238"/>
      <c r="X755" s="238"/>
      <c r="Y755" s="238"/>
      <c r="Z755" s="238"/>
      <c r="AA755" s="238"/>
      <c r="AB755" s="238"/>
      <c r="AC755" s="238"/>
      <c r="AD755" s="238"/>
      <c r="AE755" s="238"/>
      <c r="AF755" s="238"/>
      <c r="AG755" s="238"/>
      <c r="AH755" s="238"/>
      <c r="AI755" s="238"/>
    </row>
    <row r="756" spans="9:35"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  <c r="U756" s="238"/>
      <c r="V756" s="238"/>
      <c r="W756" s="238"/>
      <c r="X756" s="238"/>
      <c r="Y756" s="238"/>
      <c r="Z756" s="238"/>
      <c r="AA756" s="238"/>
      <c r="AB756" s="238"/>
      <c r="AC756" s="238"/>
      <c r="AD756" s="238"/>
      <c r="AE756" s="238"/>
      <c r="AF756" s="238"/>
      <c r="AG756" s="238"/>
      <c r="AH756" s="238"/>
      <c r="AI756" s="238"/>
    </row>
    <row r="757" spans="9:35"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  <c r="U757" s="238"/>
      <c r="V757" s="238"/>
      <c r="W757" s="238"/>
      <c r="X757" s="238"/>
      <c r="Y757" s="238"/>
      <c r="Z757" s="238"/>
      <c r="AA757" s="238"/>
      <c r="AB757" s="238"/>
      <c r="AC757" s="238"/>
      <c r="AD757" s="238"/>
      <c r="AE757" s="238"/>
      <c r="AF757" s="238"/>
      <c r="AG757" s="238"/>
      <c r="AH757" s="238"/>
      <c r="AI757" s="238"/>
    </row>
    <row r="758" spans="9:35"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  <c r="U758" s="238"/>
      <c r="V758" s="238"/>
      <c r="W758" s="238"/>
      <c r="X758" s="238"/>
      <c r="Y758" s="238"/>
      <c r="Z758" s="238"/>
      <c r="AA758" s="238"/>
      <c r="AB758" s="238"/>
      <c r="AC758" s="238"/>
      <c r="AD758" s="238"/>
      <c r="AE758" s="238"/>
      <c r="AF758" s="238"/>
      <c r="AG758" s="238"/>
      <c r="AH758" s="238"/>
      <c r="AI758" s="238"/>
    </row>
    <row r="759" spans="9:35"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  <c r="U759" s="238"/>
      <c r="V759" s="238"/>
      <c r="W759" s="238"/>
      <c r="X759" s="238"/>
      <c r="Y759" s="238"/>
      <c r="Z759" s="238"/>
      <c r="AA759" s="238"/>
      <c r="AB759" s="238"/>
      <c r="AC759" s="238"/>
      <c r="AD759" s="238"/>
      <c r="AE759" s="238"/>
      <c r="AF759" s="238"/>
      <c r="AG759" s="238"/>
      <c r="AH759" s="238"/>
      <c r="AI759" s="238"/>
    </row>
    <row r="760" spans="9:35"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  <c r="U760" s="238"/>
      <c r="V760" s="238"/>
      <c r="W760" s="238"/>
      <c r="X760" s="238"/>
      <c r="Y760" s="238"/>
      <c r="Z760" s="238"/>
      <c r="AA760" s="238"/>
      <c r="AB760" s="238"/>
      <c r="AC760" s="238"/>
      <c r="AD760" s="238"/>
      <c r="AE760" s="238"/>
      <c r="AF760" s="238"/>
      <c r="AG760" s="238"/>
      <c r="AH760" s="238"/>
      <c r="AI760" s="238"/>
    </row>
    <row r="761" spans="9:35"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  <c r="U761" s="238"/>
      <c r="V761" s="238"/>
      <c r="W761" s="238"/>
      <c r="X761" s="238"/>
      <c r="Y761" s="238"/>
      <c r="Z761" s="238"/>
      <c r="AA761" s="238"/>
      <c r="AB761" s="238"/>
      <c r="AC761" s="238"/>
      <c r="AD761" s="238"/>
      <c r="AE761" s="238"/>
      <c r="AF761" s="238"/>
      <c r="AG761" s="238"/>
      <c r="AH761" s="238"/>
      <c r="AI761" s="238"/>
    </row>
    <row r="762" spans="9:35"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  <c r="U762" s="238"/>
      <c r="V762" s="238"/>
      <c r="W762" s="238"/>
      <c r="X762" s="238"/>
      <c r="Y762" s="238"/>
      <c r="Z762" s="238"/>
      <c r="AA762" s="238"/>
      <c r="AB762" s="238"/>
      <c r="AC762" s="238"/>
      <c r="AD762" s="238"/>
      <c r="AE762" s="238"/>
      <c r="AF762" s="238"/>
      <c r="AG762" s="238"/>
      <c r="AH762" s="238"/>
      <c r="AI762" s="238"/>
    </row>
    <row r="763" spans="9:35"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  <c r="U763" s="238"/>
      <c r="V763" s="238"/>
      <c r="W763" s="238"/>
      <c r="X763" s="238"/>
      <c r="Y763" s="238"/>
      <c r="Z763" s="238"/>
      <c r="AA763" s="238"/>
      <c r="AB763" s="238"/>
      <c r="AC763" s="238"/>
      <c r="AD763" s="238"/>
      <c r="AE763" s="238"/>
      <c r="AF763" s="238"/>
      <c r="AG763" s="238"/>
      <c r="AH763" s="238"/>
      <c r="AI763" s="238"/>
    </row>
    <row r="764" spans="9:35"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  <c r="U764" s="238"/>
      <c r="V764" s="238"/>
      <c r="W764" s="238"/>
      <c r="X764" s="238"/>
      <c r="Y764" s="238"/>
      <c r="Z764" s="238"/>
      <c r="AA764" s="238"/>
      <c r="AB764" s="238"/>
      <c r="AC764" s="238"/>
      <c r="AD764" s="238"/>
      <c r="AE764" s="238"/>
      <c r="AF764" s="238"/>
      <c r="AG764" s="238"/>
      <c r="AH764" s="238"/>
      <c r="AI764" s="238"/>
    </row>
    <row r="765" spans="9:35"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  <c r="U765" s="238"/>
      <c r="V765" s="238"/>
      <c r="W765" s="238"/>
      <c r="X765" s="238"/>
      <c r="Y765" s="238"/>
      <c r="Z765" s="238"/>
      <c r="AA765" s="238"/>
      <c r="AB765" s="238"/>
      <c r="AC765" s="238"/>
      <c r="AD765" s="238"/>
      <c r="AE765" s="238"/>
      <c r="AF765" s="238"/>
      <c r="AG765" s="238"/>
      <c r="AH765" s="238"/>
      <c r="AI765" s="238"/>
    </row>
    <row r="766" spans="9:35"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  <c r="U766" s="238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  <c r="AF766" s="238"/>
      <c r="AG766" s="238"/>
      <c r="AH766" s="238"/>
      <c r="AI766" s="238"/>
    </row>
    <row r="767" spans="9:35"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  <c r="U767" s="238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  <c r="AF767" s="238"/>
      <c r="AG767" s="238"/>
      <c r="AH767" s="238"/>
      <c r="AI767" s="238"/>
    </row>
    <row r="768" spans="9:35"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  <c r="U768" s="238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  <c r="AF768" s="238"/>
      <c r="AG768" s="238"/>
      <c r="AH768" s="238"/>
      <c r="AI768" s="238"/>
    </row>
    <row r="769" spans="9:35"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  <c r="U769" s="238"/>
      <c r="V769" s="238"/>
      <c r="W769" s="238"/>
      <c r="X769" s="238"/>
      <c r="Y769" s="238"/>
      <c r="Z769" s="238"/>
      <c r="AA769" s="238"/>
      <c r="AB769" s="238"/>
      <c r="AC769" s="238"/>
      <c r="AD769" s="238"/>
      <c r="AE769" s="238"/>
      <c r="AF769" s="238"/>
      <c r="AG769" s="238"/>
      <c r="AH769" s="238"/>
      <c r="AI769" s="238"/>
    </row>
    <row r="770" spans="9:35"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  <c r="U770" s="238"/>
      <c r="V770" s="238"/>
      <c r="W770" s="238"/>
      <c r="X770" s="238"/>
      <c r="Y770" s="238"/>
      <c r="Z770" s="238"/>
      <c r="AA770" s="238"/>
      <c r="AB770" s="238"/>
      <c r="AC770" s="238"/>
      <c r="AD770" s="238"/>
      <c r="AE770" s="238"/>
      <c r="AF770" s="238"/>
      <c r="AG770" s="238"/>
      <c r="AH770" s="238"/>
      <c r="AI770" s="238"/>
    </row>
    <row r="771" spans="9:35"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  <c r="U771" s="238"/>
      <c r="V771" s="238"/>
      <c r="W771" s="238"/>
      <c r="X771" s="238"/>
      <c r="Y771" s="238"/>
      <c r="Z771" s="238"/>
      <c r="AA771" s="238"/>
      <c r="AB771" s="238"/>
      <c r="AC771" s="238"/>
      <c r="AD771" s="238"/>
      <c r="AE771" s="238"/>
      <c r="AF771" s="238"/>
      <c r="AG771" s="238"/>
      <c r="AH771" s="238"/>
      <c r="AI771" s="238"/>
    </row>
    <row r="772" spans="9:35"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  <c r="U772" s="238"/>
      <c r="V772" s="238"/>
      <c r="W772" s="238"/>
      <c r="X772" s="238"/>
      <c r="Y772" s="238"/>
      <c r="Z772" s="238"/>
      <c r="AA772" s="238"/>
      <c r="AB772" s="238"/>
      <c r="AC772" s="238"/>
      <c r="AD772" s="238"/>
      <c r="AE772" s="238"/>
      <c r="AF772" s="238"/>
      <c r="AG772" s="238"/>
      <c r="AH772" s="238"/>
      <c r="AI772" s="238"/>
    </row>
    <row r="773" spans="9:35"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  <c r="U773" s="238"/>
      <c r="V773" s="238"/>
      <c r="W773" s="238"/>
      <c r="X773" s="238"/>
      <c r="Y773" s="238"/>
      <c r="Z773" s="238"/>
      <c r="AA773" s="238"/>
      <c r="AB773" s="238"/>
      <c r="AC773" s="238"/>
      <c r="AD773" s="238"/>
      <c r="AE773" s="238"/>
      <c r="AF773" s="238"/>
      <c r="AG773" s="238"/>
      <c r="AH773" s="238"/>
      <c r="AI773" s="238"/>
    </row>
    <row r="774" spans="9:35"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  <c r="U774" s="238"/>
      <c r="V774" s="238"/>
      <c r="W774" s="238"/>
      <c r="X774" s="238"/>
      <c r="Y774" s="238"/>
      <c r="Z774" s="238"/>
      <c r="AA774" s="238"/>
      <c r="AB774" s="238"/>
      <c r="AC774" s="238"/>
      <c r="AD774" s="238"/>
      <c r="AE774" s="238"/>
      <c r="AF774" s="238"/>
      <c r="AG774" s="238"/>
      <c r="AH774" s="238"/>
      <c r="AI774" s="238"/>
    </row>
    <row r="775" spans="9:35"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  <c r="U775" s="238"/>
      <c r="V775" s="238"/>
      <c r="W775" s="238"/>
      <c r="X775" s="238"/>
      <c r="Y775" s="238"/>
      <c r="Z775" s="238"/>
      <c r="AA775" s="238"/>
      <c r="AB775" s="238"/>
      <c r="AC775" s="238"/>
      <c r="AD775" s="238"/>
      <c r="AE775" s="238"/>
      <c r="AF775" s="238"/>
      <c r="AG775" s="238"/>
      <c r="AH775" s="238"/>
      <c r="AI775" s="238"/>
    </row>
    <row r="776" spans="9:35"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  <c r="U776" s="238"/>
      <c r="V776" s="238"/>
      <c r="W776" s="238"/>
      <c r="X776" s="238"/>
      <c r="Y776" s="238"/>
      <c r="Z776" s="238"/>
      <c r="AA776" s="238"/>
      <c r="AB776" s="238"/>
      <c r="AC776" s="238"/>
      <c r="AD776" s="238"/>
      <c r="AE776" s="238"/>
      <c r="AF776" s="238"/>
      <c r="AG776" s="238"/>
      <c r="AH776" s="238"/>
      <c r="AI776" s="238"/>
    </row>
    <row r="777" spans="9:35"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  <c r="U777" s="238"/>
      <c r="V777" s="238"/>
      <c r="W777" s="238"/>
      <c r="X777" s="238"/>
      <c r="Y777" s="238"/>
      <c r="Z777" s="238"/>
      <c r="AA777" s="238"/>
      <c r="AB777" s="238"/>
      <c r="AC777" s="238"/>
      <c r="AD777" s="238"/>
      <c r="AE777" s="238"/>
      <c r="AF777" s="238"/>
      <c r="AG777" s="238"/>
      <c r="AH777" s="238"/>
      <c r="AI777" s="238"/>
    </row>
    <row r="778" spans="9:35"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  <c r="U778" s="238"/>
      <c r="V778" s="238"/>
      <c r="W778" s="238"/>
      <c r="X778" s="238"/>
      <c r="Y778" s="238"/>
      <c r="Z778" s="238"/>
      <c r="AA778" s="238"/>
      <c r="AB778" s="238"/>
      <c r="AC778" s="238"/>
      <c r="AD778" s="238"/>
      <c r="AE778" s="238"/>
      <c r="AF778" s="238"/>
      <c r="AG778" s="238"/>
      <c r="AH778" s="238"/>
      <c r="AI778" s="238"/>
    </row>
    <row r="779" spans="9:35"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  <c r="U779" s="238"/>
      <c r="V779" s="238"/>
      <c r="W779" s="238"/>
      <c r="X779" s="238"/>
      <c r="Y779" s="238"/>
      <c r="Z779" s="238"/>
      <c r="AA779" s="238"/>
      <c r="AB779" s="238"/>
      <c r="AC779" s="238"/>
      <c r="AD779" s="238"/>
      <c r="AE779" s="238"/>
      <c r="AF779" s="238"/>
      <c r="AG779" s="238"/>
      <c r="AH779" s="238"/>
      <c r="AI779" s="238"/>
    </row>
    <row r="780" spans="9:35"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  <c r="U780" s="238"/>
      <c r="V780" s="238"/>
      <c r="W780" s="238"/>
      <c r="X780" s="238"/>
      <c r="Y780" s="238"/>
      <c r="Z780" s="238"/>
      <c r="AA780" s="238"/>
      <c r="AB780" s="238"/>
      <c r="AC780" s="238"/>
      <c r="AD780" s="238"/>
      <c r="AE780" s="238"/>
      <c r="AF780" s="238"/>
      <c r="AG780" s="238"/>
      <c r="AH780" s="238"/>
      <c r="AI780" s="238"/>
    </row>
    <row r="781" spans="9:35"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  <c r="U781" s="238"/>
      <c r="V781" s="238"/>
      <c r="W781" s="238"/>
      <c r="X781" s="238"/>
      <c r="Y781" s="238"/>
      <c r="Z781" s="238"/>
      <c r="AA781" s="238"/>
      <c r="AB781" s="238"/>
      <c r="AC781" s="238"/>
      <c r="AD781" s="238"/>
      <c r="AE781" s="238"/>
      <c r="AF781" s="238"/>
      <c r="AG781" s="238"/>
      <c r="AH781" s="238"/>
      <c r="AI781" s="238"/>
    </row>
    <row r="782" spans="9:35"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  <c r="U782" s="238"/>
      <c r="V782" s="238"/>
      <c r="W782" s="238"/>
      <c r="X782" s="238"/>
      <c r="Y782" s="238"/>
      <c r="Z782" s="238"/>
      <c r="AA782" s="238"/>
      <c r="AB782" s="238"/>
      <c r="AC782" s="238"/>
      <c r="AD782" s="238"/>
      <c r="AE782" s="238"/>
      <c r="AF782" s="238"/>
      <c r="AG782" s="238"/>
      <c r="AH782" s="238"/>
      <c r="AI782" s="238"/>
    </row>
    <row r="783" spans="9:35"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  <c r="U783" s="238"/>
      <c r="V783" s="238"/>
      <c r="W783" s="238"/>
      <c r="X783" s="238"/>
      <c r="Y783" s="238"/>
      <c r="Z783" s="238"/>
      <c r="AA783" s="238"/>
      <c r="AB783" s="238"/>
      <c r="AC783" s="238"/>
      <c r="AD783" s="238"/>
      <c r="AE783" s="238"/>
      <c r="AF783" s="238"/>
      <c r="AG783" s="238"/>
      <c r="AH783" s="238"/>
      <c r="AI783" s="238"/>
    </row>
    <row r="784" spans="9:35"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  <c r="U784" s="238"/>
      <c r="V784" s="238"/>
      <c r="W784" s="238"/>
      <c r="X784" s="238"/>
      <c r="Y784" s="238"/>
      <c r="Z784" s="238"/>
      <c r="AA784" s="238"/>
      <c r="AB784" s="238"/>
      <c r="AC784" s="238"/>
      <c r="AD784" s="238"/>
      <c r="AE784" s="238"/>
      <c r="AF784" s="238"/>
      <c r="AG784" s="238"/>
      <c r="AH784" s="238"/>
      <c r="AI784" s="238"/>
    </row>
    <row r="785" spans="9:35"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  <c r="U785" s="238"/>
      <c r="V785" s="238"/>
      <c r="W785" s="238"/>
      <c r="X785" s="238"/>
      <c r="Y785" s="238"/>
      <c r="Z785" s="238"/>
      <c r="AA785" s="238"/>
      <c r="AB785" s="238"/>
      <c r="AC785" s="238"/>
      <c r="AD785" s="238"/>
      <c r="AE785" s="238"/>
      <c r="AF785" s="238"/>
      <c r="AG785" s="238"/>
      <c r="AH785" s="238"/>
      <c r="AI785" s="238"/>
    </row>
    <row r="786" spans="9:35"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  <c r="U786" s="238"/>
      <c r="V786" s="238"/>
      <c r="W786" s="238"/>
      <c r="X786" s="238"/>
      <c r="Y786" s="238"/>
      <c r="Z786" s="238"/>
      <c r="AA786" s="238"/>
      <c r="AB786" s="238"/>
      <c r="AC786" s="238"/>
      <c r="AD786" s="238"/>
      <c r="AE786" s="238"/>
      <c r="AF786" s="238"/>
      <c r="AG786" s="238"/>
      <c r="AH786" s="238"/>
      <c r="AI786" s="238"/>
    </row>
    <row r="787" spans="9:35"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  <c r="U787" s="238"/>
      <c r="V787" s="238"/>
      <c r="W787" s="238"/>
      <c r="X787" s="238"/>
      <c r="Y787" s="238"/>
      <c r="Z787" s="238"/>
      <c r="AA787" s="238"/>
      <c r="AB787" s="238"/>
      <c r="AC787" s="238"/>
      <c r="AD787" s="238"/>
      <c r="AE787" s="238"/>
      <c r="AF787" s="238"/>
      <c r="AG787" s="238"/>
      <c r="AH787" s="238"/>
      <c r="AI787" s="238"/>
    </row>
    <row r="788" spans="9:35"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  <c r="U788" s="238"/>
      <c r="V788" s="238"/>
      <c r="W788" s="238"/>
      <c r="X788" s="238"/>
      <c r="Y788" s="238"/>
      <c r="Z788" s="238"/>
      <c r="AA788" s="238"/>
      <c r="AB788" s="238"/>
      <c r="AC788" s="238"/>
      <c r="AD788" s="238"/>
      <c r="AE788" s="238"/>
      <c r="AF788" s="238"/>
      <c r="AG788" s="238"/>
      <c r="AH788" s="238"/>
      <c r="AI788" s="238"/>
    </row>
    <row r="789" spans="9:35"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  <c r="U789" s="238"/>
      <c r="V789" s="238"/>
      <c r="W789" s="238"/>
      <c r="X789" s="238"/>
      <c r="Y789" s="238"/>
      <c r="Z789" s="238"/>
      <c r="AA789" s="238"/>
      <c r="AB789" s="238"/>
      <c r="AC789" s="238"/>
      <c r="AD789" s="238"/>
      <c r="AE789" s="238"/>
      <c r="AF789" s="238"/>
      <c r="AG789" s="238"/>
      <c r="AH789" s="238"/>
      <c r="AI789" s="238"/>
    </row>
    <row r="790" spans="9:35"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  <c r="U790" s="238"/>
      <c r="V790" s="238"/>
      <c r="W790" s="238"/>
      <c r="X790" s="238"/>
      <c r="Y790" s="238"/>
      <c r="Z790" s="238"/>
      <c r="AA790" s="238"/>
      <c r="AB790" s="238"/>
      <c r="AC790" s="238"/>
      <c r="AD790" s="238"/>
      <c r="AE790" s="238"/>
      <c r="AF790" s="238"/>
      <c r="AG790" s="238"/>
      <c r="AH790" s="238"/>
      <c r="AI790" s="238"/>
    </row>
    <row r="791" spans="9:35"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  <c r="U791" s="238"/>
      <c r="V791" s="238"/>
      <c r="W791" s="238"/>
      <c r="X791" s="238"/>
      <c r="Y791" s="238"/>
      <c r="Z791" s="238"/>
      <c r="AA791" s="238"/>
      <c r="AB791" s="238"/>
      <c r="AC791" s="238"/>
      <c r="AD791" s="238"/>
      <c r="AE791" s="238"/>
      <c r="AF791" s="238"/>
      <c r="AG791" s="238"/>
      <c r="AH791" s="238"/>
      <c r="AI791" s="238"/>
    </row>
    <row r="792" spans="9:35"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  <c r="U792" s="238"/>
      <c r="V792" s="238"/>
      <c r="W792" s="238"/>
      <c r="X792" s="238"/>
      <c r="Y792" s="238"/>
      <c r="Z792" s="238"/>
      <c r="AA792" s="238"/>
      <c r="AB792" s="238"/>
      <c r="AC792" s="238"/>
      <c r="AD792" s="238"/>
      <c r="AE792" s="238"/>
      <c r="AF792" s="238"/>
      <c r="AG792" s="238"/>
      <c r="AH792" s="238"/>
      <c r="AI792" s="238"/>
    </row>
    <row r="793" spans="9:35"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  <c r="U793" s="238"/>
      <c r="V793" s="238"/>
      <c r="W793" s="238"/>
      <c r="X793" s="238"/>
      <c r="Y793" s="238"/>
      <c r="Z793" s="238"/>
      <c r="AA793" s="238"/>
      <c r="AB793" s="238"/>
      <c r="AC793" s="238"/>
      <c r="AD793" s="238"/>
      <c r="AE793" s="238"/>
      <c r="AF793" s="238"/>
      <c r="AG793" s="238"/>
      <c r="AH793" s="238"/>
      <c r="AI793" s="238"/>
    </row>
    <row r="794" spans="9:35"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  <c r="U794" s="238"/>
      <c r="V794" s="238"/>
      <c r="W794" s="238"/>
      <c r="X794" s="238"/>
      <c r="Y794" s="238"/>
      <c r="Z794" s="238"/>
      <c r="AA794" s="238"/>
      <c r="AB794" s="238"/>
      <c r="AC794" s="238"/>
      <c r="AD794" s="238"/>
      <c r="AE794" s="238"/>
      <c r="AF794" s="238"/>
      <c r="AG794" s="238"/>
      <c r="AH794" s="238"/>
      <c r="AI794" s="238"/>
    </row>
    <row r="795" spans="9:35"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  <c r="U795" s="238"/>
      <c r="V795" s="238"/>
      <c r="W795" s="238"/>
      <c r="X795" s="238"/>
      <c r="Y795" s="238"/>
      <c r="Z795" s="238"/>
      <c r="AA795" s="238"/>
      <c r="AB795" s="238"/>
      <c r="AC795" s="238"/>
      <c r="AD795" s="238"/>
      <c r="AE795" s="238"/>
      <c r="AF795" s="238"/>
      <c r="AG795" s="238"/>
      <c r="AH795" s="238"/>
      <c r="AI795" s="238"/>
    </row>
    <row r="796" spans="9:35"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  <c r="U796" s="238"/>
      <c r="V796" s="238"/>
      <c r="W796" s="238"/>
      <c r="X796" s="238"/>
      <c r="Y796" s="238"/>
      <c r="Z796" s="238"/>
      <c r="AA796" s="238"/>
      <c r="AB796" s="238"/>
      <c r="AC796" s="238"/>
      <c r="AD796" s="238"/>
      <c r="AE796" s="238"/>
      <c r="AF796" s="238"/>
      <c r="AG796" s="238"/>
      <c r="AH796" s="238"/>
      <c r="AI796" s="238"/>
    </row>
    <row r="797" spans="9:35"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  <c r="U797" s="238"/>
      <c r="V797" s="238"/>
      <c r="W797" s="238"/>
      <c r="X797" s="238"/>
      <c r="Y797" s="238"/>
      <c r="Z797" s="238"/>
      <c r="AA797" s="238"/>
      <c r="AB797" s="238"/>
      <c r="AC797" s="238"/>
      <c r="AD797" s="238"/>
      <c r="AE797" s="238"/>
      <c r="AF797" s="238"/>
      <c r="AG797" s="238"/>
      <c r="AH797" s="238"/>
      <c r="AI797" s="238"/>
    </row>
    <row r="798" spans="9:35"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  <c r="U798" s="238"/>
      <c r="V798" s="238"/>
      <c r="W798" s="238"/>
      <c r="X798" s="238"/>
      <c r="Y798" s="238"/>
      <c r="Z798" s="238"/>
      <c r="AA798" s="238"/>
      <c r="AB798" s="238"/>
      <c r="AC798" s="238"/>
      <c r="AD798" s="238"/>
      <c r="AE798" s="238"/>
      <c r="AF798" s="238"/>
      <c r="AG798" s="238"/>
      <c r="AH798" s="238"/>
      <c r="AI798" s="238"/>
    </row>
    <row r="799" spans="9:35"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  <c r="U799" s="238"/>
      <c r="V799" s="238"/>
      <c r="W799" s="238"/>
      <c r="X799" s="238"/>
      <c r="Y799" s="238"/>
      <c r="Z799" s="238"/>
      <c r="AA799" s="238"/>
      <c r="AB799" s="238"/>
      <c r="AC799" s="238"/>
      <c r="AD799" s="238"/>
      <c r="AE799" s="238"/>
      <c r="AF799" s="238"/>
      <c r="AG799" s="238"/>
      <c r="AH799" s="238"/>
      <c r="AI799" s="238"/>
    </row>
    <row r="800" spans="9:35"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  <c r="U800" s="238"/>
      <c r="V800" s="238"/>
      <c r="W800" s="238"/>
      <c r="X800" s="238"/>
      <c r="Y800" s="238"/>
      <c r="Z800" s="238"/>
      <c r="AA800" s="238"/>
      <c r="AB800" s="238"/>
      <c r="AC800" s="238"/>
      <c r="AD800" s="238"/>
      <c r="AE800" s="238"/>
      <c r="AF800" s="238"/>
      <c r="AG800" s="238"/>
      <c r="AH800" s="238"/>
      <c r="AI800" s="238"/>
    </row>
    <row r="801" spans="9:35"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  <c r="U801" s="238"/>
      <c r="V801" s="238"/>
      <c r="W801" s="238"/>
      <c r="X801" s="238"/>
      <c r="Y801" s="238"/>
      <c r="Z801" s="238"/>
      <c r="AA801" s="238"/>
      <c r="AB801" s="238"/>
      <c r="AC801" s="238"/>
      <c r="AD801" s="238"/>
      <c r="AE801" s="238"/>
      <c r="AF801" s="238"/>
      <c r="AG801" s="238"/>
      <c r="AH801" s="238"/>
      <c r="AI801" s="238"/>
    </row>
    <row r="802" spans="9:35"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  <c r="U802" s="238"/>
      <c r="V802" s="238"/>
      <c r="W802" s="238"/>
      <c r="X802" s="238"/>
      <c r="Y802" s="238"/>
      <c r="Z802" s="238"/>
      <c r="AA802" s="238"/>
      <c r="AB802" s="238"/>
      <c r="AC802" s="238"/>
      <c r="AD802" s="238"/>
      <c r="AE802" s="238"/>
      <c r="AF802" s="238"/>
      <c r="AG802" s="238"/>
      <c r="AH802" s="238"/>
      <c r="AI802" s="238"/>
    </row>
    <row r="803" spans="9:35"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  <c r="U803" s="238"/>
      <c r="V803" s="238"/>
      <c r="W803" s="238"/>
      <c r="X803" s="238"/>
      <c r="Y803" s="238"/>
      <c r="Z803" s="238"/>
      <c r="AA803" s="238"/>
      <c r="AB803" s="238"/>
      <c r="AC803" s="238"/>
      <c r="AD803" s="238"/>
      <c r="AE803" s="238"/>
      <c r="AF803" s="238"/>
      <c r="AG803" s="238"/>
      <c r="AH803" s="238"/>
      <c r="AI803" s="238"/>
    </row>
    <row r="804" spans="9:35"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  <c r="U804" s="238"/>
      <c r="V804" s="238"/>
      <c r="W804" s="238"/>
      <c r="X804" s="238"/>
      <c r="Y804" s="238"/>
      <c r="Z804" s="238"/>
      <c r="AA804" s="238"/>
      <c r="AB804" s="238"/>
      <c r="AC804" s="238"/>
      <c r="AD804" s="238"/>
      <c r="AE804" s="238"/>
      <c r="AF804" s="238"/>
      <c r="AG804" s="238"/>
      <c r="AH804" s="238"/>
      <c r="AI804" s="238"/>
    </row>
    <row r="805" spans="9:35"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  <c r="U805" s="238"/>
      <c r="V805" s="238"/>
      <c r="W805" s="238"/>
      <c r="X805" s="238"/>
      <c r="Y805" s="238"/>
      <c r="Z805" s="238"/>
      <c r="AA805" s="238"/>
      <c r="AB805" s="238"/>
      <c r="AC805" s="238"/>
      <c r="AD805" s="238"/>
      <c r="AE805" s="238"/>
      <c r="AF805" s="238"/>
      <c r="AG805" s="238"/>
      <c r="AH805" s="238"/>
      <c r="AI805" s="238"/>
    </row>
    <row r="806" spans="9:35"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  <c r="U806" s="238"/>
      <c r="V806" s="238"/>
      <c r="W806" s="238"/>
      <c r="X806" s="238"/>
      <c r="Y806" s="238"/>
      <c r="Z806" s="238"/>
      <c r="AA806" s="238"/>
      <c r="AB806" s="238"/>
      <c r="AC806" s="238"/>
      <c r="AD806" s="238"/>
      <c r="AE806" s="238"/>
      <c r="AF806" s="238"/>
      <c r="AG806" s="238"/>
      <c r="AH806" s="238"/>
      <c r="AI806" s="238"/>
    </row>
    <row r="807" spans="9:35"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  <c r="U807" s="238"/>
      <c r="V807" s="238"/>
      <c r="W807" s="238"/>
      <c r="X807" s="238"/>
      <c r="Y807" s="238"/>
      <c r="Z807" s="238"/>
      <c r="AA807" s="238"/>
      <c r="AB807" s="238"/>
      <c r="AC807" s="238"/>
      <c r="AD807" s="238"/>
      <c r="AE807" s="238"/>
      <c r="AF807" s="238"/>
      <c r="AG807" s="238"/>
      <c r="AH807" s="238"/>
      <c r="AI807" s="238"/>
    </row>
    <row r="808" spans="9:35"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  <c r="U808" s="238"/>
      <c r="V808" s="238"/>
      <c r="W808" s="238"/>
      <c r="X808" s="238"/>
      <c r="Y808" s="238"/>
      <c r="Z808" s="238"/>
      <c r="AA808" s="238"/>
      <c r="AB808" s="238"/>
      <c r="AC808" s="238"/>
      <c r="AD808" s="238"/>
      <c r="AE808" s="238"/>
      <c r="AF808" s="238"/>
      <c r="AG808" s="238"/>
      <c r="AH808" s="238"/>
      <c r="AI808" s="238"/>
    </row>
    <row r="809" spans="9:35"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  <c r="U809" s="238"/>
      <c r="V809" s="238"/>
      <c r="W809" s="238"/>
      <c r="X809" s="238"/>
      <c r="Y809" s="238"/>
      <c r="Z809" s="238"/>
      <c r="AA809" s="238"/>
      <c r="AB809" s="238"/>
      <c r="AC809" s="238"/>
      <c r="AD809" s="238"/>
      <c r="AE809" s="238"/>
      <c r="AF809" s="238"/>
      <c r="AG809" s="238"/>
      <c r="AH809" s="238"/>
      <c r="AI809" s="238"/>
    </row>
    <row r="810" spans="9:35"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  <c r="U810" s="238"/>
      <c r="V810" s="238"/>
      <c r="W810" s="238"/>
      <c r="X810" s="238"/>
      <c r="Y810" s="238"/>
      <c r="Z810" s="238"/>
      <c r="AA810" s="238"/>
      <c r="AB810" s="238"/>
      <c r="AC810" s="238"/>
      <c r="AD810" s="238"/>
      <c r="AE810" s="238"/>
      <c r="AF810" s="238"/>
      <c r="AG810" s="238"/>
      <c r="AH810" s="238"/>
      <c r="AI810" s="238"/>
    </row>
    <row r="811" spans="9:35"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  <c r="U811" s="238"/>
      <c r="V811" s="238"/>
      <c r="W811" s="238"/>
      <c r="X811" s="238"/>
      <c r="Y811" s="238"/>
      <c r="Z811" s="238"/>
      <c r="AA811" s="238"/>
      <c r="AB811" s="238"/>
      <c r="AC811" s="238"/>
      <c r="AD811" s="238"/>
      <c r="AE811" s="238"/>
      <c r="AF811" s="238"/>
      <c r="AG811" s="238"/>
      <c r="AH811" s="238"/>
      <c r="AI811" s="238"/>
    </row>
    <row r="812" spans="9:35"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  <c r="U812" s="238"/>
      <c r="V812" s="238"/>
      <c r="W812" s="238"/>
      <c r="X812" s="238"/>
      <c r="Y812" s="238"/>
      <c r="Z812" s="238"/>
      <c r="AA812" s="238"/>
      <c r="AB812" s="238"/>
      <c r="AC812" s="238"/>
      <c r="AD812" s="238"/>
      <c r="AE812" s="238"/>
      <c r="AF812" s="238"/>
      <c r="AG812" s="238"/>
      <c r="AH812" s="238"/>
      <c r="AI812" s="238"/>
    </row>
    <row r="813" spans="9:35"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  <c r="U813" s="238"/>
      <c r="V813" s="238"/>
      <c r="W813" s="238"/>
      <c r="X813" s="238"/>
      <c r="Y813" s="238"/>
      <c r="Z813" s="238"/>
      <c r="AA813" s="238"/>
      <c r="AB813" s="238"/>
      <c r="AC813" s="238"/>
      <c r="AD813" s="238"/>
      <c r="AE813" s="238"/>
      <c r="AF813" s="238"/>
      <c r="AG813" s="238"/>
      <c r="AH813" s="238"/>
      <c r="AI813" s="238"/>
    </row>
    <row r="814" spans="9:35"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  <c r="U814" s="238"/>
      <c r="V814" s="238"/>
      <c r="W814" s="238"/>
      <c r="X814" s="238"/>
      <c r="Y814" s="238"/>
      <c r="Z814" s="238"/>
      <c r="AA814" s="238"/>
      <c r="AB814" s="238"/>
      <c r="AC814" s="238"/>
      <c r="AD814" s="238"/>
      <c r="AE814" s="238"/>
      <c r="AF814" s="238"/>
      <c r="AG814" s="238"/>
      <c r="AH814" s="238"/>
      <c r="AI814" s="238"/>
    </row>
    <row r="815" spans="9:35"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  <c r="U815" s="238"/>
      <c r="V815" s="238"/>
      <c r="W815" s="238"/>
      <c r="X815" s="238"/>
      <c r="Y815" s="238"/>
      <c r="Z815" s="238"/>
      <c r="AA815" s="238"/>
      <c r="AB815" s="238"/>
      <c r="AC815" s="238"/>
      <c r="AD815" s="238"/>
      <c r="AE815" s="238"/>
      <c r="AF815" s="238"/>
      <c r="AG815" s="238"/>
      <c r="AH815" s="238"/>
      <c r="AI815" s="238"/>
    </row>
    <row r="816" spans="9:35"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  <c r="U816" s="238"/>
      <c r="V816" s="238"/>
      <c r="W816" s="238"/>
      <c r="X816" s="238"/>
      <c r="Y816" s="238"/>
      <c r="Z816" s="238"/>
      <c r="AA816" s="238"/>
      <c r="AB816" s="238"/>
      <c r="AC816" s="238"/>
      <c r="AD816" s="238"/>
      <c r="AE816" s="238"/>
      <c r="AF816" s="238"/>
      <c r="AG816" s="238"/>
      <c r="AH816" s="238"/>
      <c r="AI816" s="238"/>
    </row>
    <row r="817" spans="9:35"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  <c r="U817" s="238"/>
      <c r="V817" s="238"/>
      <c r="W817" s="238"/>
      <c r="X817" s="238"/>
      <c r="Y817" s="238"/>
      <c r="Z817" s="238"/>
      <c r="AA817" s="238"/>
      <c r="AB817" s="238"/>
      <c r="AC817" s="238"/>
      <c r="AD817" s="238"/>
      <c r="AE817" s="238"/>
      <c r="AF817" s="238"/>
      <c r="AG817" s="238"/>
      <c r="AH817" s="238"/>
      <c r="AI817" s="238"/>
    </row>
    <row r="818" spans="9:35"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  <c r="U818" s="238"/>
      <c r="V818" s="238"/>
      <c r="W818" s="238"/>
      <c r="X818" s="238"/>
      <c r="Y818" s="238"/>
      <c r="Z818" s="238"/>
      <c r="AA818" s="238"/>
      <c r="AB818" s="238"/>
      <c r="AC818" s="238"/>
      <c r="AD818" s="238"/>
      <c r="AE818" s="238"/>
      <c r="AF818" s="238"/>
      <c r="AG818" s="238"/>
      <c r="AH818" s="238"/>
      <c r="AI818" s="238"/>
    </row>
    <row r="819" spans="9:35"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  <c r="U819" s="238"/>
      <c r="V819" s="238"/>
      <c r="W819" s="238"/>
      <c r="X819" s="238"/>
      <c r="Y819" s="238"/>
      <c r="Z819" s="238"/>
      <c r="AA819" s="238"/>
      <c r="AB819" s="238"/>
      <c r="AC819" s="238"/>
      <c r="AD819" s="238"/>
      <c r="AE819" s="238"/>
      <c r="AF819" s="238"/>
      <c r="AG819" s="238"/>
      <c r="AH819" s="238"/>
      <c r="AI819" s="238"/>
    </row>
    <row r="820" spans="9:35"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  <c r="U820" s="238"/>
      <c r="V820" s="238"/>
      <c r="W820" s="238"/>
      <c r="X820" s="238"/>
      <c r="Y820" s="238"/>
      <c r="Z820" s="238"/>
      <c r="AA820" s="238"/>
      <c r="AB820" s="238"/>
      <c r="AC820" s="238"/>
      <c r="AD820" s="238"/>
      <c r="AE820" s="238"/>
      <c r="AF820" s="238"/>
      <c r="AG820" s="238"/>
      <c r="AH820" s="238"/>
      <c r="AI820" s="238"/>
    </row>
    <row r="821" spans="9:35"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  <c r="U821" s="238"/>
      <c r="V821" s="238"/>
      <c r="W821" s="238"/>
      <c r="X821" s="238"/>
      <c r="Y821" s="238"/>
      <c r="Z821" s="238"/>
      <c r="AA821" s="238"/>
      <c r="AB821" s="238"/>
      <c r="AC821" s="238"/>
      <c r="AD821" s="238"/>
      <c r="AE821" s="238"/>
      <c r="AF821" s="238"/>
      <c r="AG821" s="238"/>
      <c r="AH821" s="238"/>
      <c r="AI821" s="238"/>
    </row>
    <row r="822" spans="9:35"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  <c r="U822" s="238"/>
      <c r="V822" s="238"/>
      <c r="W822" s="238"/>
      <c r="X822" s="238"/>
      <c r="Y822" s="238"/>
      <c r="Z822" s="238"/>
      <c r="AA822" s="238"/>
      <c r="AB822" s="238"/>
      <c r="AC822" s="238"/>
      <c r="AD822" s="238"/>
      <c r="AE822" s="238"/>
      <c r="AF822" s="238"/>
      <c r="AG822" s="238"/>
      <c r="AH822" s="238"/>
      <c r="AI822" s="238"/>
    </row>
    <row r="823" spans="9:35"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  <c r="AF823" s="238"/>
      <c r="AG823" s="238"/>
      <c r="AH823" s="238"/>
      <c r="AI823" s="238"/>
    </row>
    <row r="824" spans="9:35"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  <c r="AF824" s="238"/>
      <c r="AG824" s="238"/>
      <c r="AH824" s="238"/>
      <c r="AI824" s="238"/>
    </row>
    <row r="825" spans="9:35"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  <c r="AF825" s="238"/>
      <c r="AG825" s="238"/>
      <c r="AH825" s="238"/>
      <c r="AI825" s="238"/>
    </row>
    <row r="826" spans="9:35"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  <c r="AF826" s="238"/>
      <c r="AG826" s="238"/>
      <c r="AH826" s="238"/>
      <c r="AI826" s="238"/>
    </row>
    <row r="827" spans="9:35"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  <c r="AF827" s="238"/>
      <c r="AG827" s="238"/>
      <c r="AH827" s="238"/>
      <c r="AI827" s="238"/>
    </row>
    <row r="828" spans="9:35"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  <c r="AF828" s="238"/>
      <c r="AG828" s="238"/>
      <c r="AH828" s="238"/>
      <c r="AI828" s="238"/>
    </row>
    <row r="829" spans="9:35"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  <c r="AF829" s="238"/>
      <c r="AG829" s="238"/>
      <c r="AH829" s="238"/>
      <c r="AI829" s="238"/>
    </row>
    <row r="830" spans="9:35"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  <c r="AF830" s="238"/>
      <c r="AG830" s="238"/>
      <c r="AH830" s="238"/>
      <c r="AI830" s="238"/>
    </row>
    <row r="831" spans="9:35"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  <c r="AF831" s="238"/>
      <c r="AG831" s="238"/>
      <c r="AH831" s="238"/>
      <c r="AI831" s="238"/>
    </row>
    <row r="832" spans="9:35"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  <c r="AF832" s="238"/>
      <c r="AG832" s="238"/>
      <c r="AH832" s="238"/>
      <c r="AI832" s="238"/>
    </row>
    <row r="833" spans="9:35"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  <c r="AF833" s="238"/>
      <c r="AG833" s="238"/>
      <c r="AH833" s="238"/>
      <c r="AI833" s="238"/>
    </row>
    <row r="834" spans="9:35"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  <c r="AF834" s="238"/>
      <c r="AG834" s="238"/>
      <c r="AH834" s="238"/>
      <c r="AI834" s="238"/>
    </row>
    <row r="835" spans="9:35"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  <c r="AF835" s="238"/>
      <c r="AG835" s="238"/>
      <c r="AH835" s="238"/>
      <c r="AI835" s="238"/>
    </row>
    <row r="836" spans="9:35"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  <c r="AF836" s="238"/>
      <c r="AG836" s="238"/>
      <c r="AH836" s="238"/>
      <c r="AI836" s="238"/>
    </row>
    <row r="837" spans="9:35"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  <c r="AF837" s="238"/>
      <c r="AG837" s="238"/>
      <c r="AH837" s="238"/>
      <c r="AI837" s="238"/>
    </row>
    <row r="838" spans="9:35"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  <c r="AF838" s="238"/>
      <c r="AG838" s="238"/>
      <c r="AH838" s="238"/>
      <c r="AI838" s="238"/>
    </row>
    <row r="839" spans="9:35"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  <c r="AF839" s="238"/>
      <c r="AG839" s="238"/>
      <c r="AH839" s="238"/>
      <c r="AI839" s="238"/>
    </row>
    <row r="840" spans="9:35"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  <c r="AF840" s="238"/>
      <c r="AG840" s="238"/>
      <c r="AH840" s="238"/>
      <c r="AI840" s="238"/>
    </row>
    <row r="841" spans="9:35"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  <c r="AF841" s="238"/>
      <c r="AG841" s="238"/>
      <c r="AH841" s="238"/>
      <c r="AI841" s="238"/>
    </row>
    <row r="842" spans="9:35"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  <c r="AF842" s="238"/>
      <c r="AG842" s="238"/>
      <c r="AH842" s="238"/>
      <c r="AI842" s="238"/>
    </row>
    <row r="843" spans="9:35"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  <c r="AF843" s="238"/>
      <c r="AG843" s="238"/>
      <c r="AH843" s="238"/>
      <c r="AI843" s="238"/>
    </row>
    <row r="844" spans="9:35"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  <c r="AF844" s="238"/>
      <c r="AG844" s="238"/>
      <c r="AH844" s="238"/>
      <c r="AI844" s="238"/>
    </row>
    <row r="845" spans="9:35"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  <c r="AF845" s="238"/>
      <c r="AG845" s="238"/>
      <c r="AH845" s="238"/>
      <c r="AI845" s="238"/>
    </row>
    <row r="846" spans="9:35"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  <c r="AF846" s="238"/>
      <c r="AG846" s="238"/>
      <c r="AH846" s="238"/>
      <c r="AI846" s="238"/>
    </row>
    <row r="847" spans="9:35"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  <c r="U847" s="238"/>
      <c r="V847" s="238"/>
      <c r="W847" s="238"/>
      <c r="X847" s="238"/>
      <c r="Y847" s="238"/>
      <c r="Z847" s="238"/>
      <c r="AA847" s="238"/>
      <c r="AB847" s="238"/>
      <c r="AC847" s="238"/>
      <c r="AD847" s="238"/>
      <c r="AE847" s="238"/>
      <c r="AF847" s="238"/>
      <c r="AG847" s="238"/>
      <c r="AH847" s="238"/>
      <c r="AI847" s="238"/>
    </row>
    <row r="848" spans="9:35"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  <c r="U848" s="238"/>
      <c r="V848" s="238"/>
      <c r="W848" s="238"/>
      <c r="X848" s="238"/>
      <c r="Y848" s="238"/>
      <c r="Z848" s="238"/>
      <c r="AA848" s="238"/>
      <c r="AB848" s="238"/>
      <c r="AC848" s="238"/>
      <c r="AD848" s="238"/>
      <c r="AE848" s="238"/>
      <c r="AF848" s="238"/>
      <c r="AG848" s="238"/>
      <c r="AH848" s="238"/>
      <c r="AI848" s="238"/>
    </row>
    <row r="849" spans="9:35"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  <c r="U849" s="238"/>
      <c r="V849" s="238"/>
      <c r="W849" s="238"/>
      <c r="X849" s="238"/>
      <c r="Y849" s="238"/>
      <c r="Z849" s="238"/>
      <c r="AA849" s="238"/>
      <c r="AB849" s="238"/>
      <c r="AC849" s="238"/>
      <c r="AD849" s="238"/>
      <c r="AE849" s="238"/>
      <c r="AF849" s="238"/>
      <c r="AG849" s="238"/>
      <c r="AH849" s="238"/>
      <c r="AI849" s="238"/>
    </row>
    <row r="850" spans="9:35"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  <c r="AF850" s="238"/>
      <c r="AG850" s="238"/>
      <c r="AH850" s="238"/>
      <c r="AI850" s="238"/>
    </row>
    <row r="851" spans="9:35"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  <c r="AF851" s="238"/>
      <c r="AG851" s="238"/>
      <c r="AH851" s="238"/>
      <c r="AI851" s="238"/>
    </row>
    <row r="852" spans="9:35"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  <c r="AF852" s="238"/>
      <c r="AG852" s="238"/>
      <c r="AH852" s="238"/>
      <c r="AI852" s="238"/>
    </row>
    <row r="853" spans="9:35"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  <c r="AF853" s="238"/>
      <c r="AG853" s="238"/>
      <c r="AH853" s="238"/>
      <c r="AI853" s="238"/>
    </row>
    <row r="854" spans="9:35"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  <c r="AF854" s="238"/>
      <c r="AG854" s="238"/>
      <c r="AH854" s="238"/>
      <c r="AI854" s="238"/>
    </row>
    <row r="855" spans="9:35"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  <c r="AF855" s="238"/>
      <c r="AG855" s="238"/>
      <c r="AH855" s="238"/>
      <c r="AI855" s="238"/>
    </row>
    <row r="856" spans="9:35"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  <c r="AF856" s="238"/>
      <c r="AG856" s="238"/>
      <c r="AH856" s="238"/>
      <c r="AI856" s="238"/>
    </row>
    <row r="857" spans="9:35"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  <c r="AF857" s="238"/>
      <c r="AG857" s="238"/>
      <c r="AH857" s="238"/>
      <c r="AI857" s="238"/>
    </row>
    <row r="858" spans="9:35"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  <c r="AF858" s="238"/>
      <c r="AG858" s="238"/>
      <c r="AH858" s="238"/>
      <c r="AI858" s="238"/>
    </row>
    <row r="859" spans="9:35"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</row>
    <row r="860" spans="9:35"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  <c r="AF860" s="238"/>
      <c r="AG860" s="238"/>
      <c r="AH860" s="238"/>
      <c r="AI860" s="238"/>
    </row>
    <row r="861" spans="9:35"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  <c r="AF861" s="238"/>
      <c r="AG861" s="238"/>
      <c r="AH861" s="238"/>
      <c r="AI861" s="238"/>
    </row>
    <row r="862" spans="9:35"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  <c r="AF862" s="238"/>
      <c r="AG862" s="238"/>
      <c r="AH862" s="238"/>
      <c r="AI862" s="238"/>
    </row>
    <row r="863" spans="9:35"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  <c r="AF863" s="238"/>
      <c r="AG863" s="238"/>
      <c r="AH863" s="238"/>
      <c r="AI863" s="238"/>
    </row>
    <row r="864" spans="9:35"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  <c r="AF864" s="238"/>
      <c r="AG864" s="238"/>
      <c r="AH864" s="238"/>
      <c r="AI864" s="238"/>
    </row>
    <row r="865" spans="9:35"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  <c r="AF865" s="238"/>
      <c r="AG865" s="238"/>
      <c r="AH865" s="238"/>
      <c r="AI865" s="238"/>
    </row>
    <row r="866" spans="9:35"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  <c r="AF866" s="238"/>
      <c r="AG866" s="238"/>
      <c r="AH866" s="238"/>
      <c r="AI866" s="238"/>
    </row>
    <row r="867" spans="9:35"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  <c r="AF867" s="238"/>
      <c r="AG867" s="238"/>
      <c r="AH867" s="238"/>
      <c r="AI867" s="238"/>
    </row>
    <row r="868" spans="9:35"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  <c r="AF868" s="238"/>
      <c r="AG868" s="238"/>
      <c r="AH868" s="238"/>
      <c r="AI868" s="238"/>
    </row>
    <row r="869" spans="9:35"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  <c r="AF869" s="238"/>
      <c r="AG869" s="238"/>
      <c r="AH869" s="238"/>
      <c r="AI869" s="238"/>
    </row>
    <row r="870" spans="9:35"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  <c r="AF870" s="238"/>
      <c r="AG870" s="238"/>
      <c r="AH870" s="238"/>
      <c r="AI870" s="238"/>
    </row>
    <row r="871" spans="9:35"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  <c r="AF871" s="238"/>
      <c r="AG871" s="238"/>
      <c r="AH871" s="238"/>
      <c r="AI871" s="238"/>
    </row>
    <row r="872" spans="9:35"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  <c r="AF872" s="238"/>
      <c r="AG872" s="238"/>
      <c r="AH872" s="238"/>
      <c r="AI872" s="238"/>
    </row>
    <row r="873" spans="9:35"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  <c r="AF873" s="238"/>
      <c r="AG873" s="238"/>
      <c r="AH873" s="238"/>
      <c r="AI873" s="238"/>
    </row>
    <row r="874" spans="9:35"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  <c r="U874" s="238"/>
      <c r="V874" s="238"/>
      <c r="W874" s="238"/>
      <c r="X874" s="238"/>
      <c r="Y874" s="238"/>
      <c r="Z874" s="238"/>
      <c r="AA874" s="238"/>
      <c r="AB874" s="238"/>
      <c r="AC874" s="238"/>
      <c r="AD874" s="238"/>
      <c r="AE874" s="238"/>
      <c r="AF874" s="238"/>
      <c r="AG874" s="238"/>
      <c r="AH874" s="238"/>
      <c r="AI874" s="238"/>
    </row>
    <row r="875" spans="9:35"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  <c r="U875" s="238"/>
      <c r="V875" s="238"/>
      <c r="W875" s="238"/>
      <c r="X875" s="238"/>
      <c r="Y875" s="238"/>
      <c r="Z875" s="238"/>
      <c r="AA875" s="238"/>
      <c r="AB875" s="238"/>
      <c r="AC875" s="238"/>
      <c r="AD875" s="238"/>
      <c r="AE875" s="238"/>
      <c r="AF875" s="238"/>
      <c r="AG875" s="238"/>
      <c r="AH875" s="238"/>
      <c r="AI875" s="238"/>
    </row>
    <row r="876" spans="9:35"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  <c r="U876" s="238"/>
      <c r="V876" s="238"/>
      <c r="W876" s="238"/>
      <c r="X876" s="238"/>
      <c r="Y876" s="238"/>
      <c r="Z876" s="238"/>
      <c r="AA876" s="238"/>
      <c r="AB876" s="238"/>
      <c r="AC876" s="238"/>
      <c r="AD876" s="238"/>
      <c r="AE876" s="238"/>
      <c r="AF876" s="238"/>
      <c r="AG876" s="238"/>
      <c r="AH876" s="238"/>
      <c r="AI876" s="238"/>
    </row>
    <row r="877" spans="9:35"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  <c r="AF877" s="238"/>
      <c r="AG877" s="238"/>
      <c r="AH877" s="238"/>
      <c r="AI877" s="238"/>
    </row>
    <row r="878" spans="9:35"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  <c r="AF878" s="238"/>
      <c r="AG878" s="238"/>
      <c r="AH878" s="238"/>
      <c r="AI878" s="238"/>
    </row>
    <row r="879" spans="9:35"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  <c r="AF879" s="238"/>
      <c r="AG879" s="238"/>
      <c r="AH879" s="238"/>
      <c r="AI879" s="238"/>
    </row>
    <row r="880" spans="9:35"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  <c r="AF880" s="238"/>
      <c r="AG880" s="238"/>
      <c r="AH880" s="238"/>
      <c r="AI880" s="238"/>
    </row>
    <row r="881" spans="9:35"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  <c r="AF881" s="238"/>
      <c r="AG881" s="238"/>
      <c r="AH881" s="238"/>
      <c r="AI881" s="238"/>
    </row>
    <row r="882" spans="9:35"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  <c r="AF882" s="238"/>
      <c r="AG882" s="238"/>
      <c r="AH882" s="238"/>
      <c r="AI882" s="238"/>
    </row>
    <row r="883" spans="9:35"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  <c r="AF883" s="238"/>
      <c r="AG883" s="238"/>
      <c r="AH883" s="238"/>
      <c r="AI883" s="238"/>
    </row>
    <row r="884" spans="9:35"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  <c r="AF884" s="238"/>
      <c r="AG884" s="238"/>
      <c r="AH884" s="238"/>
      <c r="AI884" s="238"/>
    </row>
    <row r="885" spans="9:35"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  <c r="AF885" s="238"/>
      <c r="AG885" s="238"/>
      <c r="AH885" s="238"/>
      <c r="AI885" s="238"/>
    </row>
    <row r="886" spans="9:35"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  <c r="AF886" s="238"/>
      <c r="AG886" s="238"/>
      <c r="AH886" s="238"/>
      <c r="AI886" s="238"/>
    </row>
    <row r="887" spans="9:35"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  <c r="AF887" s="238"/>
      <c r="AG887" s="238"/>
      <c r="AH887" s="238"/>
      <c r="AI887" s="238"/>
    </row>
    <row r="888" spans="9:35"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  <c r="AF888" s="238"/>
      <c r="AG888" s="238"/>
      <c r="AH888" s="238"/>
      <c r="AI888" s="238"/>
    </row>
    <row r="889" spans="9:35"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  <c r="AF889" s="238"/>
      <c r="AG889" s="238"/>
      <c r="AH889" s="238"/>
      <c r="AI889" s="238"/>
    </row>
    <row r="890" spans="9:35"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  <c r="AF890" s="238"/>
      <c r="AG890" s="238"/>
      <c r="AH890" s="238"/>
      <c r="AI890" s="238"/>
    </row>
    <row r="891" spans="9:35"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  <c r="AF891" s="238"/>
      <c r="AG891" s="238"/>
      <c r="AH891" s="238"/>
      <c r="AI891" s="238"/>
    </row>
    <row r="892" spans="9:35"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  <c r="AF892" s="238"/>
      <c r="AG892" s="238"/>
      <c r="AH892" s="238"/>
      <c r="AI892" s="238"/>
    </row>
    <row r="893" spans="9:35"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  <c r="AF893" s="238"/>
      <c r="AG893" s="238"/>
      <c r="AH893" s="238"/>
      <c r="AI893" s="238"/>
    </row>
    <row r="894" spans="9:35"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  <c r="AF894" s="238"/>
      <c r="AG894" s="238"/>
      <c r="AH894" s="238"/>
      <c r="AI894" s="238"/>
    </row>
    <row r="895" spans="9:35"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</row>
    <row r="896" spans="9:35"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  <c r="AF896" s="238"/>
      <c r="AG896" s="238"/>
      <c r="AH896" s="238"/>
      <c r="AI896" s="238"/>
    </row>
    <row r="897" spans="9:35"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  <c r="AF897" s="238"/>
      <c r="AG897" s="238"/>
      <c r="AH897" s="238"/>
      <c r="AI897" s="238"/>
    </row>
    <row r="898" spans="9:35"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  <c r="AF898" s="238"/>
      <c r="AG898" s="238"/>
      <c r="AH898" s="238"/>
      <c r="AI898" s="238"/>
    </row>
    <row r="899" spans="9:35"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  <c r="AF899" s="238"/>
      <c r="AG899" s="238"/>
      <c r="AH899" s="238"/>
      <c r="AI899" s="238"/>
    </row>
    <row r="900" spans="9:35"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  <c r="U900" s="238"/>
      <c r="V900" s="238"/>
      <c r="W900" s="238"/>
      <c r="X900" s="238"/>
      <c r="Y900" s="238"/>
      <c r="Z900" s="238"/>
      <c r="AA900" s="238"/>
      <c r="AB900" s="238"/>
      <c r="AC900" s="238"/>
      <c r="AD900" s="238"/>
      <c r="AE900" s="238"/>
      <c r="AF900" s="238"/>
      <c r="AG900" s="238"/>
      <c r="AH900" s="238"/>
      <c r="AI900" s="238"/>
    </row>
    <row r="901" spans="9:35"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  <c r="U901" s="238"/>
      <c r="V901" s="238"/>
      <c r="W901" s="238"/>
      <c r="X901" s="238"/>
      <c r="Y901" s="238"/>
      <c r="Z901" s="238"/>
      <c r="AA901" s="238"/>
      <c r="AB901" s="238"/>
      <c r="AC901" s="238"/>
      <c r="AD901" s="238"/>
      <c r="AE901" s="238"/>
      <c r="AF901" s="238"/>
      <c r="AG901" s="238"/>
      <c r="AH901" s="238"/>
      <c r="AI901" s="238"/>
    </row>
    <row r="902" spans="9:35"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  <c r="U902" s="238"/>
      <c r="V902" s="238"/>
      <c r="W902" s="238"/>
      <c r="X902" s="238"/>
      <c r="Y902" s="238"/>
      <c r="Z902" s="238"/>
      <c r="AA902" s="238"/>
      <c r="AB902" s="238"/>
      <c r="AC902" s="238"/>
      <c r="AD902" s="238"/>
      <c r="AE902" s="238"/>
      <c r="AF902" s="238"/>
      <c r="AG902" s="238"/>
      <c r="AH902" s="238"/>
      <c r="AI902" s="238"/>
    </row>
    <row r="903" spans="9:35"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  <c r="U903" s="238"/>
      <c r="V903" s="238"/>
      <c r="W903" s="238"/>
      <c r="X903" s="238"/>
      <c r="Y903" s="238"/>
      <c r="Z903" s="238"/>
      <c r="AA903" s="238"/>
      <c r="AB903" s="238"/>
      <c r="AC903" s="238"/>
      <c r="AD903" s="238"/>
      <c r="AE903" s="238"/>
      <c r="AF903" s="238"/>
      <c r="AG903" s="238"/>
      <c r="AH903" s="238"/>
      <c r="AI903" s="238"/>
    </row>
    <row r="904" spans="9:35"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  <c r="U904" s="238"/>
      <c r="V904" s="238"/>
      <c r="W904" s="238"/>
      <c r="X904" s="238"/>
      <c r="Y904" s="238"/>
      <c r="Z904" s="238"/>
      <c r="AA904" s="238"/>
      <c r="AB904" s="238"/>
      <c r="AC904" s="238"/>
      <c r="AD904" s="238"/>
      <c r="AE904" s="238"/>
      <c r="AF904" s="238"/>
      <c r="AG904" s="238"/>
      <c r="AH904" s="238"/>
      <c r="AI904" s="238"/>
    </row>
    <row r="905" spans="9:35"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  <c r="U905" s="238"/>
      <c r="V905" s="238"/>
      <c r="W905" s="238"/>
      <c r="X905" s="238"/>
      <c r="Y905" s="238"/>
      <c r="Z905" s="238"/>
      <c r="AA905" s="238"/>
      <c r="AB905" s="238"/>
      <c r="AC905" s="238"/>
      <c r="AD905" s="238"/>
      <c r="AE905" s="238"/>
      <c r="AF905" s="238"/>
      <c r="AG905" s="238"/>
      <c r="AH905" s="238"/>
      <c r="AI905" s="238"/>
    </row>
    <row r="906" spans="9:35"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238"/>
      <c r="Z906" s="238"/>
      <c r="AA906" s="238"/>
      <c r="AB906" s="238"/>
      <c r="AC906" s="238"/>
      <c r="AD906" s="238"/>
      <c r="AE906" s="238"/>
      <c r="AF906" s="238"/>
      <c r="AG906" s="238"/>
      <c r="AH906" s="238"/>
      <c r="AI906" s="238"/>
    </row>
    <row r="907" spans="9:35"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  <c r="U907" s="238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  <c r="AF907" s="238"/>
      <c r="AG907" s="238"/>
      <c r="AH907" s="238"/>
      <c r="AI907" s="238"/>
    </row>
    <row r="908" spans="9:35"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  <c r="U908" s="238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  <c r="AF908" s="238"/>
      <c r="AG908" s="238"/>
      <c r="AH908" s="238"/>
      <c r="AI908" s="238"/>
    </row>
    <row r="909" spans="9:35"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  <c r="U909" s="238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  <c r="AF909" s="238"/>
      <c r="AG909" s="238"/>
      <c r="AH909" s="238"/>
      <c r="AI909" s="238"/>
    </row>
    <row r="910" spans="9:35"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  <c r="U910" s="238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  <c r="AF910" s="238"/>
      <c r="AG910" s="238"/>
      <c r="AH910" s="238"/>
      <c r="AI910" s="238"/>
    </row>
    <row r="911" spans="9:35"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  <c r="U911" s="238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  <c r="AF911" s="238"/>
      <c r="AG911" s="238"/>
      <c r="AH911" s="238"/>
      <c r="AI911" s="238"/>
    </row>
    <row r="912" spans="9:35"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  <c r="U912" s="238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  <c r="AF912" s="238"/>
      <c r="AG912" s="238"/>
      <c r="AH912" s="238"/>
      <c r="AI912" s="238"/>
    </row>
    <row r="913" spans="9:35"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  <c r="U913" s="238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  <c r="AF913" s="238"/>
      <c r="AG913" s="238"/>
      <c r="AH913" s="238"/>
      <c r="AI913" s="238"/>
    </row>
    <row r="914" spans="9:35"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  <c r="U914" s="238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  <c r="AF914" s="238"/>
      <c r="AG914" s="238"/>
      <c r="AH914" s="238"/>
      <c r="AI914" s="238"/>
    </row>
    <row r="915" spans="9:35"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  <c r="U915" s="238"/>
      <c r="V915" s="238"/>
      <c r="W915" s="238"/>
      <c r="X915" s="238"/>
      <c r="Y915" s="238"/>
      <c r="Z915" s="238"/>
      <c r="AA915" s="238"/>
      <c r="AB915" s="238"/>
      <c r="AC915" s="238"/>
      <c r="AD915" s="238"/>
      <c r="AE915" s="238"/>
      <c r="AF915" s="238"/>
      <c r="AG915" s="238"/>
      <c r="AH915" s="238"/>
      <c r="AI915" s="238"/>
    </row>
    <row r="916" spans="9:35"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  <c r="U916" s="238"/>
      <c r="V916" s="238"/>
      <c r="W916" s="238"/>
      <c r="X916" s="238"/>
      <c r="Y916" s="238"/>
      <c r="Z916" s="238"/>
      <c r="AA916" s="238"/>
      <c r="AB916" s="238"/>
      <c r="AC916" s="238"/>
      <c r="AD916" s="238"/>
      <c r="AE916" s="238"/>
      <c r="AF916" s="238"/>
      <c r="AG916" s="238"/>
      <c r="AH916" s="238"/>
      <c r="AI916" s="238"/>
    </row>
    <row r="917" spans="9:35"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  <c r="U917" s="238"/>
      <c r="V917" s="238"/>
      <c r="W917" s="238"/>
      <c r="X917" s="238"/>
      <c r="Y917" s="238"/>
      <c r="Z917" s="238"/>
      <c r="AA917" s="238"/>
      <c r="AB917" s="238"/>
      <c r="AC917" s="238"/>
      <c r="AD917" s="238"/>
      <c r="AE917" s="238"/>
      <c r="AF917" s="238"/>
      <c r="AG917" s="238"/>
      <c r="AH917" s="238"/>
      <c r="AI917" s="238"/>
    </row>
    <row r="918" spans="9:35"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  <c r="U918" s="238"/>
      <c r="V918" s="238"/>
      <c r="W918" s="238"/>
      <c r="X918" s="238"/>
      <c r="Y918" s="238"/>
      <c r="Z918" s="238"/>
      <c r="AA918" s="238"/>
      <c r="AB918" s="238"/>
      <c r="AC918" s="238"/>
      <c r="AD918" s="238"/>
      <c r="AE918" s="238"/>
      <c r="AF918" s="238"/>
      <c r="AG918" s="238"/>
      <c r="AH918" s="238"/>
      <c r="AI918" s="238"/>
    </row>
    <row r="919" spans="9:35"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  <c r="U919" s="238"/>
      <c r="V919" s="238"/>
      <c r="W919" s="238"/>
      <c r="X919" s="238"/>
      <c r="Y919" s="238"/>
      <c r="Z919" s="238"/>
      <c r="AA919" s="238"/>
      <c r="AB919" s="238"/>
      <c r="AC919" s="238"/>
      <c r="AD919" s="238"/>
      <c r="AE919" s="238"/>
      <c r="AF919" s="238"/>
      <c r="AG919" s="238"/>
      <c r="AH919" s="238"/>
      <c r="AI919" s="238"/>
    </row>
    <row r="920" spans="9:35"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  <c r="U920" s="238"/>
      <c r="V920" s="238"/>
      <c r="W920" s="238"/>
      <c r="X920" s="238"/>
      <c r="Y920" s="238"/>
      <c r="Z920" s="238"/>
      <c r="AA920" s="238"/>
      <c r="AB920" s="238"/>
      <c r="AC920" s="238"/>
      <c r="AD920" s="238"/>
      <c r="AE920" s="238"/>
      <c r="AF920" s="238"/>
      <c r="AG920" s="238"/>
      <c r="AH920" s="238"/>
      <c r="AI920" s="238"/>
    </row>
    <row r="921" spans="9:35"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  <c r="U921" s="238"/>
      <c r="V921" s="238"/>
      <c r="W921" s="238"/>
      <c r="X921" s="238"/>
      <c r="Y921" s="238"/>
      <c r="Z921" s="238"/>
      <c r="AA921" s="238"/>
      <c r="AB921" s="238"/>
      <c r="AC921" s="238"/>
      <c r="AD921" s="238"/>
      <c r="AE921" s="238"/>
      <c r="AF921" s="238"/>
      <c r="AG921" s="238"/>
      <c r="AH921" s="238"/>
      <c r="AI921" s="238"/>
    </row>
    <row r="922" spans="9:35"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  <c r="U922" s="238"/>
      <c r="V922" s="238"/>
      <c r="W922" s="238"/>
      <c r="X922" s="238"/>
      <c r="Y922" s="238"/>
      <c r="Z922" s="238"/>
      <c r="AA922" s="238"/>
      <c r="AB922" s="238"/>
      <c r="AC922" s="238"/>
      <c r="AD922" s="238"/>
      <c r="AE922" s="238"/>
      <c r="AF922" s="238"/>
      <c r="AG922" s="238"/>
      <c r="AH922" s="238"/>
      <c r="AI922" s="238"/>
    </row>
    <row r="923" spans="9:35"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  <c r="U923" s="238"/>
      <c r="V923" s="238"/>
      <c r="W923" s="238"/>
      <c r="X923" s="238"/>
      <c r="Y923" s="238"/>
      <c r="Z923" s="238"/>
      <c r="AA923" s="238"/>
      <c r="AB923" s="238"/>
      <c r="AC923" s="238"/>
      <c r="AD923" s="238"/>
      <c r="AE923" s="238"/>
      <c r="AF923" s="238"/>
      <c r="AG923" s="238"/>
      <c r="AH923" s="238"/>
      <c r="AI923" s="238"/>
    </row>
    <row r="924" spans="9:35"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  <c r="U924" s="238"/>
      <c r="V924" s="238"/>
      <c r="W924" s="238"/>
      <c r="X924" s="238"/>
      <c r="Y924" s="238"/>
      <c r="Z924" s="238"/>
      <c r="AA924" s="238"/>
      <c r="AB924" s="238"/>
      <c r="AC924" s="238"/>
      <c r="AD924" s="238"/>
      <c r="AE924" s="238"/>
      <c r="AF924" s="238"/>
      <c r="AG924" s="238"/>
      <c r="AH924" s="238"/>
      <c r="AI924" s="238"/>
    </row>
    <row r="925" spans="9:35"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  <c r="U925" s="238"/>
      <c r="V925" s="238"/>
      <c r="W925" s="238"/>
      <c r="X925" s="238"/>
      <c r="Y925" s="238"/>
      <c r="Z925" s="238"/>
      <c r="AA925" s="238"/>
      <c r="AB925" s="238"/>
      <c r="AC925" s="238"/>
      <c r="AD925" s="238"/>
      <c r="AE925" s="238"/>
      <c r="AF925" s="238"/>
      <c r="AG925" s="238"/>
      <c r="AH925" s="238"/>
      <c r="AI925" s="238"/>
    </row>
    <row r="926" spans="9:35"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  <c r="U926" s="238"/>
      <c r="V926" s="238"/>
      <c r="W926" s="238"/>
      <c r="X926" s="238"/>
      <c r="Y926" s="238"/>
      <c r="Z926" s="238"/>
      <c r="AA926" s="238"/>
      <c r="AB926" s="238"/>
      <c r="AC926" s="238"/>
      <c r="AD926" s="238"/>
      <c r="AE926" s="238"/>
      <c r="AF926" s="238"/>
      <c r="AG926" s="238"/>
      <c r="AH926" s="238"/>
      <c r="AI926" s="238"/>
    </row>
    <row r="927" spans="9:35"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  <c r="U927" s="238"/>
      <c r="V927" s="238"/>
      <c r="W927" s="238"/>
      <c r="X927" s="238"/>
      <c r="Y927" s="238"/>
      <c r="Z927" s="238"/>
      <c r="AA927" s="238"/>
      <c r="AB927" s="238"/>
      <c r="AC927" s="238"/>
      <c r="AD927" s="238"/>
      <c r="AE927" s="238"/>
      <c r="AF927" s="238"/>
      <c r="AG927" s="238"/>
      <c r="AH927" s="238"/>
      <c r="AI927" s="238"/>
    </row>
    <row r="928" spans="9:35"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  <c r="U928" s="238"/>
      <c r="V928" s="238"/>
      <c r="W928" s="238"/>
      <c r="X928" s="238"/>
      <c r="Y928" s="238"/>
      <c r="Z928" s="238"/>
      <c r="AA928" s="238"/>
      <c r="AB928" s="238"/>
      <c r="AC928" s="238"/>
      <c r="AD928" s="238"/>
      <c r="AE928" s="238"/>
      <c r="AF928" s="238"/>
      <c r="AG928" s="238"/>
      <c r="AH928" s="238"/>
      <c r="AI928" s="238"/>
    </row>
    <row r="929" spans="9:35"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  <c r="U929" s="238"/>
      <c r="V929" s="238"/>
      <c r="W929" s="238"/>
      <c r="X929" s="238"/>
      <c r="Y929" s="238"/>
      <c r="Z929" s="238"/>
      <c r="AA929" s="238"/>
      <c r="AB929" s="238"/>
      <c r="AC929" s="238"/>
      <c r="AD929" s="238"/>
      <c r="AE929" s="238"/>
      <c r="AF929" s="238"/>
      <c r="AG929" s="238"/>
      <c r="AH929" s="238"/>
      <c r="AI929" s="238"/>
    </row>
    <row r="930" spans="9:35"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  <c r="U930" s="238"/>
      <c r="V930" s="238"/>
      <c r="W930" s="238"/>
      <c r="X930" s="238"/>
      <c r="Y930" s="238"/>
      <c r="Z930" s="238"/>
      <c r="AA930" s="238"/>
      <c r="AB930" s="238"/>
      <c r="AC930" s="238"/>
      <c r="AD930" s="238"/>
      <c r="AE930" s="238"/>
      <c r="AF930" s="238"/>
      <c r="AG930" s="238"/>
      <c r="AH930" s="238"/>
      <c r="AI930" s="238"/>
    </row>
    <row r="931" spans="9:35"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  <c r="U931" s="238"/>
      <c r="V931" s="238"/>
      <c r="W931" s="238"/>
      <c r="X931" s="238"/>
      <c r="Y931" s="238"/>
      <c r="Z931" s="238"/>
      <c r="AA931" s="238"/>
      <c r="AB931" s="238"/>
      <c r="AC931" s="238"/>
      <c r="AD931" s="238"/>
      <c r="AE931" s="238"/>
      <c r="AF931" s="238"/>
      <c r="AG931" s="238"/>
      <c r="AH931" s="238"/>
      <c r="AI931" s="238"/>
    </row>
    <row r="932" spans="9:35"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  <c r="U932" s="238"/>
      <c r="V932" s="238"/>
      <c r="W932" s="238"/>
      <c r="X932" s="238"/>
      <c r="Y932" s="238"/>
      <c r="Z932" s="238"/>
      <c r="AA932" s="238"/>
      <c r="AB932" s="238"/>
      <c r="AC932" s="238"/>
      <c r="AD932" s="238"/>
      <c r="AE932" s="238"/>
      <c r="AF932" s="238"/>
      <c r="AG932" s="238"/>
      <c r="AH932" s="238"/>
      <c r="AI932" s="238"/>
    </row>
    <row r="933" spans="9:35"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  <c r="U933" s="238"/>
      <c r="V933" s="238"/>
      <c r="W933" s="238"/>
      <c r="X933" s="238"/>
      <c r="Y933" s="238"/>
      <c r="Z933" s="238"/>
      <c r="AA933" s="238"/>
      <c r="AB933" s="238"/>
      <c r="AC933" s="238"/>
      <c r="AD933" s="238"/>
      <c r="AE933" s="238"/>
      <c r="AF933" s="238"/>
      <c r="AG933" s="238"/>
      <c r="AH933" s="238"/>
      <c r="AI933" s="238"/>
    </row>
    <row r="934" spans="9:35"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  <c r="U934" s="238"/>
      <c r="V934" s="238"/>
      <c r="W934" s="238"/>
      <c r="X934" s="238"/>
      <c r="Y934" s="238"/>
      <c r="Z934" s="238"/>
      <c r="AA934" s="238"/>
      <c r="AB934" s="238"/>
      <c r="AC934" s="238"/>
      <c r="AD934" s="238"/>
      <c r="AE934" s="238"/>
      <c r="AF934" s="238"/>
      <c r="AG934" s="238"/>
      <c r="AH934" s="238"/>
      <c r="AI934" s="238"/>
    </row>
    <row r="935" spans="9:35"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  <c r="U935" s="238"/>
      <c r="V935" s="238"/>
      <c r="W935" s="238"/>
      <c r="X935" s="238"/>
      <c r="Y935" s="238"/>
      <c r="Z935" s="238"/>
      <c r="AA935" s="238"/>
      <c r="AB935" s="238"/>
      <c r="AC935" s="238"/>
      <c r="AD935" s="238"/>
      <c r="AE935" s="238"/>
      <c r="AF935" s="238"/>
      <c r="AG935" s="238"/>
      <c r="AH935" s="238"/>
      <c r="AI935" s="238"/>
    </row>
    <row r="936" spans="9:35"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  <c r="U936" s="238"/>
      <c r="V936" s="238"/>
      <c r="W936" s="238"/>
      <c r="X936" s="238"/>
      <c r="Y936" s="238"/>
      <c r="Z936" s="238"/>
      <c r="AA936" s="238"/>
      <c r="AB936" s="238"/>
      <c r="AC936" s="238"/>
      <c r="AD936" s="238"/>
      <c r="AE936" s="238"/>
      <c r="AF936" s="238"/>
      <c r="AG936" s="238"/>
      <c r="AH936" s="238"/>
      <c r="AI936" s="238"/>
    </row>
    <row r="937" spans="9:35"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  <c r="U937" s="238"/>
      <c r="V937" s="238"/>
      <c r="W937" s="238"/>
      <c r="X937" s="238"/>
      <c r="Y937" s="238"/>
      <c r="Z937" s="238"/>
      <c r="AA937" s="238"/>
      <c r="AB937" s="238"/>
      <c r="AC937" s="238"/>
      <c r="AD937" s="238"/>
      <c r="AE937" s="238"/>
      <c r="AF937" s="238"/>
      <c r="AG937" s="238"/>
      <c r="AH937" s="238"/>
      <c r="AI937" s="238"/>
    </row>
    <row r="938" spans="9:35"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  <c r="U938" s="238"/>
      <c r="V938" s="238"/>
      <c r="W938" s="238"/>
      <c r="X938" s="238"/>
      <c r="Y938" s="238"/>
      <c r="Z938" s="238"/>
      <c r="AA938" s="238"/>
      <c r="AB938" s="238"/>
      <c r="AC938" s="238"/>
      <c r="AD938" s="238"/>
      <c r="AE938" s="238"/>
      <c r="AF938" s="238"/>
      <c r="AG938" s="238"/>
      <c r="AH938" s="238"/>
      <c r="AI938" s="23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5"/>
  <sheetViews>
    <sheetView zoomScale="83" zoomScaleNormal="70" workbookViewId="0">
      <selection activeCell="D16" sqref="D1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91">
        <v>1</v>
      </c>
      <c r="B10" s="488">
        <v>44175</v>
      </c>
      <c r="C10" s="469"/>
      <c r="D10" s="467" t="s">
        <v>773</v>
      </c>
      <c r="E10" s="468" t="s">
        <v>558</v>
      </c>
      <c r="F10" s="465">
        <v>1427.5</v>
      </c>
      <c r="G10" s="492">
        <v>1330</v>
      </c>
      <c r="H10" s="465">
        <v>1535</v>
      </c>
      <c r="I10" s="489" t="s">
        <v>831</v>
      </c>
      <c r="J10" s="466" t="s">
        <v>872</v>
      </c>
      <c r="K10" s="490">
        <f t="shared" ref="K10" si="0">H10-F10</f>
        <v>107.5</v>
      </c>
      <c r="L10" s="462">
        <f t="shared" ref="L10" si="1">(F10*-0.8)/100</f>
        <v>-11.42</v>
      </c>
      <c r="M10" s="463">
        <f>(K10+L10)/F10</f>
        <v>6.7306479859894922E-2</v>
      </c>
      <c r="N10" s="466" t="s">
        <v>557</v>
      </c>
      <c r="O10" s="464">
        <v>44231</v>
      </c>
      <c r="P10" s="401"/>
      <c r="Q10" s="61"/>
      <c r="R10" s="336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91">
        <v>2</v>
      </c>
      <c r="B11" s="488">
        <v>44201</v>
      </c>
      <c r="C11" s="469"/>
      <c r="D11" s="467" t="s">
        <v>74</v>
      </c>
      <c r="E11" s="468" t="s">
        <v>558</v>
      </c>
      <c r="F11" s="465">
        <v>3540</v>
      </c>
      <c r="G11" s="492">
        <v>3295</v>
      </c>
      <c r="H11" s="465">
        <f>(3682.5+3520)/2</f>
        <v>3601.25</v>
      </c>
      <c r="I11" s="489" t="s">
        <v>834</v>
      </c>
      <c r="J11" s="466" t="s">
        <v>813</v>
      </c>
      <c r="K11" s="490">
        <f t="shared" ref="K11:K12" si="2">H11-F11</f>
        <v>61.25</v>
      </c>
      <c r="L11" s="462">
        <f t="shared" ref="L11" si="3">(F11*-0.8)/100</f>
        <v>-28.32</v>
      </c>
      <c r="M11" s="463">
        <f>(K11+L11)/F11</f>
        <v>9.3022598870056497E-3</v>
      </c>
      <c r="N11" s="466" t="s">
        <v>557</v>
      </c>
      <c r="O11" s="464">
        <v>44228</v>
      </c>
      <c r="P11" s="477"/>
      <c r="Q11" s="4"/>
      <c r="R11" s="478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34">
        <v>3</v>
      </c>
      <c r="B12" s="535">
        <v>44229</v>
      </c>
      <c r="C12" s="536"/>
      <c r="D12" s="467" t="s">
        <v>403</v>
      </c>
      <c r="E12" s="537" t="s">
        <v>558</v>
      </c>
      <c r="F12" s="465">
        <v>2197.5</v>
      </c>
      <c r="G12" s="538">
        <v>2070</v>
      </c>
      <c r="H12" s="465">
        <v>2357.5</v>
      </c>
      <c r="I12" s="539" t="s">
        <v>853</v>
      </c>
      <c r="J12" s="490" t="s">
        <v>907</v>
      </c>
      <c r="K12" s="490">
        <f t="shared" si="2"/>
        <v>160</v>
      </c>
      <c r="L12" s="462">
        <f>(F12*-0.8)/100</f>
        <v>-17.579999999999998</v>
      </c>
      <c r="M12" s="463">
        <f t="shared" ref="M12" si="4">(K12+L12)/F12</f>
        <v>6.481001137656428E-2</v>
      </c>
      <c r="N12" s="540" t="s">
        <v>557</v>
      </c>
      <c r="O12" s="464">
        <v>43869</v>
      </c>
      <c r="P12" s="477"/>
      <c r="Q12" s="4"/>
      <c r="R12" s="478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06">
        <v>4</v>
      </c>
      <c r="B13" s="507">
        <v>44229</v>
      </c>
      <c r="C13" s="439"/>
      <c r="D13" s="432" t="s">
        <v>114</v>
      </c>
      <c r="E13" s="433" t="s">
        <v>558</v>
      </c>
      <c r="F13" s="407" t="s">
        <v>851</v>
      </c>
      <c r="G13" s="511">
        <v>2090</v>
      </c>
      <c r="H13" s="407"/>
      <c r="I13" s="509" t="s">
        <v>852</v>
      </c>
      <c r="J13" s="372" t="s">
        <v>559</v>
      </c>
      <c r="K13" s="508"/>
      <c r="L13" s="426"/>
      <c r="M13" s="422"/>
      <c r="N13" s="372"/>
      <c r="O13" s="429"/>
      <c r="P13" s="477"/>
      <c r="Q13" s="4"/>
      <c r="R13" s="478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91">
        <v>5</v>
      </c>
      <c r="B14" s="488">
        <v>44231</v>
      </c>
      <c r="C14" s="469"/>
      <c r="D14" s="467" t="s">
        <v>268</v>
      </c>
      <c r="E14" s="468" t="s">
        <v>558</v>
      </c>
      <c r="F14" s="465">
        <v>2190</v>
      </c>
      <c r="G14" s="492">
        <v>1995</v>
      </c>
      <c r="H14" s="465">
        <v>2330</v>
      </c>
      <c r="I14" s="489">
        <v>2500</v>
      </c>
      <c r="J14" s="466" t="s">
        <v>685</v>
      </c>
      <c r="K14" s="490">
        <f t="shared" ref="K14" si="5">H14-F14</f>
        <v>140</v>
      </c>
      <c r="L14" s="462">
        <f>(F14*-0.07)/100</f>
        <v>-1.5330000000000001</v>
      </c>
      <c r="M14" s="463">
        <f t="shared" ref="M14" si="6">(K14+L14)/F14</f>
        <v>6.3226940639269411E-2</v>
      </c>
      <c r="N14" s="466" t="s">
        <v>557</v>
      </c>
      <c r="O14" s="496">
        <v>43865</v>
      </c>
      <c r="P14" s="477"/>
      <c r="Q14" s="4"/>
      <c r="R14" s="478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45">
        <v>6</v>
      </c>
      <c r="B15" s="546">
        <v>44236</v>
      </c>
      <c r="C15" s="547"/>
      <c r="D15" s="548" t="s">
        <v>773</v>
      </c>
      <c r="E15" s="549" t="s">
        <v>558</v>
      </c>
      <c r="F15" s="550">
        <v>1597.5</v>
      </c>
      <c r="G15" s="551">
        <v>1514</v>
      </c>
      <c r="H15" s="550">
        <v>1661</v>
      </c>
      <c r="I15" s="552" t="s">
        <v>906</v>
      </c>
      <c r="J15" s="553" t="s">
        <v>910</v>
      </c>
      <c r="K15" s="554">
        <f t="shared" ref="K15" si="7">H15-F15</f>
        <v>63.5</v>
      </c>
      <c r="L15" s="555">
        <f>(F15*-0.07)/100</f>
        <v>-1.1182500000000002</v>
      </c>
      <c r="M15" s="556">
        <f t="shared" ref="M15" si="8">(K15+L15)/F15</f>
        <v>3.9049608763693268E-2</v>
      </c>
      <c r="N15" s="553" t="s">
        <v>557</v>
      </c>
      <c r="O15" s="557">
        <v>43870</v>
      </c>
      <c r="P15" s="477"/>
      <c r="Q15" s="4"/>
      <c r="R15" s="478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506">
        <v>7</v>
      </c>
      <c r="B16" s="542">
        <v>44236</v>
      </c>
      <c r="C16" s="439"/>
      <c r="D16" s="432" t="s">
        <v>268</v>
      </c>
      <c r="E16" s="433" t="s">
        <v>558</v>
      </c>
      <c r="F16" s="407" t="s">
        <v>908</v>
      </c>
      <c r="G16" s="511">
        <v>2070</v>
      </c>
      <c r="H16" s="407"/>
      <c r="I16" s="509" t="s">
        <v>909</v>
      </c>
      <c r="J16" s="372" t="s">
        <v>559</v>
      </c>
      <c r="K16" s="508"/>
      <c r="L16" s="426"/>
      <c r="M16" s="422"/>
      <c r="N16" s="372"/>
      <c r="O16" s="429"/>
      <c r="P16" s="477"/>
      <c r="Q16" s="4"/>
      <c r="R16" s="478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41"/>
      <c r="B17" s="542"/>
      <c r="C17" s="439"/>
      <c r="D17" s="432"/>
      <c r="E17" s="433"/>
      <c r="F17" s="407"/>
      <c r="G17" s="511"/>
      <c r="H17" s="407"/>
      <c r="I17" s="544"/>
      <c r="J17" s="372"/>
      <c r="K17" s="543"/>
      <c r="L17" s="426"/>
      <c r="M17" s="422"/>
      <c r="N17" s="372"/>
      <c r="O17" s="429"/>
      <c r="P17" s="477"/>
      <c r="Q17" s="4"/>
      <c r="R17" s="478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41"/>
      <c r="B18" s="542"/>
      <c r="C18" s="439"/>
      <c r="D18" s="432"/>
      <c r="E18" s="433"/>
      <c r="F18" s="407"/>
      <c r="G18" s="511"/>
      <c r="H18" s="407"/>
      <c r="I18" s="544"/>
      <c r="J18" s="372"/>
      <c r="K18" s="543"/>
      <c r="L18" s="426"/>
      <c r="M18" s="422"/>
      <c r="N18" s="372"/>
      <c r="O18" s="429"/>
      <c r="P18" s="477"/>
      <c r="Q18" s="4"/>
      <c r="R18" s="478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78"/>
      <c r="B19" s="393"/>
      <c r="C19" s="394"/>
      <c r="D19" s="405"/>
      <c r="E19" s="398"/>
      <c r="F19" s="398"/>
      <c r="G19" s="403"/>
      <c r="H19" s="398"/>
      <c r="I19" s="395"/>
      <c r="J19" s="400"/>
      <c r="K19" s="400"/>
      <c r="L19" s="408"/>
      <c r="M19" s="371"/>
      <c r="N19" s="381"/>
      <c r="O19" s="377"/>
      <c r="P19" s="401"/>
      <c r="Q19" s="61"/>
      <c r="R19" s="336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53"/>
      <c r="B20" s="454"/>
      <c r="C20" s="455"/>
      <c r="D20" s="456"/>
      <c r="E20" s="457"/>
      <c r="F20" s="457"/>
      <c r="G20" s="420"/>
      <c r="H20" s="457"/>
      <c r="I20" s="458"/>
      <c r="J20" s="421"/>
      <c r="K20" s="421"/>
      <c r="L20" s="459"/>
      <c r="M20" s="76"/>
      <c r="N20" s="460"/>
      <c r="O20" s="461"/>
      <c r="P20" s="401"/>
      <c r="Q20" s="61"/>
      <c r="R20" s="336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53"/>
      <c r="B21" s="454"/>
      <c r="C21" s="455"/>
      <c r="D21" s="456"/>
      <c r="E21" s="457"/>
      <c r="F21" s="457"/>
      <c r="G21" s="420"/>
      <c r="H21" s="457"/>
      <c r="I21" s="458"/>
      <c r="J21" s="421"/>
      <c r="K21" s="421"/>
      <c r="L21" s="459"/>
      <c r="M21" s="76"/>
      <c r="N21" s="460"/>
      <c r="O21" s="461"/>
      <c r="P21" s="401"/>
      <c r="Q21" s="61"/>
      <c r="R21" s="336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40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41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41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41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41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412" t="s">
        <v>823</v>
      </c>
      <c r="M27" s="60" t="s">
        <v>822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89" customFormat="1" ht="15" customHeight="1">
      <c r="A28" s="513">
        <v>1</v>
      </c>
      <c r="B28" s="514">
        <v>44228</v>
      </c>
      <c r="C28" s="469"/>
      <c r="D28" s="467" t="s">
        <v>68</v>
      </c>
      <c r="E28" s="468" t="s">
        <v>558</v>
      </c>
      <c r="F28" s="465">
        <v>566</v>
      </c>
      <c r="G28" s="465">
        <v>548</v>
      </c>
      <c r="H28" s="465">
        <v>577</v>
      </c>
      <c r="I28" s="466">
        <v>600</v>
      </c>
      <c r="J28" s="466" t="s">
        <v>859</v>
      </c>
      <c r="K28" s="490">
        <f t="shared" ref="K28:K29" si="9">H28-F28</f>
        <v>11</v>
      </c>
      <c r="L28" s="462">
        <f>(F28*-0.07)/100</f>
        <v>-0.39620000000000005</v>
      </c>
      <c r="M28" s="463">
        <f t="shared" ref="M28:M29" si="10">(K28+L28)/F28</f>
        <v>1.8734628975265018E-2</v>
      </c>
      <c r="N28" s="466" t="s">
        <v>557</v>
      </c>
      <c r="O28" s="496">
        <v>44228</v>
      </c>
      <c r="P28" s="4"/>
      <c r="Q28" s="4"/>
      <c r="R28" s="339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89" customFormat="1" ht="15" customHeight="1">
      <c r="A29" s="525">
        <v>2</v>
      </c>
      <c r="B29" s="526">
        <v>44229</v>
      </c>
      <c r="C29" s="527"/>
      <c r="D29" s="528" t="s">
        <v>80</v>
      </c>
      <c r="E29" s="494" t="s">
        <v>558</v>
      </c>
      <c r="F29" s="494">
        <v>627.5</v>
      </c>
      <c r="G29" s="529">
        <v>609</v>
      </c>
      <c r="H29" s="529">
        <v>608.5</v>
      </c>
      <c r="I29" s="494">
        <v>660</v>
      </c>
      <c r="J29" s="495" t="s">
        <v>889</v>
      </c>
      <c r="K29" s="530">
        <f t="shared" si="9"/>
        <v>-19</v>
      </c>
      <c r="L29" s="531">
        <f>(F29*-0.7)/100</f>
        <v>-4.3925000000000001</v>
      </c>
      <c r="M29" s="532">
        <f t="shared" si="10"/>
        <v>-3.7278884462151392E-2</v>
      </c>
      <c r="N29" s="495" t="s">
        <v>621</v>
      </c>
      <c r="O29" s="533">
        <v>44235</v>
      </c>
      <c r="P29" s="4"/>
      <c r="Q29" s="4"/>
      <c r="R29" s="339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89" customFormat="1" ht="15" customHeight="1">
      <c r="A30" s="513">
        <v>3</v>
      </c>
      <c r="B30" s="514">
        <v>44229</v>
      </c>
      <c r="C30" s="469"/>
      <c r="D30" s="467" t="s">
        <v>141</v>
      </c>
      <c r="E30" s="468" t="s">
        <v>558</v>
      </c>
      <c r="F30" s="465">
        <v>576.5</v>
      </c>
      <c r="G30" s="465">
        <v>560</v>
      </c>
      <c r="H30" s="465">
        <v>590</v>
      </c>
      <c r="I30" s="466" t="s">
        <v>857</v>
      </c>
      <c r="J30" s="466" t="s">
        <v>860</v>
      </c>
      <c r="K30" s="490">
        <f t="shared" ref="K30" si="11">H30-F30</f>
        <v>13.5</v>
      </c>
      <c r="L30" s="462">
        <f>(F30*-0.7)/100</f>
        <v>-4.0354999999999999</v>
      </c>
      <c r="M30" s="463">
        <f t="shared" ref="M30" si="12">(K30+L30)/F30</f>
        <v>1.6417172593235042E-2</v>
      </c>
      <c r="N30" s="466" t="s">
        <v>557</v>
      </c>
      <c r="O30" s="464">
        <v>44231</v>
      </c>
      <c r="P30" s="4"/>
      <c r="Q30" s="4"/>
      <c r="R30" s="339" t="s">
        <v>795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89" customFormat="1" ht="15" customHeight="1">
      <c r="A31" s="520">
        <v>4</v>
      </c>
      <c r="B31" s="514">
        <v>44229</v>
      </c>
      <c r="C31" s="521"/>
      <c r="D31" s="522" t="s">
        <v>68</v>
      </c>
      <c r="E31" s="465" t="s">
        <v>558</v>
      </c>
      <c r="F31" s="465">
        <v>601.5</v>
      </c>
      <c r="G31" s="523">
        <v>585</v>
      </c>
      <c r="H31" s="523">
        <v>615.5</v>
      </c>
      <c r="I31" s="465">
        <v>630</v>
      </c>
      <c r="J31" s="466" t="s">
        <v>860</v>
      </c>
      <c r="K31" s="490">
        <f t="shared" ref="K31" si="13">H31-F31</f>
        <v>14</v>
      </c>
      <c r="L31" s="462">
        <f>(F31*-0.7)/100</f>
        <v>-4.2104999999999997</v>
      </c>
      <c r="M31" s="463">
        <f t="shared" ref="M31" si="14">(K31+L31)/F31</f>
        <v>1.6275145469659184E-2</v>
      </c>
      <c r="N31" s="466" t="s">
        <v>557</v>
      </c>
      <c r="O31" s="464">
        <v>44230</v>
      </c>
      <c r="P31" s="4"/>
      <c r="Q31" s="4"/>
      <c r="R31" s="339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89" customFormat="1" ht="15" customHeight="1">
      <c r="A32" s="513">
        <v>5</v>
      </c>
      <c r="B32" s="514">
        <v>44230</v>
      </c>
      <c r="C32" s="469"/>
      <c r="D32" s="467" t="s">
        <v>131</v>
      </c>
      <c r="E32" s="468" t="s">
        <v>558</v>
      </c>
      <c r="F32" s="465">
        <v>1844</v>
      </c>
      <c r="G32" s="465">
        <v>1790</v>
      </c>
      <c r="H32" s="465">
        <v>1887.5</v>
      </c>
      <c r="I32" s="466" t="s">
        <v>865</v>
      </c>
      <c r="J32" s="466" t="s">
        <v>873</v>
      </c>
      <c r="K32" s="490">
        <f t="shared" ref="K32" si="15">H32-F32</f>
        <v>43.5</v>
      </c>
      <c r="L32" s="462">
        <f>(F32*-0.7)/100</f>
        <v>-12.907999999999999</v>
      </c>
      <c r="M32" s="463">
        <f t="shared" ref="M32" si="16">(K32+L32)/F32</f>
        <v>1.6590021691973968E-2</v>
      </c>
      <c r="N32" s="466" t="s">
        <v>557</v>
      </c>
      <c r="O32" s="464">
        <v>44231</v>
      </c>
      <c r="P32" s="4"/>
      <c r="Q32" s="4"/>
      <c r="R32" s="339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89" customFormat="1" ht="15" customHeight="1">
      <c r="A33" s="525">
        <v>6</v>
      </c>
      <c r="B33" s="526">
        <v>44231</v>
      </c>
      <c r="C33" s="527"/>
      <c r="D33" s="528" t="s">
        <v>68</v>
      </c>
      <c r="E33" s="494" t="s">
        <v>558</v>
      </c>
      <c r="F33" s="494">
        <v>612.5</v>
      </c>
      <c r="G33" s="529">
        <v>598</v>
      </c>
      <c r="H33" s="529">
        <v>592.5</v>
      </c>
      <c r="I33" s="494" t="s">
        <v>874</v>
      </c>
      <c r="J33" s="495" t="s">
        <v>886</v>
      </c>
      <c r="K33" s="530">
        <f t="shared" ref="K33" si="17">H33-F33</f>
        <v>-20</v>
      </c>
      <c r="L33" s="531">
        <f>(F33*-0.7)/100</f>
        <v>-4.2874999999999996</v>
      </c>
      <c r="M33" s="532">
        <f t="shared" ref="M33" si="18">(K33+L33)/F33</f>
        <v>-3.9653061224489798E-2</v>
      </c>
      <c r="N33" s="495" t="s">
        <v>621</v>
      </c>
      <c r="O33" s="533">
        <v>44232</v>
      </c>
      <c r="P33" s="4"/>
      <c r="Q33" s="4"/>
      <c r="R33" s="339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89" customFormat="1" ht="15" customHeight="1">
      <c r="A34" s="414">
        <v>7</v>
      </c>
      <c r="B34" s="438">
        <v>44231</v>
      </c>
      <c r="C34" s="441"/>
      <c r="D34" s="406" t="s">
        <v>117</v>
      </c>
      <c r="E34" s="407" t="s">
        <v>558</v>
      </c>
      <c r="F34" s="407" t="s">
        <v>875</v>
      </c>
      <c r="G34" s="442">
        <v>457</v>
      </c>
      <c r="H34" s="442"/>
      <c r="I34" s="407" t="s">
        <v>876</v>
      </c>
      <c r="J34" s="512" t="s">
        <v>559</v>
      </c>
      <c r="K34" s="372"/>
      <c r="L34" s="424"/>
      <c r="M34" s="422"/>
      <c r="N34" s="400"/>
      <c r="O34" s="413"/>
      <c r="P34" s="4"/>
      <c r="Q34" s="4"/>
      <c r="R34" s="339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89" customFormat="1" ht="15" customHeight="1">
      <c r="A35" s="513">
        <v>8</v>
      </c>
      <c r="B35" s="514">
        <v>44232</v>
      </c>
      <c r="C35" s="469"/>
      <c r="D35" s="467" t="s">
        <v>773</v>
      </c>
      <c r="E35" s="468" t="s">
        <v>558</v>
      </c>
      <c r="F35" s="465">
        <v>1520</v>
      </c>
      <c r="G35" s="465">
        <v>1469</v>
      </c>
      <c r="H35" s="465">
        <v>1560</v>
      </c>
      <c r="I35" s="466" t="s">
        <v>862</v>
      </c>
      <c r="J35" s="466" t="s">
        <v>594</v>
      </c>
      <c r="K35" s="490">
        <f t="shared" ref="K35" si="19">H35-F35</f>
        <v>40</v>
      </c>
      <c r="L35" s="462">
        <f>(F35*-0.07)/100</f>
        <v>-1.0640000000000001</v>
      </c>
      <c r="M35" s="463">
        <f t="shared" ref="M35" si="20">(K35+L35)/F35</f>
        <v>2.561578947368421E-2</v>
      </c>
      <c r="N35" s="466" t="s">
        <v>557</v>
      </c>
      <c r="O35" s="496">
        <v>44232</v>
      </c>
      <c r="P35" s="4"/>
      <c r="Q35" s="4"/>
      <c r="R35" s="339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89" customFormat="1" ht="15" customHeight="1">
      <c r="A36" s="414">
        <v>9</v>
      </c>
      <c r="B36" s="438">
        <v>44235</v>
      </c>
      <c r="C36" s="441"/>
      <c r="D36" s="406" t="s">
        <v>890</v>
      </c>
      <c r="E36" s="407" t="s">
        <v>558</v>
      </c>
      <c r="F36" s="407" t="s">
        <v>904</v>
      </c>
      <c r="G36" s="442">
        <v>214.5</v>
      </c>
      <c r="H36" s="442"/>
      <c r="I36" s="407" t="s">
        <v>891</v>
      </c>
      <c r="J36" s="512" t="s">
        <v>559</v>
      </c>
      <c r="K36" s="372"/>
      <c r="L36" s="424"/>
      <c r="M36" s="422"/>
      <c r="N36" s="400"/>
      <c r="O36" s="413"/>
      <c r="P36" s="4"/>
      <c r="Q36" s="4"/>
      <c r="R36" s="339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89" customFormat="1" ht="15" customHeight="1">
      <c r="A37" s="414"/>
      <c r="B37" s="438"/>
      <c r="C37" s="441"/>
      <c r="D37" s="406"/>
      <c r="E37" s="407"/>
      <c r="F37" s="407"/>
      <c r="G37" s="442"/>
      <c r="H37" s="442"/>
      <c r="I37" s="407"/>
      <c r="J37" s="414"/>
      <c r="K37" s="372"/>
      <c r="L37" s="424"/>
      <c r="M37" s="422"/>
      <c r="N37" s="400"/>
      <c r="O37" s="413"/>
      <c r="P37" s="4"/>
      <c r="Q37" s="4"/>
      <c r="R37" s="339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89" customFormat="1" ht="15" customHeight="1">
      <c r="A38" s="414"/>
      <c r="B38" s="438"/>
      <c r="C38" s="441"/>
      <c r="D38" s="406"/>
      <c r="E38" s="407"/>
      <c r="F38" s="407"/>
      <c r="G38" s="442"/>
      <c r="H38" s="442"/>
      <c r="I38" s="407"/>
      <c r="J38" s="414"/>
      <c r="K38" s="372"/>
      <c r="L38" s="424"/>
      <c r="M38" s="422"/>
      <c r="N38" s="400"/>
      <c r="O38" s="413"/>
      <c r="P38" s="4"/>
      <c r="Q38" s="4"/>
      <c r="R38" s="339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89" customFormat="1" ht="15" customHeight="1">
      <c r="A39" s="414"/>
      <c r="B39" s="438"/>
      <c r="C39" s="441"/>
      <c r="D39" s="406"/>
      <c r="E39" s="407"/>
      <c r="F39" s="407"/>
      <c r="G39" s="442"/>
      <c r="H39" s="442"/>
      <c r="I39" s="407"/>
      <c r="J39" s="414"/>
      <c r="K39" s="372"/>
      <c r="L39" s="424"/>
      <c r="M39" s="422"/>
      <c r="N39" s="400"/>
      <c r="O39" s="413"/>
      <c r="P39" s="4"/>
      <c r="Q39" s="4"/>
      <c r="R39" s="339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89" customFormat="1" ht="15" customHeight="1">
      <c r="A40" s="414"/>
      <c r="B40" s="438"/>
      <c r="C40" s="441"/>
      <c r="D40" s="406"/>
      <c r="E40" s="407"/>
      <c r="F40" s="407"/>
      <c r="G40" s="442"/>
      <c r="H40" s="442"/>
      <c r="I40" s="407"/>
      <c r="J40" s="372"/>
      <c r="K40" s="372"/>
      <c r="L40" s="424"/>
      <c r="M40" s="422"/>
      <c r="N40" s="400"/>
      <c r="O40" s="413"/>
      <c r="P40" s="4"/>
      <c r="Q40" s="4"/>
      <c r="R40" s="339"/>
      <c r="S40" s="37"/>
      <c r="T40" s="37"/>
      <c r="U40" s="37"/>
      <c r="V40" s="37"/>
      <c r="W40" s="37"/>
      <c r="X40" s="37"/>
      <c r="Y40" s="37"/>
      <c r="Z40" s="37"/>
      <c r="AA40" s="37"/>
    </row>
    <row r="41" spans="1:34" ht="44.25" customHeight="1">
      <c r="A41" s="20" t="s">
        <v>561</v>
      </c>
      <c r="B41" s="36"/>
      <c r="C41" s="36"/>
      <c r="D41" s="37"/>
      <c r="E41" s="33"/>
      <c r="F41" s="33"/>
      <c r="G41" s="32"/>
      <c r="H41" s="32" t="s">
        <v>825</v>
      </c>
      <c r="I41" s="33"/>
      <c r="J41" s="14"/>
      <c r="K41" s="76"/>
      <c r="L41" s="77"/>
      <c r="M41" s="76"/>
      <c r="N41" s="78"/>
      <c r="O41" s="76"/>
      <c r="P41" s="4"/>
      <c r="Q41" s="430"/>
      <c r="R41" s="443"/>
      <c r="S41" s="430"/>
      <c r="T41" s="430"/>
      <c r="U41" s="430"/>
      <c r="V41" s="430"/>
      <c r="W41" s="430"/>
      <c r="X41" s="430"/>
      <c r="Y41" s="430"/>
      <c r="Z41" s="37"/>
      <c r="AA41" s="37"/>
      <c r="AB41" s="37"/>
    </row>
    <row r="42" spans="1:34" s="3" customFormat="1">
      <c r="A42" s="26" t="s">
        <v>562</v>
      </c>
      <c r="B42" s="20"/>
      <c r="C42" s="20"/>
      <c r="D42" s="20"/>
      <c r="E42" s="2"/>
      <c r="F42" s="27" t="s">
        <v>563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6" customFormat="1" ht="14.25" customHeight="1">
      <c r="A43" s="26"/>
      <c r="B43" s="20"/>
      <c r="C43" s="20"/>
      <c r="D43" s="20"/>
      <c r="E43" s="29"/>
      <c r="F43" s="27" t="s">
        <v>565</v>
      </c>
      <c r="G43" s="38"/>
      <c r="H43" s="39"/>
      <c r="I43" s="79"/>
      <c r="J43" s="14"/>
      <c r="K43" s="80"/>
      <c r="L43" s="81"/>
      <c r="M43" s="82"/>
      <c r="N43" s="83"/>
      <c r="O43" s="84"/>
      <c r="P43" s="2"/>
      <c r="Q43" s="1"/>
      <c r="R43" s="9"/>
      <c r="S43" s="3"/>
      <c r="Y43" s="3"/>
      <c r="Z43" s="3"/>
    </row>
    <row r="44" spans="1:34" s="6" customFormat="1" ht="14.25" customHeight="1">
      <c r="A44" s="20"/>
      <c r="B44" s="20"/>
      <c r="C44" s="20"/>
      <c r="D44" s="20"/>
      <c r="E44" s="29"/>
      <c r="F44" s="14"/>
      <c r="G44" s="14"/>
      <c r="H44" s="28"/>
      <c r="I44" s="33"/>
      <c r="J44" s="68"/>
      <c r="K44" s="65"/>
      <c r="L44" s="66"/>
      <c r="M44" s="14"/>
      <c r="N44" s="69"/>
      <c r="O44" s="54"/>
      <c r="P44" s="5"/>
      <c r="Q44" s="1"/>
      <c r="R44" s="9"/>
      <c r="S44" s="3"/>
      <c r="Y44" s="3"/>
      <c r="Z44" s="3"/>
    </row>
    <row r="45" spans="1:34" s="6" customFormat="1" ht="15">
      <c r="A45" s="40" t="s">
        <v>572</v>
      </c>
      <c r="B45" s="40"/>
      <c r="C45" s="40"/>
      <c r="D45" s="40"/>
      <c r="E45" s="29"/>
      <c r="F45" s="14"/>
      <c r="G45" s="9"/>
      <c r="H45" s="14"/>
      <c r="I45" s="9"/>
      <c r="J45" s="85"/>
      <c r="K45" s="9"/>
      <c r="L45" s="9"/>
      <c r="M45" s="9"/>
      <c r="N45" s="9"/>
      <c r="O45" s="86"/>
      <c r="P45"/>
      <c r="Q45" s="1"/>
      <c r="R45" s="9"/>
      <c r="S45" s="3"/>
      <c r="Y45" s="3"/>
      <c r="Z45" s="3"/>
    </row>
    <row r="46" spans="1:34" s="6" customFormat="1" ht="38.25">
      <c r="A46" s="18" t="s">
        <v>16</v>
      </c>
      <c r="B46" s="18" t="s">
        <v>535</v>
      </c>
      <c r="C46" s="18"/>
      <c r="D46" s="19" t="s">
        <v>546</v>
      </c>
      <c r="E46" s="18" t="s">
        <v>547</v>
      </c>
      <c r="F46" s="18" t="s">
        <v>548</v>
      </c>
      <c r="G46" s="18" t="s">
        <v>567</v>
      </c>
      <c r="H46" s="18" t="s">
        <v>550</v>
      </c>
      <c r="I46" s="18" t="s">
        <v>551</v>
      </c>
      <c r="J46" s="17" t="s">
        <v>552</v>
      </c>
      <c r="K46" s="74" t="s">
        <v>573</v>
      </c>
      <c r="L46" s="60" t="s">
        <v>823</v>
      </c>
      <c r="M46" s="74" t="s">
        <v>569</v>
      </c>
      <c r="N46" s="18" t="s">
        <v>570</v>
      </c>
      <c r="O46" s="17" t="s">
        <v>555</v>
      </c>
      <c r="P46" s="87" t="s">
        <v>556</v>
      </c>
      <c r="Q46" s="1"/>
      <c r="R46" s="14"/>
      <c r="S46" s="3"/>
      <c r="Y46" s="3"/>
      <c r="Z46" s="3"/>
    </row>
    <row r="47" spans="1:34" s="389" customFormat="1" ht="13.9" customHeight="1">
      <c r="A47" s="519">
        <v>1</v>
      </c>
      <c r="B47" s="514">
        <v>44229</v>
      </c>
      <c r="C47" s="469"/>
      <c r="D47" s="467" t="s">
        <v>854</v>
      </c>
      <c r="E47" s="468" t="s">
        <v>558</v>
      </c>
      <c r="F47" s="465">
        <v>925.5</v>
      </c>
      <c r="G47" s="465">
        <v>905</v>
      </c>
      <c r="H47" s="465">
        <v>941</v>
      </c>
      <c r="I47" s="466" t="s">
        <v>855</v>
      </c>
      <c r="J47" s="466" t="s">
        <v>871</v>
      </c>
      <c r="K47" s="515">
        <f t="shared" ref="K47" si="21">H47-F47</f>
        <v>15.5</v>
      </c>
      <c r="L47" s="516">
        <f t="shared" ref="L47" si="22">(H47*N47)*0.035%</f>
        <v>214.07750000000004</v>
      </c>
      <c r="M47" s="517">
        <f t="shared" ref="M47" si="23">(K47*N47)-L47</f>
        <v>9860.9225000000006</v>
      </c>
      <c r="N47" s="466">
        <v>650</v>
      </c>
      <c r="O47" s="518" t="s">
        <v>557</v>
      </c>
      <c r="P47" s="464">
        <v>44230</v>
      </c>
      <c r="Q47" s="383"/>
      <c r="R47" s="339" t="s">
        <v>795</v>
      </c>
      <c r="S47" s="37"/>
      <c r="Y47" s="37"/>
      <c r="Z47" s="37"/>
    </row>
    <row r="48" spans="1:34" s="389" customFormat="1" ht="13.9" customHeight="1">
      <c r="A48" s="519">
        <v>2</v>
      </c>
      <c r="B48" s="514">
        <v>44229</v>
      </c>
      <c r="C48" s="469"/>
      <c r="D48" s="467" t="s">
        <v>856</v>
      </c>
      <c r="E48" s="468" t="s">
        <v>558</v>
      </c>
      <c r="F48" s="465">
        <v>1930</v>
      </c>
      <c r="G48" s="465">
        <v>1885</v>
      </c>
      <c r="H48" s="465">
        <v>1964</v>
      </c>
      <c r="I48" s="466">
        <v>2000</v>
      </c>
      <c r="J48" s="466" t="s">
        <v>571</v>
      </c>
      <c r="K48" s="515">
        <f t="shared" ref="K48" si="24">H48-F48</f>
        <v>34</v>
      </c>
      <c r="L48" s="516">
        <f t="shared" ref="L48:L49" si="25">(H48*N48)*0.035%</f>
        <v>171.85000000000002</v>
      </c>
      <c r="M48" s="517">
        <f t="shared" ref="M48" si="26">(K48*N48)-L48</f>
        <v>8328.15</v>
      </c>
      <c r="N48" s="466">
        <v>250</v>
      </c>
      <c r="O48" s="518" t="s">
        <v>557</v>
      </c>
      <c r="P48" s="464">
        <v>44235</v>
      </c>
      <c r="Q48" s="383"/>
      <c r="R48" s="339" t="s">
        <v>560</v>
      </c>
      <c r="S48" s="37"/>
      <c r="Y48" s="37"/>
      <c r="Z48" s="37"/>
    </row>
    <row r="49" spans="1:34" s="37" customFormat="1" ht="14.25">
      <c r="A49" s="502">
        <v>3</v>
      </c>
      <c r="B49" s="503">
        <v>44230</v>
      </c>
      <c r="C49" s="503"/>
      <c r="D49" s="493" t="s">
        <v>858</v>
      </c>
      <c r="E49" s="494" t="s">
        <v>820</v>
      </c>
      <c r="F49" s="494">
        <v>14700</v>
      </c>
      <c r="G49" s="504">
        <v>14820</v>
      </c>
      <c r="H49" s="504">
        <v>14820</v>
      </c>
      <c r="I49" s="494">
        <v>14500</v>
      </c>
      <c r="J49" s="495" t="s">
        <v>866</v>
      </c>
      <c r="K49" s="495">
        <f>F49-H49</f>
        <v>-120</v>
      </c>
      <c r="L49" s="495">
        <f t="shared" si="25"/>
        <v>389.02500000000003</v>
      </c>
      <c r="M49" s="495">
        <f>(K49*N49)-L49</f>
        <v>-9389.0249999999996</v>
      </c>
      <c r="N49" s="495">
        <v>75</v>
      </c>
      <c r="O49" s="495" t="s">
        <v>621</v>
      </c>
      <c r="P49" s="524">
        <v>44230</v>
      </c>
      <c r="Q49" s="383"/>
      <c r="R49" s="339" t="s">
        <v>560</v>
      </c>
      <c r="Z49" s="389"/>
      <c r="AA49" s="389"/>
      <c r="AB49" s="389"/>
      <c r="AC49" s="389"/>
      <c r="AD49" s="389"/>
      <c r="AE49" s="389"/>
      <c r="AF49" s="389"/>
      <c r="AG49" s="389"/>
      <c r="AH49" s="389"/>
    </row>
    <row r="50" spans="1:34" s="389" customFormat="1" ht="13.9" customHeight="1">
      <c r="A50" s="519">
        <v>4</v>
      </c>
      <c r="B50" s="514">
        <v>44230</v>
      </c>
      <c r="C50" s="469"/>
      <c r="D50" s="467" t="s">
        <v>861</v>
      </c>
      <c r="E50" s="468" t="s">
        <v>558</v>
      </c>
      <c r="F50" s="465">
        <v>1569</v>
      </c>
      <c r="G50" s="465">
        <v>1545</v>
      </c>
      <c r="H50" s="465">
        <v>1586</v>
      </c>
      <c r="I50" s="466" t="s">
        <v>862</v>
      </c>
      <c r="J50" s="466" t="s">
        <v>863</v>
      </c>
      <c r="K50" s="515">
        <f>H50-F50</f>
        <v>17</v>
      </c>
      <c r="L50" s="516">
        <f t="shared" ref="L50:L51" si="27">(H50*N50)*0.035%</f>
        <v>305.30500000000006</v>
      </c>
      <c r="M50" s="517">
        <f t="shared" ref="M50:M51" si="28">(K50*N50)-L50</f>
        <v>9044.6949999999997</v>
      </c>
      <c r="N50" s="466">
        <v>550</v>
      </c>
      <c r="O50" s="518" t="s">
        <v>557</v>
      </c>
      <c r="P50" s="496">
        <v>44230</v>
      </c>
      <c r="Q50" s="383"/>
      <c r="R50" s="339" t="s">
        <v>795</v>
      </c>
      <c r="S50" s="37"/>
      <c r="Y50" s="37"/>
      <c r="Z50" s="37"/>
    </row>
    <row r="51" spans="1:34" s="389" customFormat="1" ht="13.9" customHeight="1">
      <c r="A51" s="519">
        <v>5</v>
      </c>
      <c r="B51" s="514">
        <v>44231</v>
      </c>
      <c r="C51" s="469"/>
      <c r="D51" s="467" t="s">
        <v>877</v>
      </c>
      <c r="E51" s="468" t="s">
        <v>558</v>
      </c>
      <c r="F51" s="465">
        <v>924</v>
      </c>
      <c r="G51" s="465">
        <v>903</v>
      </c>
      <c r="H51" s="465">
        <v>942</v>
      </c>
      <c r="I51" s="466" t="s">
        <v>855</v>
      </c>
      <c r="J51" s="466" t="s">
        <v>885</v>
      </c>
      <c r="K51" s="515">
        <f t="shared" ref="K51" si="29">H51-F51</f>
        <v>18</v>
      </c>
      <c r="L51" s="516">
        <f t="shared" si="27"/>
        <v>214.30500000000004</v>
      </c>
      <c r="M51" s="517">
        <f t="shared" si="28"/>
        <v>11485.695</v>
      </c>
      <c r="N51" s="466">
        <v>650</v>
      </c>
      <c r="O51" s="518" t="s">
        <v>557</v>
      </c>
      <c r="P51" s="464">
        <v>44232</v>
      </c>
      <c r="Q51" s="383"/>
      <c r="R51" s="339" t="s">
        <v>795</v>
      </c>
      <c r="S51" s="37"/>
      <c r="Y51" s="37"/>
      <c r="Z51" s="37"/>
    </row>
    <row r="52" spans="1:34" s="389" customFormat="1" ht="13.9" customHeight="1">
      <c r="A52" s="519">
        <v>6</v>
      </c>
      <c r="B52" s="514">
        <v>44232</v>
      </c>
      <c r="C52" s="469"/>
      <c r="D52" s="467" t="s">
        <v>858</v>
      </c>
      <c r="E52" s="468" t="s">
        <v>820</v>
      </c>
      <c r="F52" s="465">
        <v>14980</v>
      </c>
      <c r="G52" s="465">
        <v>15080</v>
      </c>
      <c r="H52" s="465">
        <v>14910</v>
      </c>
      <c r="I52" s="466">
        <v>14800</v>
      </c>
      <c r="J52" s="466" t="s">
        <v>732</v>
      </c>
      <c r="K52" s="515">
        <f>F52-H52</f>
        <v>70</v>
      </c>
      <c r="L52" s="516">
        <f t="shared" ref="L52:L53" si="30">(H52*N52)*0.035%</f>
        <v>391.38750000000005</v>
      </c>
      <c r="M52" s="517">
        <f t="shared" ref="M52:M53" si="31">(K52*N52)-L52</f>
        <v>4858.6125000000002</v>
      </c>
      <c r="N52" s="466">
        <v>75</v>
      </c>
      <c r="O52" s="518" t="s">
        <v>557</v>
      </c>
      <c r="P52" s="496">
        <v>44232</v>
      </c>
      <c r="Q52" s="383"/>
      <c r="R52" s="339"/>
      <c r="S52" s="37"/>
      <c r="Y52" s="37"/>
      <c r="Z52" s="37"/>
    </row>
    <row r="53" spans="1:34" s="389" customFormat="1" ht="13.9" customHeight="1">
      <c r="A53" s="519">
        <v>7</v>
      </c>
      <c r="B53" s="514">
        <v>44235</v>
      </c>
      <c r="C53" s="469"/>
      <c r="D53" s="467" t="s">
        <v>892</v>
      </c>
      <c r="E53" s="468" t="s">
        <v>558</v>
      </c>
      <c r="F53" s="465">
        <v>687</v>
      </c>
      <c r="G53" s="465">
        <v>675</v>
      </c>
      <c r="H53" s="465">
        <v>697.5</v>
      </c>
      <c r="I53" s="466">
        <v>710</v>
      </c>
      <c r="J53" s="466" t="s">
        <v>905</v>
      </c>
      <c r="K53" s="515">
        <f t="shared" ref="K53" si="32">H53-F53</f>
        <v>10.5</v>
      </c>
      <c r="L53" s="516">
        <f t="shared" si="30"/>
        <v>268.53750000000002</v>
      </c>
      <c r="M53" s="517">
        <f t="shared" si="31"/>
        <v>11281.4625</v>
      </c>
      <c r="N53" s="466">
        <v>1100</v>
      </c>
      <c r="O53" s="518" t="s">
        <v>557</v>
      </c>
      <c r="P53" s="464">
        <v>44236</v>
      </c>
      <c r="Q53" s="383"/>
      <c r="R53" s="339"/>
      <c r="S53" s="37"/>
      <c r="Y53" s="37"/>
      <c r="Z53" s="37"/>
    </row>
    <row r="54" spans="1:34" s="389" customFormat="1" ht="13.9" customHeight="1">
      <c r="A54" s="510"/>
      <c r="B54" s="438"/>
      <c r="C54" s="439"/>
      <c r="D54" s="432"/>
      <c r="E54" s="433"/>
      <c r="F54" s="407"/>
      <c r="G54" s="407"/>
      <c r="H54" s="407"/>
      <c r="I54" s="372"/>
      <c r="J54" s="479"/>
      <c r="K54" s="483"/>
      <c r="L54" s="484"/>
      <c r="M54" s="480"/>
      <c r="N54" s="479"/>
      <c r="O54" s="481"/>
      <c r="P54" s="482"/>
      <c r="Q54" s="383"/>
      <c r="R54" s="339"/>
      <c r="S54" s="37"/>
      <c r="Y54" s="37"/>
      <c r="Z54" s="37"/>
    </row>
    <row r="55" spans="1:34" s="389" customFormat="1" ht="13.9" customHeight="1">
      <c r="A55" s="510"/>
      <c r="B55" s="438"/>
      <c r="C55" s="439"/>
      <c r="D55" s="432"/>
      <c r="E55" s="433"/>
      <c r="F55" s="407"/>
      <c r="G55" s="407"/>
      <c r="H55" s="407"/>
      <c r="I55" s="372"/>
      <c r="J55" s="479"/>
      <c r="K55" s="483"/>
      <c r="L55" s="484"/>
      <c r="M55" s="480"/>
      <c r="N55" s="479"/>
      <c r="O55" s="481"/>
      <c r="P55" s="482"/>
      <c r="Q55" s="383"/>
      <c r="R55" s="339"/>
      <c r="S55" s="37"/>
      <c r="Y55" s="37"/>
      <c r="Z55" s="37"/>
    </row>
    <row r="56" spans="1:34" s="389" customFormat="1" ht="13.9" customHeight="1">
      <c r="A56" s="510"/>
      <c r="B56" s="438"/>
      <c r="C56" s="439"/>
      <c r="D56" s="432"/>
      <c r="E56" s="433"/>
      <c r="F56" s="407"/>
      <c r="G56" s="407"/>
      <c r="H56" s="407"/>
      <c r="I56" s="372"/>
      <c r="J56" s="479"/>
      <c r="K56" s="483"/>
      <c r="L56" s="484"/>
      <c r="M56" s="480"/>
      <c r="N56" s="479"/>
      <c r="O56" s="481"/>
      <c r="P56" s="482"/>
      <c r="Q56" s="383"/>
      <c r="R56" s="339"/>
      <c r="S56" s="37"/>
      <c r="Y56" s="37"/>
      <c r="Z56" s="37"/>
    </row>
    <row r="57" spans="1:34" s="389" customFormat="1" ht="13.9" customHeight="1">
      <c r="A57" s="506"/>
      <c r="B57" s="438"/>
      <c r="C57" s="439"/>
      <c r="D57" s="432"/>
      <c r="E57" s="433"/>
      <c r="F57" s="407"/>
      <c r="G57" s="407"/>
      <c r="H57" s="407"/>
      <c r="I57" s="372"/>
      <c r="J57" s="479"/>
      <c r="K57" s="483"/>
      <c r="L57" s="484"/>
      <c r="M57" s="480"/>
      <c r="N57" s="479"/>
      <c r="O57" s="481"/>
      <c r="P57" s="482"/>
      <c r="Q57" s="383"/>
      <c r="R57" s="339"/>
      <c r="S57" s="37"/>
      <c r="Y57" s="37"/>
      <c r="Z57" s="37"/>
    </row>
    <row r="58" spans="1:34" s="389" customFormat="1" ht="13.9" customHeight="1">
      <c r="A58" s="440"/>
      <c r="B58" s="438"/>
      <c r="C58" s="439"/>
      <c r="D58" s="432"/>
      <c r="E58" s="433"/>
      <c r="F58" s="407"/>
      <c r="G58" s="407"/>
      <c r="H58" s="407"/>
      <c r="I58" s="372"/>
      <c r="J58" s="372"/>
      <c r="K58" s="372"/>
      <c r="L58" s="372"/>
      <c r="M58" s="372"/>
      <c r="N58" s="372"/>
      <c r="O58" s="372"/>
      <c r="P58" s="372"/>
      <c r="Q58" s="383"/>
      <c r="R58" s="339"/>
      <c r="S58" s="37"/>
      <c r="Y58" s="37"/>
      <c r="Z58" s="37"/>
    </row>
    <row r="59" spans="1:34" s="389" customFormat="1" ht="13.9" customHeight="1">
      <c r="A59" s="450"/>
      <c r="B59" s="444"/>
      <c r="C59" s="451"/>
      <c r="D59" s="452"/>
      <c r="E59" s="373"/>
      <c r="F59" s="419"/>
      <c r="G59" s="419"/>
      <c r="H59" s="419"/>
      <c r="I59" s="415"/>
      <c r="J59" s="415"/>
      <c r="K59" s="415"/>
      <c r="L59" s="415"/>
      <c r="M59" s="415"/>
      <c r="N59" s="415"/>
      <c r="O59" s="415"/>
      <c r="P59" s="415"/>
      <c r="Q59" s="383"/>
      <c r="R59" s="339"/>
      <c r="S59" s="37"/>
      <c r="Y59" s="37"/>
      <c r="Z59" s="37"/>
    </row>
    <row r="60" spans="1:34" s="3" customFormat="1">
      <c r="A60" s="41"/>
      <c r="B60" s="42"/>
      <c r="C60" s="43"/>
      <c r="D60" s="44"/>
      <c r="E60" s="45"/>
      <c r="F60" s="46"/>
      <c r="G60" s="46"/>
      <c r="H60" s="46"/>
      <c r="I60" s="46"/>
      <c r="J60" s="14"/>
      <c r="K60" s="88"/>
      <c r="L60" s="88"/>
      <c r="M60" s="14"/>
      <c r="N60" s="13"/>
      <c r="O60" s="89"/>
      <c r="P60" s="2"/>
      <c r="Q60" s="1"/>
      <c r="R60" s="14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3" customFormat="1" ht="15">
      <c r="A61" s="47" t="s">
        <v>574</v>
      </c>
      <c r="B61" s="47"/>
      <c r="C61" s="47"/>
      <c r="D61" s="47"/>
      <c r="E61" s="48"/>
      <c r="F61" s="46"/>
      <c r="G61" s="46"/>
      <c r="H61" s="46"/>
      <c r="I61" s="46"/>
      <c r="J61" s="50"/>
      <c r="K61" s="9"/>
      <c r="L61" s="9"/>
      <c r="M61" s="9"/>
      <c r="N61" s="8"/>
      <c r="O61" s="50"/>
      <c r="P61" s="2"/>
      <c r="Q61" s="1"/>
      <c r="R61" s="14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3" customFormat="1" ht="38.25">
      <c r="A62" s="18" t="s">
        <v>16</v>
      </c>
      <c r="B62" s="18" t="s">
        <v>535</v>
      </c>
      <c r="C62" s="18"/>
      <c r="D62" s="19" t="s">
        <v>546</v>
      </c>
      <c r="E62" s="18" t="s">
        <v>547</v>
      </c>
      <c r="F62" s="18" t="s">
        <v>548</v>
      </c>
      <c r="G62" s="49" t="s">
        <v>567</v>
      </c>
      <c r="H62" s="18" t="s">
        <v>550</v>
      </c>
      <c r="I62" s="18" t="s">
        <v>551</v>
      </c>
      <c r="J62" s="17" t="s">
        <v>552</v>
      </c>
      <c r="K62" s="17" t="s">
        <v>575</v>
      </c>
      <c r="L62" s="60" t="s">
        <v>823</v>
      </c>
      <c r="M62" s="74" t="s">
        <v>569</v>
      </c>
      <c r="N62" s="18" t="s">
        <v>570</v>
      </c>
      <c r="O62" s="18" t="s">
        <v>555</v>
      </c>
      <c r="P62" s="19" t="s">
        <v>556</v>
      </c>
      <c r="Q62" s="1"/>
      <c r="R62" s="14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37" customFormat="1" ht="14.25">
      <c r="A63" s="575">
        <v>1</v>
      </c>
      <c r="B63" s="577">
        <v>44225</v>
      </c>
      <c r="C63" s="439"/>
      <c r="D63" s="432" t="s">
        <v>845</v>
      </c>
      <c r="E63" s="433" t="s">
        <v>558</v>
      </c>
      <c r="F63" s="407" t="s">
        <v>846</v>
      </c>
      <c r="G63" s="407"/>
      <c r="H63" s="407"/>
      <c r="I63" s="372"/>
      <c r="J63" s="579" t="s">
        <v>559</v>
      </c>
      <c r="K63" s="372"/>
      <c r="L63" s="424"/>
      <c r="M63" s="372"/>
      <c r="N63" s="372"/>
      <c r="O63" s="400"/>
      <c r="P63" s="413"/>
      <c r="Q63" s="383"/>
      <c r="R63" s="339" t="s">
        <v>795</v>
      </c>
      <c r="Z63" s="389"/>
      <c r="AA63" s="389"/>
      <c r="AB63" s="389"/>
      <c r="AC63" s="389"/>
      <c r="AD63" s="389"/>
      <c r="AE63" s="389"/>
      <c r="AF63" s="389"/>
      <c r="AG63" s="389"/>
      <c r="AH63" s="389"/>
    </row>
    <row r="64" spans="1:34" s="37" customFormat="1" ht="14.25">
      <c r="A64" s="576"/>
      <c r="B64" s="578"/>
      <c r="C64" s="439"/>
      <c r="D64" s="432" t="s">
        <v>847</v>
      </c>
      <c r="E64" s="433" t="s">
        <v>820</v>
      </c>
      <c r="F64" s="407" t="s">
        <v>589</v>
      </c>
      <c r="G64" s="407"/>
      <c r="H64" s="407"/>
      <c r="I64" s="372"/>
      <c r="J64" s="580"/>
      <c r="K64" s="372"/>
      <c r="L64" s="424"/>
      <c r="M64" s="372"/>
      <c r="N64" s="372"/>
      <c r="O64" s="400"/>
      <c r="P64" s="413"/>
      <c r="Q64" s="383"/>
      <c r="R64" s="339" t="s">
        <v>795</v>
      </c>
      <c r="Z64" s="389"/>
      <c r="AA64" s="389"/>
      <c r="AB64" s="389"/>
      <c r="AC64" s="389"/>
      <c r="AD64" s="389"/>
      <c r="AE64" s="389"/>
      <c r="AF64" s="389"/>
      <c r="AG64" s="389"/>
      <c r="AH64" s="389"/>
    </row>
    <row r="65" spans="1:34" s="37" customFormat="1" ht="14.25">
      <c r="A65" s="502">
        <v>2</v>
      </c>
      <c r="B65" s="503">
        <v>44228</v>
      </c>
      <c r="C65" s="503"/>
      <c r="D65" s="493" t="s">
        <v>848</v>
      </c>
      <c r="E65" s="494" t="s">
        <v>558</v>
      </c>
      <c r="F65" s="494">
        <v>67.5</v>
      </c>
      <c r="G65" s="504">
        <v>35</v>
      </c>
      <c r="H65" s="504">
        <v>35</v>
      </c>
      <c r="I65" s="494">
        <v>150</v>
      </c>
      <c r="J65" s="495" t="s">
        <v>912</v>
      </c>
      <c r="K65" s="495">
        <f>H65-F65</f>
        <v>-32.5</v>
      </c>
      <c r="L65" s="495">
        <v>100</v>
      </c>
      <c r="M65" s="495">
        <f>(K65*N65)+L65</f>
        <v>-2337.5</v>
      </c>
      <c r="N65" s="495">
        <v>75</v>
      </c>
      <c r="O65" s="495" t="s">
        <v>621</v>
      </c>
      <c r="P65" s="505">
        <v>44228</v>
      </c>
      <c r="Q65" s="383"/>
      <c r="R65" s="339" t="s">
        <v>560</v>
      </c>
      <c r="Z65" s="389"/>
      <c r="AA65" s="389"/>
      <c r="AB65" s="389"/>
      <c r="AC65" s="389"/>
      <c r="AD65" s="389"/>
      <c r="AE65" s="389"/>
      <c r="AF65" s="389"/>
      <c r="AG65" s="389"/>
      <c r="AH65" s="389"/>
    </row>
    <row r="66" spans="1:34" s="389" customFormat="1" ht="13.9" customHeight="1">
      <c r="A66" s="519">
        <v>3</v>
      </c>
      <c r="B66" s="514">
        <v>44230</v>
      </c>
      <c r="C66" s="469"/>
      <c r="D66" s="467" t="s">
        <v>867</v>
      </c>
      <c r="E66" s="468" t="s">
        <v>558</v>
      </c>
      <c r="F66" s="465">
        <v>51</v>
      </c>
      <c r="G66" s="465">
        <v>18</v>
      </c>
      <c r="H66" s="465">
        <v>71.5</v>
      </c>
      <c r="I66" s="466" t="s">
        <v>868</v>
      </c>
      <c r="J66" s="466" t="s">
        <v>869</v>
      </c>
      <c r="K66" s="515">
        <f>H66-F66</f>
        <v>20.5</v>
      </c>
      <c r="L66" s="516">
        <v>100</v>
      </c>
      <c r="M66" s="517">
        <f t="shared" ref="M66:M67" si="33">(K66*N66)-L66</f>
        <v>1437.5</v>
      </c>
      <c r="N66" s="466">
        <v>75</v>
      </c>
      <c r="O66" s="518" t="s">
        <v>557</v>
      </c>
      <c r="P66" s="496">
        <v>44230</v>
      </c>
      <c r="Q66" s="383"/>
      <c r="R66" s="339" t="s">
        <v>560</v>
      </c>
      <c r="S66" s="37"/>
      <c r="Y66" s="37"/>
      <c r="Z66" s="37"/>
    </row>
    <row r="67" spans="1:34" s="389" customFormat="1" ht="13.9" customHeight="1">
      <c r="A67" s="519">
        <v>4</v>
      </c>
      <c r="B67" s="514">
        <v>44230</v>
      </c>
      <c r="C67" s="469"/>
      <c r="D67" s="467" t="s">
        <v>867</v>
      </c>
      <c r="E67" s="468" t="s">
        <v>558</v>
      </c>
      <c r="F67" s="465">
        <v>52.5</v>
      </c>
      <c r="G67" s="465">
        <v>19</v>
      </c>
      <c r="H67" s="465">
        <v>72</v>
      </c>
      <c r="I67" s="466" t="s">
        <v>868</v>
      </c>
      <c r="J67" s="466" t="s">
        <v>870</v>
      </c>
      <c r="K67" s="515">
        <f>H67-F67</f>
        <v>19.5</v>
      </c>
      <c r="L67" s="516">
        <v>100</v>
      </c>
      <c r="M67" s="517">
        <f t="shared" si="33"/>
        <v>1362.5</v>
      </c>
      <c r="N67" s="466">
        <v>75</v>
      </c>
      <c r="O67" s="518" t="s">
        <v>557</v>
      </c>
      <c r="P67" s="496">
        <v>44230</v>
      </c>
      <c r="Q67" s="383"/>
      <c r="R67" s="339" t="s">
        <v>560</v>
      </c>
      <c r="S67" s="37"/>
      <c r="Y67" s="37"/>
      <c r="Z67" s="37"/>
    </row>
    <row r="68" spans="1:34" s="389" customFormat="1" ht="13.9" customHeight="1">
      <c r="A68" s="558">
        <v>5</v>
      </c>
      <c r="B68" s="526">
        <v>44232</v>
      </c>
      <c r="C68" s="559"/>
      <c r="D68" s="493" t="s">
        <v>887</v>
      </c>
      <c r="E68" s="560" t="s">
        <v>820</v>
      </c>
      <c r="F68" s="494">
        <v>227</v>
      </c>
      <c r="G68" s="494">
        <v>325</v>
      </c>
      <c r="H68" s="494">
        <v>325</v>
      </c>
      <c r="I68" s="495" t="s">
        <v>888</v>
      </c>
      <c r="J68" s="495" t="s">
        <v>911</v>
      </c>
      <c r="K68" s="495">
        <f>F68-H68</f>
        <v>-98</v>
      </c>
      <c r="L68" s="495">
        <v>100</v>
      </c>
      <c r="M68" s="495">
        <f>(K68*N68)+L68</f>
        <v>-7250</v>
      </c>
      <c r="N68" s="495">
        <v>75</v>
      </c>
      <c r="O68" s="495" t="s">
        <v>621</v>
      </c>
      <c r="P68" s="505">
        <v>44236</v>
      </c>
      <c r="Q68" s="383"/>
      <c r="R68" s="339"/>
      <c r="S68" s="37"/>
      <c r="Y68" s="37"/>
      <c r="Z68" s="37"/>
    </row>
    <row r="69" spans="1:34" s="389" customFormat="1" ht="13.9" customHeight="1">
      <c r="A69" s="440"/>
      <c r="B69" s="438"/>
      <c r="C69" s="439"/>
      <c r="D69" s="432"/>
      <c r="E69" s="433"/>
      <c r="F69" s="407"/>
      <c r="G69" s="407"/>
      <c r="H69" s="407"/>
      <c r="I69" s="372"/>
      <c r="J69" s="372"/>
      <c r="K69" s="372"/>
      <c r="L69" s="372"/>
      <c r="M69" s="372"/>
      <c r="N69" s="372"/>
      <c r="O69" s="372"/>
      <c r="P69" s="372"/>
      <c r="Q69" s="383"/>
      <c r="R69" s="339"/>
      <c r="S69" s="37"/>
      <c r="Y69" s="37"/>
      <c r="Z69" s="37"/>
    </row>
    <row r="70" spans="1:34" s="389" customFormat="1" ht="13.9" customHeight="1">
      <c r="A70" s="440"/>
      <c r="B70" s="438"/>
      <c r="C70" s="439"/>
      <c r="D70" s="432"/>
      <c r="E70" s="433"/>
      <c r="F70" s="407"/>
      <c r="G70" s="407"/>
      <c r="H70" s="407"/>
      <c r="I70" s="372"/>
      <c r="J70" s="372"/>
      <c r="K70" s="372"/>
      <c r="L70" s="372"/>
      <c r="M70" s="372"/>
      <c r="N70" s="372"/>
      <c r="O70" s="372"/>
      <c r="P70" s="372"/>
      <c r="Q70" s="383"/>
      <c r="R70" s="339"/>
      <c r="S70" s="37"/>
      <c r="Y70" s="37"/>
      <c r="Z70" s="37"/>
    </row>
    <row r="71" spans="1:34" s="389" customFormat="1" ht="13.9" customHeight="1">
      <c r="A71" s="440"/>
      <c r="B71" s="438"/>
      <c r="C71" s="439"/>
      <c r="D71" s="432"/>
      <c r="E71" s="433"/>
      <c r="F71" s="407"/>
      <c r="G71" s="407"/>
      <c r="H71" s="407"/>
      <c r="I71" s="372"/>
      <c r="J71" s="372"/>
      <c r="K71" s="372"/>
      <c r="L71" s="372"/>
      <c r="M71" s="372"/>
      <c r="N71" s="372"/>
      <c r="O71" s="372"/>
      <c r="P71" s="372"/>
      <c r="Q71" s="383"/>
      <c r="R71" s="339"/>
      <c r="S71" s="37"/>
      <c r="Y71" s="37"/>
      <c r="Z71" s="37"/>
    </row>
    <row r="72" spans="1:34" s="37" customFormat="1" ht="14.25">
      <c r="A72" s="33"/>
      <c r="B72" s="417"/>
      <c r="C72" s="417"/>
      <c r="D72" s="418"/>
      <c r="E72" s="419"/>
      <c r="F72" s="419"/>
      <c r="G72" s="420"/>
      <c r="H72" s="420"/>
      <c r="I72" s="419"/>
      <c r="J72" s="415"/>
      <c r="K72" s="415"/>
      <c r="L72" s="415"/>
      <c r="M72" s="415"/>
      <c r="N72" s="415"/>
      <c r="O72" s="415"/>
      <c r="P72" s="415"/>
      <c r="Q72" s="383"/>
      <c r="R72" s="339"/>
      <c r="Z72" s="389"/>
      <c r="AA72" s="389"/>
      <c r="AB72" s="389"/>
      <c r="AC72" s="389"/>
      <c r="AD72" s="389"/>
      <c r="AE72" s="389"/>
      <c r="AF72" s="389"/>
      <c r="AG72" s="389"/>
      <c r="AH72" s="389"/>
    </row>
    <row r="73" spans="1:34" s="37" customFormat="1" ht="14.25">
      <c r="A73" s="33"/>
      <c r="B73" s="417"/>
      <c r="C73" s="417"/>
      <c r="D73" s="418"/>
      <c r="E73" s="419"/>
      <c r="F73" s="419"/>
      <c r="G73" s="420"/>
      <c r="H73" s="420"/>
      <c r="I73" s="419"/>
      <c r="J73" s="415"/>
      <c r="K73" s="415"/>
      <c r="L73" s="415"/>
      <c r="M73" s="415"/>
      <c r="N73" s="415"/>
      <c r="O73" s="415"/>
      <c r="P73" s="415"/>
      <c r="Q73" s="383"/>
      <c r="R73" s="339"/>
      <c r="Z73" s="389"/>
      <c r="AA73" s="389"/>
      <c r="AB73" s="389"/>
      <c r="AC73" s="389"/>
      <c r="AD73" s="389"/>
      <c r="AE73" s="389"/>
      <c r="AF73" s="389"/>
      <c r="AG73" s="389"/>
      <c r="AH73" s="389"/>
    </row>
    <row r="74" spans="1:34" s="37" customFormat="1" ht="14.25">
      <c r="A74" s="33"/>
      <c r="B74" s="417"/>
      <c r="C74" s="417"/>
      <c r="D74" s="418"/>
      <c r="E74" s="419"/>
      <c r="F74" s="419"/>
      <c r="G74" s="420"/>
      <c r="H74" s="420"/>
      <c r="I74" s="419"/>
      <c r="J74" s="415"/>
      <c r="K74" s="415"/>
      <c r="L74" s="415"/>
      <c r="M74" s="415"/>
      <c r="N74" s="415"/>
      <c r="O74" s="415"/>
      <c r="P74" s="415"/>
      <c r="Q74" s="383"/>
      <c r="R74" s="339"/>
      <c r="Z74" s="389"/>
      <c r="AA74" s="389"/>
      <c r="AB74" s="389"/>
      <c r="AC74" s="389"/>
      <c r="AD74" s="389"/>
      <c r="AE74" s="389"/>
      <c r="AF74" s="389"/>
      <c r="AG74" s="389"/>
      <c r="AH74" s="389"/>
    </row>
    <row r="75" spans="1:34" s="37" customFormat="1" ht="14.25">
      <c r="A75" s="33"/>
      <c r="B75" s="417"/>
      <c r="C75" s="417"/>
      <c r="D75" s="418"/>
      <c r="E75" s="419"/>
      <c r="F75" s="419"/>
      <c r="G75" s="420"/>
      <c r="H75" s="420"/>
      <c r="I75" s="419"/>
      <c r="J75" s="415"/>
      <c r="K75" s="415"/>
      <c r="L75" s="415"/>
      <c r="M75" s="415"/>
      <c r="N75" s="415"/>
      <c r="O75" s="415"/>
      <c r="P75" s="415"/>
      <c r="Q75" s="383"/>
      <c r="R75" s="339"/>
      <c r="Z75" s="389"/>
      <c r="AA75" s="389"/>
      <c r="AB75" s="389"/>
      <c r="AC75" s="389"/>
      <c r="AD75" s="389"/>
      <c r="AE75" s="389"/>
      <c r="AF75" s="389"/>
      <c r="AG75" s="389"/>
      <c r="AH75" s="389"/>
    </row>
    <row r="76" spans="1:34" s="37" customFormat="1" ht="14.25">
      <c r="A76" s="33"/>
      <c r="B76" s="417"/>
      <c r="C76" s="417"/>
      <c r="D76" s="418"/>
      <c r="E76" s="419"/>
      <c r="F76" s="419"/>
      <c r="G76" s="420"/>
      <c r="H76" s="420"/>
      <c r="I76" s="419"/>
      <c r="J76" s="415"/>
      <c r="K76" s="415"/>
      <c r="L76" s="415"/>
      <c r="M76" s="415"/>
      <c r="N76" s="415"/>
      <c r="O76" s="421"/>
      <c r="P76" s="415"/>
      <c r="Q76" s="383"/>
      <c r="R76" s="339"/>
      <c r="Z76" s="389"/>
      <c r="AA76" s="389"/>
      <c r="AB76" s="389"/>
      <c r="AC76" s="389"/>
      <c r="AD76" s="389"/>
      <c r="AE76" s="389"/>
      <c r="AF76" s="389"/>
      <c r="AG76" s="389"/>
      <c r="AH76" s="389"/>
    </row>
    <row r="77" spans="1:34" s="37" customFormat="1" ht="14.25">
      <c r="A77" s="373"/>
      <c r="B77" s="374"/>
      <c r="C77" s="374"/>
      <c r="D77" s="375"/>
      <c r="E77" s="373"/>
      <c r="F77" s="390"/>
      <c r="G77" s="373"/>
      <c r="H77" s="373"/>
      <c r="I77" s="373"/>
      <c r="J77" s="374"/>
      <c r="K77" s="391"/>
      <c r="L77" s="373"/>
      <c r="M77" s="373"/>
      <c r="N77" s="373"/>
      <c r="O77" s="392"/>
      <c r="P77" s="383"/>
      <c r="Q77" s="383"/>
      <c r="R77" s="339"/>
      <c r="Z77" s="389"/>
      <c r="AA77" s="389"/>
      <c r="AB77" s="389"/>
      <c r="AC77" s="389"/>
      <c r="AD77" s="389"/>
      <c r="AE77" s="389"/>
      <c r="AF77" s="389"/>
      <c r="AG77" s="389"/>
      <c r="AH77" s="389"/>
    </row>
    <row r="78" spans="1:34" ht="15">
      <c r="A78" s="96" t="s">
        <v>576</v>
      </c>
      <c r="B78" s="97"/>
      <c r="C78" s="97"/>
      <c r="D78" s="98"/>
      <c r="E78" s="31"/>
      <c r="F78" s="29"/>
      <c r="G78" s="29"/>
      <c r="H78" s="70"/>
      <c r="I78" s="116"/>
      <c r="J78" s="117"/>
      <c r="K78" s="14"/>
      <c r="L78" s="14"/>
      <c r="M78" s="14"/>
      <c r="N78" s="8"/>
      <c r="O78" s="50"/>
      <c r="Q78" s="92"/>
      <c r="R78" s="14"/>
      <c r="S78" s="13"/>
      <c r="T78" s="13"/>
      <c r="U78" s="13"/>
      <c r="V78" s="13"/>
      <c r="W78" s="13"/>
      <c r="X78" s="13"/>
      <c r="Y78" s="13"/>
      <c r="Z78" s="13"/>
    </row>
    <row r="79" spans="1:34" ht="38.25">
      <c r="A79" s="17" t="s">
        <v>16</v>
      </c>
      <c r="B79" s="18" t="s">
        <v>535</v>
      </c>
      <c r="C79" s="18"/>
      <c r="D79" s="19" t="s">
        <v>546</v>
      </c>
      <c r="E79" s="18" t="s">
        <v>547</v>
      </c>
      <c r="F79" s="18" t="s">
        <v>548</v>
      </c>
      <c r="G79" s="18" t="s">
        <v>549</v>
      </c>
      <c r="H79" s="18" t="s">
        <v>550</v>
      </c>
      <c r="I79" s="18" t="s">
        <v>551</v>
      </c>
      <c r="J79" s="17" t="s">
        <v>552</v>
      </c>
      <c r="K79" s="59" t="s">
        <v>568</v>
      </c>
      <c r="L79" s="412" t="s">
        <v>823</v>
      </c>
      <c r="M79" s="60" t="s">
        <v>822</v>
      </c>
      <c r="N79" s="18" t="s">
        <v>555</v>
      </c>
      <c r="O79" s="75" t="s">
        <v>556</v>
      </c>
      <c r="P79" s="94"/>
      <c r="Q79" s="8"/>
      <c r="R79" s="14"/>
      <c r="S79" s="13"/>
      <c r="T79" s="13"/>
      <c r="U79" s="13"/>
      <c r="V79" s="13"/>
      <c r="W79" s="13"/>
      <c r="X79" s="13"/>
      <c r="Y79" s="13"/>
      <c r="Z79" s="13"/>
    </row>
    <row r="80" spans="1:34" s="389" customFormat="1" ht="14.25">
      <c r="A80" s="378">
        <v>1</v>
      </c>
      <c r="B80" s="393">
        <v>44203</v>
      </c>
      <c r="C80" s="394"/>
      <c r="D80" s="405" t="s">
        <v>481</v>
      </c>
      <c r="E80" s="398" t="s">
        <v>558</v>
      </c>
      <c r="F80" s="407" t="s">
        <v>836</v>
      </c>
      <c r="G80" s="403">
        <v>385</v>
      </c>
      <c r="H80" s="407"/>
      <c r="I80" s="395" t="s">
        <v>837</v>
      </c>
      <c r="J80" s="434" t="s">
        <v>559</v>
      </c>
      <c r="K80" s="434"/>
      <c r="L80" s="435"/>
      <c r="M80" s="422"/>
      <c r="N80" s="399"/>
      <c r="O80" s="429"/>
      <c r="P80" s="95"/>
      <c r="Q80" s="436"/>
      <c r="R80" s="476" t="s">
        <v>560</v>
      </c>
      <c r="S80" s="430"/>
      <c r="T80" s="430"/>
      <c r="U80" s="430"/>
      <c r="V80" s="430"/>
      <c r="W80" s="430"/>
      <c r="X80" s="430"/>
      <c r="Y80" s="430"/>
      <c r="Z80" s="430"/>
    </row>
    <row r="81" spans="1:29" s="5" customFormat="1">
      <c r="A81" s="384"/>
      <c r="B81" s="385"/>
      <c r="C81" s="386"/>
      <c r="D81" s="387"/>
      <c r="E81" s="416"/>
      <c r="F81" s="416"/>
      <c r="G81" s="474"/>
      <c r="H81" s="474"/>
      <c r="I81" s="416"/>
      <c r="J81" s="475"/>
      <c r="K81" s="470"/>
      <c r="L81" s="471"/>
      <c r="M81" s="472"/>
      <c r="N81" s="473"/>
      <c r="O81" s="388"/>
      <c r="P81" s="120"/>
      <c r="Q81"/>
      <c r="R81" s="91"/>
      <c r="T81" s="54"/>
      <c r="U81" s="54"/>
      <c r="V81" s="54"/>
      <c r="W81" s="54"/>
      <c r="X81" s="54"/>
      <c r="Y81" s="54"/>
      <c r="Z81" s="54"/>
    </row>
    <row r="82" spans="1:29">
      <c r="A82" s="20" t="s">
        <v>561</v>
      </c>
      <c r="B82" s="20"/>
      <c r="C82" s="20"/>
      <c r="D82" s="20"/>
      <c r="E82" s="2"/>
      <c r="F82" s="27" t="s">
        <v>563</v>
      </c>
      <c r="G82" s="79"/>
      <c r="H82" s="79"/>
      <c r="I82" s="35"/>
      <c r="J82" s="82"/>
      <c r="K82" s="80"/>
      <c r="L82" s="81"/>
      <c r="M82" s="82"/>
      <c r="N82" s="83"/>
      <c r="O82" s="121"/>
      <c r="P82" s="8"/>
      <c r="Q82" s="13"/>
      <c r="R82" s="93"/>
      <c r="S82" s="13"/>
      <c r="T82" s="13"/>
      <c r="U82" s="13"/>
      <c r="V82" s="13"/>
      <c r="W82" s="13"/>
      <c r="X82" s="13"/>
      <c r="Y82" s="13"/>
    </row>
    <row r="83" spans="1:29">
      <c r="A83" s="26" t="s">
        <v>562</v>
      </c>
      <c r="B83" s="20"/>
      <c r="C83" s="20"/>
      <c r="D83" s="20"/>
      <c r="E83" s="29"/>
      <c r="F83" s="27" t="s">
        <v>565</v>
      </c>
      <c r="G83" s="9"/>
      <c r="H83" s="9"/>
      <c r="I83" s="9"/>
      <c r="J83" s="50"/>
      <c r="K83" s="9"/>
      <c r="L83" s="9"/>
      <c r="M83" s="9"/>
      <c r="N83" s="8"/>
      <c r="O83" s="50"/>
      <c r="Q83" s="4"/>
      <c r="R83" s="14"/>
      <c r="S83" s="13"/>
      <c r="T83" s="13"/>
      <c r="U83" s="13"/>
      <c r="V83" s="13"/>
      <c r="W83" s="13"/>
      <c r="X83" s="13"/>
      <c r="Y83" s="13"/>
      <c r="Z83" s="13"/>
    </row>
    <row r="84" spans="1:29">
      <c r="A84" s="26"/>
      <c r="B84" s="20"/>
      <c r="C84" s="20"/>
      <c r="D84" s="20"/>
      <c r="E84" s="29"/>
      <c r="F84" s="27"/>
      <c r="G84" s="9"/>
      <c r="H84" s="9"/>
      <c r="I84" s="9"/>
      <c r="J84" s="50"/>
      <c r="K84" s="9"/>
      <c r="L84" s="9"/>
      <c r="M84" s="9"/>
      <c r="N84" s="8"/>
      <c r="O84" s="50"/>
      <c r="Q84" s="4"/>
      <c r="R84" s="79"/>
      <c r="S84" s="13"/>
      <c r="T84" s="13"/>
      <c r="U84" s="13"/>
      <c r="V84" s="13"/>
      <c r="W84" s="13"/>
      <c r="X84" s="13"/>
      <c r="Y84" s="13"/>
      <c r="Z84" s="13"/>
    </row>
    <row r="85" spans="1:29" ht="15">
      <c r="A85" s="8"/>
      <c r="B85" s="30" t="s">
        <v>827</v>
      </c>
      <c r="C85" s="30"/>
      <c r="D85" s="30"/>
      <c r="E85" s="30"/>
      <c r="F85" s="31"/>
      <c r="G85" s="29"/>
      <c r="H85" s="29"/>
      <c r="I85" s="70"/>
      <c r="J85" s="71"/>
      <c r="K85" s="72"/>
      <c r="L85" s="411"/>
      <c r="M85" s="9"/>
      <c r="N85" s="8"/>
      <c r="O85" s="50"/>
      <c r="Q85" s="4"/>
      <c r="R85" s="79"/>
      <c r="S85" s="13"/>
      <c r="T85" s="13"/>
      <c r="U85" s="13"/>
      <c r="V85" s="13"/>
      <c r="W85" s="13"/>
      <c r="X85" s="13"/>
      <c r="Y85" s="13"/>
      <c r="Z85" s="13"/>
    </row>
    <row r="86" spans="1:29" ht="38.25">
      <c r="A86" s="17" t="s">
        <v>16</v>
      </c>
      <c r="B86" s="18" t="s">
        <v>535</v>
      </c>
      <c r="C86" s="18"/>
      <c r="D86" s="19" t="s">
        <v>546</v>
      </c>
      <c r="E86" s="18" t="s">
        <v>547</v>
      </c>
      <c r="F86" s="18" t="s">
        <v>548</v>
      </c>
      <c r="G86" s="18" t="s">
        <v>567</v>
      </c>
      <c r="H86" s="18" t="s">
        <v>550</v>
      </c>
      <c r="I86" s="18" t="s">
        <v>551</v>
      </c>
      <c r="J86" s="73" t="s">
        <v>552</v>
      </c>
      <c r="K86" s="59" t="s">
        <v>568</v>
      </c>
      <c r="L86" s="74" t="s">
        <v>569</v>
      </c>
      <c r="M86" s="18" t="s">
        <v>570</v>
      </c>
      <c r="N86" s="412" t="s">
        <v>823</v>
      </c>
      <c r="O86" s="60" t="s">
        <v>822</v>
      </c>
      <c r="P86" s="18" t="s">
        <v>555</v>
      </c>
      <c r="Q86" s="75" t="s">
        <v>556</v>
      </c>
      <c r="R86" s="79"/>
      <c r="S86" s="13"/>
      <c r="T86" s="13"/>
      <c r="U86" s="13"/>
      <c r="V86" s="13"/>
      <c r="W86" s="13"/>
      <c r="X86" s="13"/>
      <c r="Y86" s="13"/>
      <c r="Z86" s="13"/>
    </row>
    <row r="87" spans="1:29" ht="14.25">
      <c r="A87" s="378"/>
      <c r="B87" s="393"/>
      <c r="C87" s="397"/>
      <c r="D87" s="405"/>
      <c r="E87" s="398"/>
      <c r="F87" s="423"/>
      <c r="G87" s="403"/>
      <c r="H87" s="398"/>
      <c r="I87" s="395"/>
      <c r="J87" s="434"/>
      <c r="K87" s="434"/>
      <c r="L87" s="435"/>
      <c r="M87" s="433"/>
      <c r="N87" s="435"/>
      <c r="O87" s="422"/>
      <c r="P87" s="399"/>
      <c r="Q87" s="413"/>
      <c r="R87" s="431"/>
      <c r="S87" s="421"/>
      <c r="T87" s="13"/>
      <c r="U87" s="430"/>
      <c r="V87" s="430"/>
      <c r="W87" s="430"/>
      <c r="X87" s="430"/>
      <c r="Y87" s="430"/>
      <c r="Z87" s="430"/>
      <c r="AA87" s="389"/>
      <c r="AB87" s="389"/>
      <c r="AC87" s="389"/>
    </row>
    <row r="88" spans="1:29" ht="14.25">
      <c r="A88" s="378"/>
      <c r="B88" s="393"/>
      <c r="C88" s="397"/>
      <c r="D88" s="405"/>
      <c r="E88" s="398"/>
      <c r="F88" s="423"/>
      <c r="G88" s="403"/>
      <c r="H88" s="398"/>
      <c r="I88" s="395"/>
      <c r="J88" s="434"/>
      <c r="K88" s="434"/>
      <c r="L88" s="435"/>
      <c r="M88" s="433"/>
      <c r="N88" s="435"/>
      <c r="O88" s="422"/>
      <c r="P88" s="399"/>
      <c r="Q88" s="413"/>
      <c r="R88" s="431"/>
      <c r="S88" s="421"/>
      <c r="T88" s="13"/>
      <c r="U88" s="430"/>
      <c r="V88" s="430"/>
      <c r="W88" s="430"/>
      <c r="X88" s="430"/>
      <c r="Y88" s="430"/>
      <c r="Z88" s="430"/>
      <c r="AA88" s="389"/>
      <c r="AB88" s="389"/>
      <c r="AC88" s="389"/>
    </row>
    <row r="89" spans="1:29" s="389" customFormat="1" ht="14.25">
      <c r="A89" s="378"/>
      <c r="B89" s="393"/>
      <c r="C89" s="397"/>
      <c r="D89" s="405"/>
      <c r="E89" s="398"/>
      <c r="F89" s="423"/>
      <c r="G89" s="403"/>
      <c r="H89" s="398"/>
      <c r="I89" s="395"/>
      <c r="J89" s="434"/>
      <c r="K89" s="434"/>
      <c r="L89" s="435"/>
      <c r="M89" s="433"/>
      <c r="N89" s="435"/>
      <c r="O89" s="422"/>
      <c r="P89" s="399"/>
      <c r="Q89" s="413"/>
      <c r="R89" s="428"/>
      <c r="S89" s="430"/>
      <c r="T89" s="430"/>
      <c r="U89" s="430"/>
      <c r="V89" s="430"/>
      <c r="W89" s="430"/>
      <c r="X89" s="430"/>
      <c r="Y89" s="430"/>
      <c r="Z89" s="430"/>
    </row>
    <row r="90" spans="1:29" s="389" customFormat="1" ht="14.25">
      <c r="A90" s="378"/>
      <c r="B90" s="393"/>
      <c r="C90" s="397"/>
      <c r="D90" s="405"/>
      <c r="E90" s="398"/>
      <c r="F90" s="434"/>
      <c r="G90" s="407"/>
      <c r="H90" s="398"/>
      <c r="I90" s="395"/>
      <c r="J90" s="434"/>
      <c r="K90" s="434"/>
      <c r="L90" s="435"/>
      <c r="M90" s="433"/>
      <c r="N90" s="435"/>
      <c r="O90" s="422"/>
      <c r="P90" s="399"/>
      <c r="Q90" s="413"/>
      <c r="R90" s="428"/>
      <c r="S90" s="430"/>
      <c r="T90" s="430"/>
      <c r="U90" s="430"/>
      <c r="V90" s="430"/>
      <c r="W90" s="430"/>
      <c r="X90" s="430"/>
      <c r="Y90" s="430"/>
      <c r="Z90" s="430"/>
    </row>
    <row r="91" spans="1:29" s="389" customFormat="1" ht="14.25">
      <c r="A91" s="378"/>
      <c r="B91" s="393"/>
      <c r="C91" s="397"/>
      <c r="D91" s="405"/>
      <c r="E91" s="398"/>
      <c r="F91" s="434"/>
      <c r="G91" s="407"/>
      <c r="H91" s="398"/>
      <c r="I91" s="395"/>
      <c r="J91" s="434"/>
      <c r="K91" s="434"/>
      <c r="L91" s="435"/>
      <c r="M91" s="433"/>
      <c r="N91" s="435"/>
      <c r="O91" s="422"/>
      <c r="P91" s="399"/>
      <c r="Q91" s="413"/>
      <c r="R91" s="428"/>
      <c r="S91" s="430"/>
      <c r="T91" s="430"/>
      <c r="U91" s="430"/>
      <c r="V91" s="430"/>
      <c r="W91" s="430"/>
      <c r="X91" s="430"/>
      <c r="Y91" s="430"/>
      <c r="Z91" s="430"/>
    </row>
    <row r="92" spans="1:29" s="389" customFormat="1" ht="14.25">
      <c r="A92" s="378"/>
      <c r="B92" s="393"/>
      <c r="C92" s="397"/>
      <c r="D92" s="405"/>
      <c r="E92" s="398"/>
      <c r="F92" s="423"/>
      <c r="G92" s="403"/>
      <c r="H92" s="398"/>
      <c r="I92" s="395"/>
      <c r="J92" s="434"/>
      <c r="K92" s="425"/>
      <c r="L92" s="435"/>
      <c r="M92" s="433"/>
      <c r="N92" s="435"/>
      <c r="O92" s="422"/>
      <c r="P92" s="427"/>
      <c r="Q92" s="413"/>
      <c r="R92" s="428"/>
      <c r="S92" s="430"/>
      <c r="T92" s="430"/>
      <c r="U92" s="430"/>
      <c r="V92" s="430"/>
      <c r="W92" s="430"/>
      <c r="X92" s="430"/>
      <c r="Y92" s="430"/>
      <c r="Z92" s="430"/>
    </row>
    <row r="93" spans="1:29" s="389" customFormat="1" ht="14.25">
      <c r="A93" s="378"/>
      <c r="B93" s="393"/>
      <c r="C93" s="397"/>
      <c r="D93" s="405"/>
      <c r="E93" s="398"/>
      <c r="F93" s="423"/>
      <c r="G93" s="403"/>
      <c r="H93" s="398"/>
      <c r="I93" s="395"/>
      <c r="J93" s="425"/>
      <c r="K93" s="425"/>
      <c r="L93" s="425"/>
      <c r="M93" s="425"/>
      <c r="N93" s="426"/>
      <c r="O93" s="437"/>
      <c r="P93" s="427"/>
      <c r="Q93" s="413"/>
      <c r="R93" s="428"/>
      <c r="S93" s="430"/>
      <c r="T93" s="430"/>
      <c r="U93" s="430"/>
      <c r="V93" s="430"/>
      <c r="W93" s="430"/>
      <c r="X93" s="430"/>
      <c r="Y93" s="430"/>
      <c r="Z93" s="430"/>
    </row>
    <row r="94" spans="1:29" s="389" customFormat="1" ht="14.25">
      <c r="A94" s="378"/>
      <c r="B94" s="393"/>
      <c r="C94" s="397"/>
      <c r="D94" s="405"/>
      <c r="E94" s="398"/>
      <c r="F94" s="434"/>
      <c r="G94" s="407"/>
      <c r="H94" s="398"/>
      <c r="I94" s="395"/>
      <c r="J94" s="434"/>
      <c r="K94" s="434"/>
      <c r="L94" s="435"/>
      <c r="M94" s="433"/>
      <c r="N94" s="435"/>
      <c r="O94" s="422"/>
      <c r="P94" s="399"/>
      <c r="Q94" s="413"/>
      <c r="R94" s="431"/>
      <c r="S94" s="421"/>
      <c r="T94" s="430"/>
      <c r="U94" s="430"/>
      <c r="V94" s="430"/>
      <c r="W94" s="430"/>
      <c r="X94" s="430"/>
      <c r="Y94" s="430"/>
      <c r="Z94" s="430"/>
    </row>
    <row r="95" spans="1:29" s="389" customFormat="1" ht="14.25">
      <c r="A95" s="378"/>
      <c r="B95" s="393"/>
      <c r="C95" s="397"/>
      <c r="D95" s="405"/>
      <c r="E95" s="398"/>
      <c r="F95" s="423"/>
      <c r="G95" s="403"/>
      <c r="H95" s="398"/>
      <c r="I95" s="395"/>
      <c r="J95" s="372"/>
      <c r="K95" s="372"/>
      <c r="L95" s="372"/>
      <c r="M95" s="372"/>
      <c r="N95" s="424"/>
      <c r="O95" s="422"/>
      <c r="P95" s="400"/>
      <c r="Q95" s="413"/>
      <c r="R95" s="431"/>
      <c r="S95" s="421"/>
      <c r="T95" s="430"/>
      <c r="U95" s="430"/>
      <c r="V95" s="430"/>
      <c r="W95" s="430"/>
      <c r="X95" s="430"/>
      <c r="Y95" s="430"/>
      <c r="Z95" s="430"/>
    </row>
    <row r="96" spans="1:29">
      <c r="A96" s="26"/>
      <c r="B96" s="20"/>
      <c r="C96" s="20"/>
      <c r="D96" s="20"/>
      <c r="E96" s="29"/>
      <c r="F96" s="27"/>
      <c r="G96" s="9"/>
      <c r="H96" s="9"/>
      <c r="I96" s="9"/>
      <c r="J96" s="50"/>
      <c r="K96" s="9"/>
      <c r="L96" s="9"/>
      <c r="M96" s="9"/>
      <c r="N96" s="8"/>
      <c r="O96" s="50"/>
      <c r="P96" s="4"/>
      <c r="Q96" s="8"/>
      <c r="R96" s="138"/>
      <c r="S96" s="13"/>
      <c r="T96" s="13"/>
      <c r="U96" s="13"/>
      <c r="V96" s="13"/>
      <c r="W96" s="13"/>
      <c r="X96" s="13"/>
      <c r="Y96" s="13"/>
      <c r="Z96" s="13"/>
    </row>
    <row r="97" spans="1:26">
      <c r="A97" s="26"/>
      <c r="B97" s="20"/>
      <c r="C97" s="20"/>
      <c r="D97" s="20"/>
      <c r="E97" s="29"/>
      <c r="F97" s="27"/>
      <c r="G97" s="38"/>
      <c r="H97" s="39"/>
      <c r="I97" s="79"/>
      <c r="J97" s="14"/>
      <c r="K97" s="80"/>
      <c r="L97" s="81"/>
      <c r="M97" s="82"/>
      <c r="N97" s="83"/>
      <c r="O97" s="84"/>
      <c r="P97" s="8"/>
      <c r="Q97" s="13"/>
      <c r="R97" s="138"/>
      <c r="S97" s="13"/>
      <c r="T97" s="13"/>
      <c r="U97" s="13"/>
      <c r="V97" s="13"/>
      <c r="W97" s="13"/>
      <c r="X97" s="13"/>
      <c r="Y97" s="13"/>
      <c r="Z97" s="13"/>
    </row>
    <row r="98" spans="1:26">
      <c r="A98" s="34"/>
      <c r="B98" s="42"/>
      <c r="C98" s="99"/>
      <c r="D98" s="3"/>
      <c r="E98" s="35"/>
      <c r="F98" s="79"/>
      <c r="G98" s="38"/>
      <c r="H98" s="39"/>
      <c r="I98" s="79"/>
      <c r="J98" s="14"/>
      <c r="K98" s="80"/>
      <c r="L98" s="81"/>
      <c r="M98" s="82"/>
      <c r="N98" s="83"/>
      <c r="O98" s="84"/>
      <c r="P98" s="8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 ht="15">
      <c r="A99" s="2"/>
      <c r="B99" s="100" t="s">
        <v>577</v>
      </c>
      <c r="C99" s="100"/>
      <c r="D99" s="100"/>
      <c r="E99" s="100"/>
      <c r="F99" s="14"/>
      <c r="G99" s="14"/>
      <c r="H99" s="101"/>
      <c r="I99" s="14"/>
      <c r="J99" s="71"/>
      <c r="K99" s="72"/>
      <c r="L99" s="14"/>
      <c r="M99" s="14"/>
      <c r="N99" s="13"/>
      <c r="O99" s="95"/>
      <c r="P99" s="8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 ht="38.25">
      <c r="A100" s="17" t="s">
        <v>16</v>
      </c>
      <c r="B100" s="18" t="s">
        <v>535</v>
      </c>
      <c r="C100" s="18"/>
      <c r="D100" s="19" t="s">
        <v>546</v>
      </c>
      <c r="E100" s="18" t="s">
        <v>547</v>
      </c>
      <c r="F100" s="18" t="s">
        <v>548</v>
      </c>
      <c r="G100" s="18" t="s">
        <v>578</v>
      </c>
      <c r="H100" s="18" t="s">
        <v>579</v>
      </c>
      <c r="I100" s="18" t="s">
        <v>551</v>
      </c>
      <c r="J100" s="58" t="s">
        <v>552</v>
      </c>
      <c r="K100" s="18" t="s">
        <v>553</v>
      </c>
      <c r="L100" s="18" t="s">
        <v>554</v>
      </c>
      <c r="M100" s="18" t="s">
        <v>555</v>
      </c>
      <c r="N100" s="19" t="s">
        <v>556</v>
      </c>
      <c r="O100" s="95"/>
      <c r="P100" s="8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8">
        <v>1</v>
      </c>
      <c r="B101" s="102">
        <v>41579</v>
      </c>
      <c r="C101" s="102"/>
      <c r="D101" s="103" t="s">
        <v>580</v>
      </c>
      <c r="E101" s="104" t="s">
        <v>581</v>
      </c>
      <c r="F101" s="105">
        <v>82</v>
      </c>
      <c r="G101" s="104" t="s">
        <v>582</v>
      </c>
      <c r="H101" s="104">
        <v>100</v>
      </c>
      <c r="I101" s="122">
        <v>100</v>
      </c>
      <c r="J101" s="123" t="s">
        <v>583</v>
      </c>
      <c r="K101" s="124">
        <f t="shared" ref="K101:K132" si="34">H101-F101</f>
        <v>18</v>
      </c>
      <c r="L101" s="125">
        <f t="shared" ref="L101:L132" si="35">K101/F101</f>
        <v>0.21951219512195122</v>
      </c>
      <c r="M101" s="126" t="s">
        <v>557</v>
      </c>
      <c r="N101" s="127">
        <v>42657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8">
        <v>2</v>
      </c>
      <c r="B102" s="102">
        <v>41794</v>
      </c>
      <c r="C102" s="102"/>
      <c r="D102" s="103" t="s">
        <v>584</v>
      </c>
      <c r="E102" s="104" t="s">
        <v>558</v>
      </c>
      <c r="F102" s="105">
        <v>257</v>
      </c>
      <c r="G102" s="104" t="s">
        <v>582</v>
      </c>
      <c r="H102" s="104">
        <v>300</v>
      </c>
      <c r="I102" s="122">
        <v>300</v>
      </c>
      <c r="J102" s="123" t="s">
        <v>583</v>
      </c>
      <c r="K102" s="124">
        <f t="shared" si="34"/>
        <v>43</v>
      </c>
      <c r="L102" s="125">
        <f t="shared" si="35"/>
        <v>0.16731517509727625</v>
      </c>
      <c r="M102" s="126" t="s">
        <v>557</v>
      </c>
      <c r="N102" s="127">
        <v>41822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8">
        <v>3</v>
      </c>
      <c r="B103" s="102">
        <v>41828</v>
      </c>
      <c r="C103" s="102"/>
      <c r="D103" s="103" t="s">
        <v>585</v>
      </c>
      <c r="E103" s="104" t="s">
        <v>558</v>
      </c>
      <c r="F103" s="105">
        <v>393</v>
      </c>
      <c r="G103" s="104" t="s">
        <v>582</v>
      </c>
      <c r="H103" s="104">
        <v>468</v>
      </c>
      <c r="I103" s="122">
        <v>468</v>
      </c>
      <c r="J103" s="123" t="s">
        <v>583</v>
      </c>
      <c r="K103" s="124">
        <f t="shared" si="34"/>
        <v>75</v>
      </c>
      <c r="L103" s="125">
        <f t="shared" si="35"/>
        <v>0.19083969465648856</v>
      </c>
      <c r="M103" s="126" t="s">
        <v>557</v>
      </c>
      <c r="N103" s="127">
        <v>41863</v>
      </c>
      <c r="O103" s="50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8">
        <v>4</v>
      </c>
      <c r="B104" s="102">
        <v>41857</v>
      </c>
      <c r="C104" s="102"/>
      <c r="D104" s="103" t="s">
        <v>586</v>
      </c>
      <c r="E104" s="104" t="s">
        <v>558</v>
      </c>
      <c r="F104" s="105">
        <v>205</v>
      </c>
      <c r="G104" s="104" t="s">
        <v>582</v>
      </c>
      <c r="H104" s="104">
        <v>275</v>
      </c>
      <c r="I104" s="122">
        <v>250</v>
      </c>
      <c r="J104" s="123" t="s">
        <v>583</v>
      </c>
      <c r="K104" s="124">
        <f t="shared" si="34"/>
        <v>70</v>
      </c>
      <c r="L104" s="125">
        <f t="shared" si="35"/>
        <v>0.34146341463414637</v>
      </c>
      <c r="M104" s="126" t="s">
        <v>557</v>
      </c>
      <c r="N104" s="127">
        <v>41962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8">
        <v>5</v>
      </c>
      <c r="B105" s="102">
        <v>41886</v>
      </c>
      <c r="C105" s="102"/>
      <c r="D105" s="103" t="s">
        <v>587</v>
      </c>
      <c r="E105" s="104" t="s">
        <v>558</v>
      </c>
      <c r="F105" s="105">
        <v>162</v>
      </c>
      <c r="G105" s="104" t="s">
        <v>582</v>
      </c>
      <c r="H105" s="104">
        <v>190</v>
      </c>
      <c r="I105" s="122">
        <v>190</v>
      </c>
      <c r="J105" s="123" t="s">
        <v>583</v>
      </c>
      <c r="K105" s="124">
        <f t="shared" si="34"/>
        <v>28</v>
      </c>
      <c r="L105" s="125">
        <f t="shared" si="35"/>
        <v>0.1728395061728395</v>
      </c>
      <c r="M105" s="126" t="s">
        <v>557</v>
      </c>
      <c r="N105" s="127">
        <v>42006</v>
      </c>
      <c r="O105" s="50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8">
        <v>6</v>
      </c>
      <c r="B106" s="102">
        <v>41886</v>
      </c>
      <c r="C106" s="102"/>
      <c r="D106" s="103" t="s">
        <v>588</v>
      </c>
      <c r="E106" s="104" t="s">
        <v>558</v>
      </c>
      <c r="F106" s="105">
        <v>75</v>
      </c>
      <c r="G106" s="104" t="s">
        <v>582</v>
      </c>
      <c r="H106" s="104">
        <v>91.5</v>
      </c>
      <c r="I106" s="122" t="s">
        <v>589</v>
      </c>
      <c r="J106" s="123" t="s">
        <v>590</v>
      </c>
      <c r="K106" s="124">
        <f t="shared" si="34"/>
        <v>16.5</v>
      </c>
      <c r="L106" s="125">
        <f t="shared" si="35"/>
        <v>0.22</v>
      </c>
      <c r="M106" s="126" t="s">
        <v>557</v>
      </c>
      <c r="N106" s="127">
        <v>41954</v>
      </c>
      <c r="O106" s="50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8">
        <v>7</v>
      </c>
      <c r="B107" s="102">
        <v>41913</v>
      </c>
      <c r="C107" s="102"/>
      <c r="D107" s="103" t="s">
        <v>591</v>
      </c>
      <c r="E107" s="104" t="s">
        <v>558</v>
      </c>
      <c r="F107" s="105">
        <v>850</v>
      </c>
      <c r="G107" s="104" t="s">
        <v>582</v>
      </c>
      <c r="H107" s="104">
        <v>982.5</v>
      </c>
      <c r="I107" s="122">
        <v>1050</v>
      </c>
      <c r="J107" s="123" t="s">
        <v>592</v>
      </c>
      <c r="K107" s="124">
        <f t="shared" si="34"/>
        <v>132.5</v>
      </c>
      <c r="L107" s="125">
        <f t="shared" si="35"/>
        <v>0.15588235294117647</v>
      </c>
      <c r="M107" s="126" t="s">
        <v>557</v>
      </c>
      <c r="N107" s="127">
        <v>42039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8">
        <v>8</v>
      </c>
      <c r="B108" s="102">
        <v>41913</v>
      </c>
      <c r="C108" s="102"/>
      <c r="D108" s="103" t="s">
        <v>593</v>
      </c>
      <c r="E108" s="104" t="s">
        <v>558</v>
      </c>
      <c r="F108" s="105">
        <v>475</v>
      </c>
      <c r="G108" s="104" t="s">
        <v>582</v>
      </c>
      <c r="H108" s="104">
        <v>515</v>
      </c>
      <c r="I108" s="122">
        <v>600</v>
      </c>
      <c r="J108" s="123" t="s">
        <v>594</v>
      </c>
      <c r="K108" s="124">
        <f t="shared" si="34"/>
        <v>40</v>
      </c>
      <c r="L108" s="125">
        <f t="shared" si="35"/>
        <v>8.4210526315789472E-2</v>
      </c>
      <c r="M108" s="126" t="s">
        <v>557</v>
      </c>
      <c r="N108" s="127">
        <v>41939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8">
        <v>9</v>
      </c>
      <c r="B109" s="102">
        <v>41913</v>
      </c>
      <c r="C109" s="102"/>
      <c r="D109" s="103" t="s">
        <v>595</v>
      </c>
      <c r="E109" s="104" t="s">
        <v>558</v>
      </c>
      <c r="F109" s="105">
        <v>86</v>
      </c>
      <c r="G109" s="104" t="s">
        <v>582</v>
      </c>
      <c r="H109" s="104">
        <v>99</v>
      </c>
      <c r="I109" s="122">
        <v>140</v>
      </c>
      <c r="J109" s="123" t="s">
        <v>596</v>
      </c>
      <c r="K109" s="124">
        <f t="shared" si="34"/>
        <v>13</v>
      </c>
      <c r="L109" s="125">
        <f t="shared" si="35"/>
        <v>0.15116279069767441</v>
      </c>
      <c r="M109" s="126" t="s">
        <v>557</v>
      </c>
      <c r="N109" s="127">
        <v>41939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8">
        <v>10</v>
      </c>
      <c r="B110" s="102">
        <v>41926</v>
      </c>
      <c r="C110" s="102"/>
      <c r="D110" s="103" t="s">
        <v>597</v>
      </c>
      <c r="E110" s="104" t="s">
        <v>558</v>
      </c>
      <c r="F110" s="105">
        <v>496.6</v>
      </c>
      <c r="G110" s="104" t="s">
        <v>582</v>
      </c>
      <c r="H110" s="104">
        <v>621</v>
      </c>
      <c r="I110" s="122">
        <v>580</v>
      </c>
      <c r="J110" s="123" t="s">
        <v>583</v>
      </c>
      <c r="K110" s="124">
        <f t="shared" si="34"/>
        <v>124.39999999999998</v>
      </c>
      <c r="L110" s="125">
        <f t="shared" si="35"/>
        <v>0.25050342327829234</v>
      </c>
      <c r="M110" s="126" t="s">
        <v>557</v>
      </c>
      <c r="N110" s="127">
        <v>42605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8">
        <v>11</v>
      </c>
      <c r="B111" s="102">
        <v>41926</v>
      </c>
      <c r="C111" s="102"/>
      <c r="D111" s="103" t="s">
        <v>598</v>
      </c>
      <c r="E111" s="104" t="s">
        <v>558</v>
      </c>
      <c r="F111" s="105">
        <v>2481.9</v>
      </c>
      <c r="G111" s="104" t="s">
        <v>582</v>
      </c>
      <c r="H111" s="104">
        <v>2840</v>
      </c>
      <c r="I111" s="122">
        <v>2870</v>
      </c>
      <c r="J111" s="123" t="s">
        <v>599</v>
      </c>
      <c r="K111" s="124">
        <f t="shared" si="34"/>
        <v>358.09999999999991</v>
      </c>
      <c r="L111" s="125">
        <f t="shared" si="35"/>
        <v>0.14428462065353154</v>
      </c>
      <c r="M111" s="126" t="s">
        <v>557</v>
      </c>
      <c r="N111" s="127">
        <v>42017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8">
        <v>12</v>
      </c>
      <c r="B112" s="102">
        <v>41928</v>
      </c>
      <c r="C112" s="102"/>
      <c r="D112" s="103" t="s">
        <v>600</v>
      </c>
      <c r="E112" s="104" t="s">
        <v>558</v>
      </c>
      <c r="F112" s="105">
        <v>84.5</v>
      </c>
      <c r="G112" s="104" t="s">
        <v>582</v>
      </c>
      <c r="H112" s="104">
        <v>93</v>
      </c>
      <c r="I112" s="122">
        <v>110</v>
      </c>
      <c r="J112" s="123" t="s">
        <v>601</v>
      </c>
      <c r="K112" s="124">
        <f t="shared" si="34"/>
        <v>8.5</v>
      </c>
      <c r="L112" s="125">
        <f t="shared" si="35"/>
        <v>0.10059171597633136</v>
      </c>
      <c r="M112" s="126" t="s">
        <v>557</v>
      </c>
      <c r="N112" s="127">
        <v>41939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8">
        <v>13</v>
      </c>
      <c r="B113" s="102">
        <v>41928</v>
      </c>
      <c r="C113" s="102"/>
      <c r="D113" s="103" t="s">
        <v>602</v>
      </c>
      <c r="E113" s="104" t="s">
        <v>558</v>
      </c>
      <c r="F113" s="105">
        <v>401</v>
      </c>
      <c r="G113" s="104" t="s">
        <v>582</v>
      </c>
      <c r="H113" s="104">
        <v>428</v>
      </c>
      <c r="I113" s="122">
        <v>450</v>
      </c>
      <c r="J113" s="123" t="s">
        <v>603</v>
      </c>
      <c r="K113" s="124">
        <f t="shared" si="34"/>
        <v>27</v>
      </c>
      <c r="L113" s="125">
        <f t="shared" si="35"/>
        <v>6.7331670822942641E-2</v>
      </c>
      <c r="M113" s="126" t="s">
        <v>557</v>
      </c>
      <c r="N113" s="127">
        <v>42020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8">
        <v>14</v>
      </c>
      <c r="B114" s="102">
        <v>41928</v>
      </c>
      <c r="C114" s="102"/>
      <c r="D114" s="103" t="s">
        <v>604</v>
      </c>
      <c r="E114" s="104" t="s">
        <v>558</v>
      </c>
      <c r="F114" s="105">
        <v>101</v>
      </c>
      <c r="G114" s="104" t="s">
        <v>582</v>
      </c>
      <c r="H114" s="104">
        <v>112</v>
      </c>
      <c r="I114" s="122">
        <v>120</v>
      </c>
      <c r="J114" s="123" t="s">
        <v>605</v>
      </c>
      <c r="K114" s="124">
        <f t="shared" si="34"/>
        <v>11</v>
      </c>
      <c r="L114" s="125">
        <f t="shared" si="35"/>
        <v>0.10891089108910891</v>
      </c>
      <c r="M114" s="126" t="s">
        <v>557</v>
      </c>
      <c r="N114" s="127">
        <v>41939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8">
        <v>15</v>
      </c>
      <c r="B115" s="102">
        <v>41954</v>
      </c>
      <c r="C115" s="102"/>
      <c r="D115" s="103" t="s">
        <v>606</v>
      </c>
      <c r="E115" s="104" t="s">
        <v>558</v>
      </c>
      <c r="F115" s="105">
        <v>59</v>
      </c>
      <c r="G115" s="104" t="s">
        <v>582</v>
      </c>
      <c r="H115" s="104">
        <v>76</v>
      </c>
      <c r="I115" s="122">
        <v>76</v>
      </c>
      <c r="J115" s="123" t="s">
        <v>583</v>
      </c>
      <c r="K115" s="124">
        <f t="shared" si="34"/>
        <v>17</v>
      </c>
      <c r="L115" s="125">
        <f t="shared" si="35"/>
        <v>0.28813559322033899</v>
      </c>
      <c r="M115" s="126" t="s">
        <v>557</v>
      </c>
      <c r="N115" s="127">
        <v>43032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8">
        <v>16</v>
      </c>
      <c r="B116" s="102">
        <v>41954</v>
      </c>
      <c r="C116" s="102"/>
      <c r="D116" s="103" t="s">
        <v>595</v>
      </c>
      <c r="E116" s="104" t="s">
        <v>558</v>
      </c>
      <c r="F116" s="105">
        <v>99</v>
      </c>
      <c r="G116" s="104" t="s">
        <v>582</v>
      </c>
      <c r="H116" s="104">
        <v>120</v>
      </c>
      <c r="I116" s="122">
        <v>120</v>
      </c>
      <c r="J116" s="123" t="s">
        <v>607</v>
      </c>
      <c r="K116" s="124">
        <f t="shared" si="34"/>
        <v>21</v>
      </c>
      <c r="L116" s="125">
        <f t="shared" si="35"/>
        <v>0.21212121212121213</v>
      </c>
      <c r="M116" s="126" t="s">
        <v>557</v>
      </c>
      <c r="N116" s="127">
        <v>41960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8">
        <v>17</v>
      </c>
      <c r="B117" s="102">
        <v>41956</v>
      </c>
      <c r="C117" s="102"/>
      <c r="D117" s="103" t="s">
        <v>608</v>
      </c>
      <c r="E117" s="104" t="s">
        <v>558</v>
      </c>
      <c r="F117" s="105">
        <v>22</v>
      </c>
      <c r="G117" s="104" t="s">
        <v>582</v>
      </c>
      <c r="H117" s="104">
        <v>33.549999999999997</v>
      </c>
      <c r="I117" s="122">
        <v>32</v>
      </c>
      <c r="J117" s="123" t="s">
        <v>609</v>
      </c>
      <c r="K117" s="124">
        <f t="shared" si="34"/>
        <v>11.549999999999997</v>
      </c>
      <c r="L117" s="125">
        <f t="shared" si="35"/>
        <v>0.52499999999999991</v>
      </c>
      <c r="M117" s="126" t="s">
        <v>557</v>
      </c>
      <c r="N117" s="127">
        <v>42188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8">
        <v>18</v>
      </c>
      <c r="B118" s="102">
        <v>41976</v>
      </c>
      <c r="C118" s="102"/>
      <c r="D118" s="103" t="s">
        <v>610</v>
      </c>
      <c r="E118" s="104" t="s">
        <v>558</v>
      </c>
      <c r="F118" s="105">
        <v>440</v>
      </c>
      <c r="G118" s="104" t="s">
        <v>582</v>
      </c>
      <c r="H118" s="104">
        <v>520</v>
      </c>
      <c r="I118" s="122">
        <v>520</v>
      </c>
      <c r="J118" s="123" t="s">
        <v>611</v>
      </c>
      <c r="K118" s="124">
        <f t="shared" si="34"/>
        <v>80</v>
      </c>
      <c r="L118" s="125">
        <f t="shared" si="35"/>
        <v>0.18181818181818182</v>
      </c>
      <c r="M118" s="126" t="s">
        <v>557</v>
      </c>
      <c r="N118" s="127">
        <v>42208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8">
        <v>19</v>
      </c>
      <c r="B119" s="102">
        <v>41976</v>
      </c>
      <c r="C119" s="102"/>
      <c r="D119" s="103" t="s">
        <v>612</v>
      </c>
      <c r="E119" s="104" t="s">
        <v>558</v>
      </c>
      <c r="F119" s="105">
        <v>360</v>
      </c>
      <c r="G119" s="104" t="s">
        <v>582</v>
      </c>
      <c r="H119" s="104">
        <v>427</v>
      </c>
      <c r="I119" s="122">
        <v>425</v>
      </c>
      <c r="J119" s="123" t="s">
        <v>613</v>
      </c>
      <c r="K119" s="124">
        <f t="shared" si="34"/>
        <v>67</v>
      </c>
      <c r="L119" s="125">
        <f t="shared" si="35"/>
        <v>0.18611111111111112</v>
      </c>
      <c r="M119" s="126" t="s">
        <v>557</v>
      </c>
      <c r="N119" s="127">
        <v>42058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8">
        <v>20</v>
      </c>
      <c r="B120" s="102">
        <v>42012</v>
      </c>
      <c r="C120" s="102"/>
      <c r="D120" s="103" t="s">
        <v>614</v>
      </c>
      <c r="E120" s="104" t="s">
        <v>558</v>
      </c>
      <c r="F120" s="105">
        <v>360</v>
      </c>
      <c r="G120" s="104" t="s">
        <v>582</v>
      </c>
      <c r="H120" s="104">
        <v>455</v>
      </c>
      <c r="I120" s="122">
        <v>420</v>
      </c>
      <c r="J120" s="123" t="s">
        <v>615</v>
      </c>
      <c r="K120" s="124">
        <f t="shared" si="34"/>
        <v>95</v>
      </c>
      <c r="L120" s="125">
        <f t="shared" si="35"/>
        <v>0.2638888888888889</v>
      </c>
      <c r="M120" s="126" t="s">
        <v>557</v>
      </c>
      <c r="N120" s="127">
        <v>42024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8">
        <v>21</v>
      </c>
      <c r="B121" s="102">
        <v>42012</v>
      </c>
      <c r="C121" s="102"/>
      <c r="D121" s="103" t="s">
        <v>616</v>
      </c>
      <c r="E121" s="104" t="s">
        <v>558</v>
      </c>
      <c r="F121" s="105">
        <v>130</v>
      </c>
      <c r="G121" s="104"/>
      <c r="H121" s="104">
        <v>175.5</v>
      </c>
      <c r="I121" s="122">
        <v>165</v>
      </c>
      <c r="J121" s="123" t="s">
        <v>617</v>
      </c>
      <c r="K121" s="124">
        <f t="shared" si="34"/>
        <v>45.5</v>
      </c>
      <c r="L121" s="125">
        <f t="shared" si="35"/>
        <v>0.35</v>
      </c>
      <c r="M121" s="126" t="s">
        <v>557</v>
      </c>
      <c r="N121" s="127">
        <v>43088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8">
        <v>22</v>
      </c>
      <c r="B122" s="102">
        <v>42040</v>
      </c>
      <c r="C122" s="102"/>
      <c r="D122" s="103" t="s">
        <v>377</v>
      </c>
      <c r="E122" s="104" t="s">
        <v>581</v>
      </c>
      <c r="F122" s="105">
        <v>98</v>
      </c>
      <c r="G122" s="104"/>
      <c r="H122" s="104">
        <v>120</v>
      </c>
      <c r="I122" s="122">
        <v>120</v>
      </c>
      <c r="J122" s="123" t="s">
        <v>583</v>
      </c>
      <c r="K122" s="124">
        <f t="shared" si="34"/>
        <v>22</v>
      </c>
      <c r="L122" s="125">
        <f t="shared" si="35"/>
        <v>0.22448979591836735</v>
      </c>
      <c r="M122" s="126" t="s">
        <v>557</v>
      </c>
      <c r="N122" s="127">
        <v>42753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8">
        <v>23</v>
      </c>
      <c r="B123" s="102">
        <v>42040</v>
      </c>
      <c r="C123" s="102"/>
      <c r="D123" s="103" t="s">
        <v>618</v>
      </c>
      <c r="E123" s="104" t="s">
        <v>581</v>
      </c>
      <c r="F123" s="105">
        <v>196</v>
      </c>
      <c r="G123" s="104"/>
      <c r="H123" s="104">
        <v>262</v>
      </c>
      <c r="I123" s="122">
        <v>255</v>
      </c>
      <c r="J123" s="123" t="s">
        <v>583</v>
      </c>
      <c r="K123" s="124">
        <f t="shared" si="34"/>
        <v>66</v>
      </c>
      <c r="L123" s="125">
        <f t="shared" si="35"/>
        <v>0.33673469387755101</v>
      </c>
      <c r="M123" s="126" t="s">
        <v>557</v>
      </c>
      <c r="N123" s="127">
        <v>42599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9">
        <v>24</v>
      </c>
      <c r="B124" s="106">
        <v>42067</v>
      </c>
      <c r="C124" s="106"/>
      <c r="D124" s="107" t="s">
        <v>376</v>
      </c>
      <c r="E124" s="108" t="s">
        <v>581</v>
      </c>
      <c r="F124" s="109">
        <v>235</v>
      </c>
      <c r="G124" s="109"/>
      <c r="H124" s="110">
        <v>77</v>
      </c>
      <c r="I124" s="128" t="s">
        <v>619</v>
      </c>
      <c r="J124" s="129" t="s">
        <v>620</v>
      </c>
      <c r="K124" s="130">
        <f t="shared" si="34"/>
        <v>-158</v>
      </c>
      <c r="L124" s="131">
        <f t="shared" si="35"/>
        <v>-0.67234042553191486</v>
      </c>
      <c r="M124" s="132" t="s">
        <v>621</v>
      </c>
      <c r="N124" s="133">
        <v>43522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8">
        <v>25</v>
      </c>
      <c r="B125" s="102">
        <v>42067</v>
      </c>
      <c r="C125" s="102"/>
      <c r="D125" s="103" t="s">
        <v>454</v>
      </c>
      <c r="E125" s="104" t="s">
        <v>581</v>
      </c>
      <c r="F125" s="105">
        <v>185</v>
      </c>
      <c r="G125" s="104"/>
      <c r="H125" s="104">
        <v>224</v>
      </c>
      <c r="I125" s="122" t="s">
        <v>622</v>
      </c>
      <c r="J125" s="123" t="s">
        <v>583</v>
      </c>
      <c r="K125" s="124">
        <f t="shared" si="34"/>
        <v>39</v>
      </c>
      <c r="L125" s="125">
        <f t="shared" si="35"/>
        <v>0.21081081081081082</v>
      </c>
      <c r="M125" s="126" t="s">
        <v>557</v>
      </c>
      <c r="N125" s="127">
        <v>42647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359">
        <v>26</v>
      </c>
      <c r="B126" s="111">
        <v>42090</v>
      </c>
      <c r="C126" s="111"/>
      <c r="D126" s="112" t="s">
        <v>623</v>
      </c>
      <c r="E126" s="113" t="s">
        <v>581</v>
      </c>
      <c r="F126" s="114">
        <v>49.5</v>
      </c>
      <c r="G126" s="115"/>
      <c r="H126" s="115">
        <v>15.85</v>
      </c>
      <c r="I126" s="115">
        <v>67</v>
      </c>
      <c r="J126" s="134" t="s">
        <v>624</v>
      </c>
      <c r="K126" s="115">
        <f t="shared" si="34"/>
        <v>-33.65</v>
      </c>
      <c r="L126" s="135">
        <f t="shared" si="35"/>
        <v>-0.67979797979797973</v>
      </c>
      <c r="M126" s="132" t="s">
        <v>621</v>
      </c>
      <c r="N126" s="136">
        <v>43627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8">
        <v>27</v>
      </c>
      <c r="B127" s="102">
        <v>42093</v>
      </c>
      <c r="C127" s="102"/>
      <c r="D127" s="103" t="s">
        <v>625</v>
      </c>
      <c r="E127" s="104" t="s">
        <v>581</v>
      </c>
      <c r="F127" s="105">
        <v>183.5</v>
      </c>
      <c r="G127" s="104"/>
      <c r="H127" s="104">
        <v>219</v>
      </c>
      <c r="I127" s="122">
        <v>218</v>
      </c>
      <c r="J127" s="123" t="s">
        <v>626</v>
      </c>
      <c r="K127" s="124">
        <f t="shared" si="34"/>
        <v>35.5</v>
      </c>
      <c r="L127" s="125">
        <f t="shared" si="35"/>
        <v>0.19346049046321526</v>
      </c>
      <c r="M127" s="126" t="s">
        <v>557</v>
      </c>
      <c r="N127" s="127">
        <v>42103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8">
        <v>28</v>
      </c>
      <c r="B128" s="102">
        <v>42114</v>
      </c>
      <c r="C128" s="102"/>
      <c r="D128" s="103" t="s">
        <v>627</v>
      </c>
      <c r="E128" s="104" t="s">
        <v>581</v>
      </c>
      <c r="F128" s="105">
        <f>(227+237)/2</f>
        <v>232</v>
      </c>
      <c r="G128" s="104"/>
      <c r="H128" s="104">
        <v>298</v>
      </c>
      <c r="I128" s="122">
        <v>298</v>
      </c>
      <c r="J128" s="123" t="s">
        <v>583</v>
      </c>
      <c r="K128" s="124">
        <f t="shared" si="34"/>
        <v>66</v>
      </c>
      <c r="L128" s="125">
        <f t="shared" si="35"/>
        <v>0.28448275862068967</v>
      </c>
      <c r="M128" s="126" t="s">
        <v>557</v>
      </c>
      <c r="N128" s="127">
        <v>42823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8">
        <v>29</v>
      </c>
      <c r="B129" s="102">
        <v>42128</v>
      </c>
      <c r="C129" s="102"/>
      <c r="D129" s="103" t="s">
        <v>628</v>
      </c>
      <c r="E129" s="104" t="s">
        <v>558</v>
      </c>
      <c r="F129" s="105">
        <v>385</v>
      </c>
      <c r="G129" s="104"/>
      <c r="H129" s="104">
        <f>212.5+331</f>
        <v>543.5</v>
      </c>
      <c r="I129" s="122">
        <v>510</v>
      </c>
      <c r="J129" s="123" t="s">
        <v>629</v>
      </c>
      <c r="K129" s="124">
        <f t="shared" si="34"/>
        <v>158.5</v>
      </c>
      <c r="L129" s="125">
        <f t="shared" si="35"/>
        <v>0.41168831168831171</v>
      </c>
      <c r="M129" s="126" t="s">
        <v>557</v>
      </c>
      <c r="N129" s="127">
        <v>42235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8">
        <v>30</v>
      </c>
      <c r="B130" s="102">
        <v>42128</v>
      </c>
      <c r="C130" s="102"/>
      <c r="D130" s="103" t="s">
        <v>630</v>
      </c>
      <c r="E130" s="104" t="s">
        <v>558</v>
      </c>
      <c r="F130" s="105">
        <v>115.5</v>
      </c>
      <c r="G130" s="104"/>
      <c r="H130" s="104">
        <v>146</v>
      </c>
      <c r="I130" s="122">
        <v>142</v>
      </c>
      <c r="J130" s="123" t="s">
        <v>631</v>
      </c>
      <c r="K130" s="124">
        <f t="shared" si="34"/>
        <v>30.5</v>
      </c>
      <c r="L130" s="125">
        <f t="shared" si="35"/>
        <v>0.26406926406926406</v>
      </c>
      <c r="M130" s="126" t="s">
        <v>557</v>
      </c>
      <c r="N130" s="127">
        <v>42202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8">
        <v>31</v>
      </c>
      <c r="B131" s="102">
        <v>42151</v>
      </c>
      <c r="C131" s="102"/>
      <c r="D131" s="103" t="s">
        <v>632</v>
      </c>
      <c r="E131" s="104" t="s">
        <v>558</v>
      </c>
      <c r="F131" s="105">
        <v>237.5</v>
      </c>
      <c r="G131" s="104"/>
      <c r="H131" s="104">
        <v>279.5</v>
      </c>
      <c r="I131" s="122">
        <v>278</v>
      </c>
      <c r="J131" s="123" t="s">
        <v>583</v>
      </c>
      <c r="K131" s="124">
        <f t="shared" si="34"/>
        <v>42</v>
      </c>
      <c r="L131" s="125">
        <f t="shared" si="35"/>
        <v>0.17684210526315788</v>
      </c>
      <c r="M131" s="126" t="s">
        <v>557</v>
      </c>
      <c r="N131" s="127">
        <v>42222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8">
        <v>32</v>
      </c>
      <c r="B132" s="102">
        <v>42174</v>
      </c>
      <c r="C132" s="102"/>
      <c r="D132" s="103" t="s">
        <v>602</v>
      </c>
      <c r="E132" s="104" t="s">
        <v>581</v>
      </c>
      <c r="F132" s="105">
        <v>340</v>
      </c>
      <c r="G132" s="104"/>
      <c r="H132" s="104">
        <v>448</v>
      </c>
      <c r="I132" s="122">
        <v>448</v>
      </c>
      <c r="J132" s="123" t="s">
        <v>583</v>
      </c>
      <c r="K132" s="124">
        <f t="shared" si="34"/>
        <v>108</v>
      </c>
      <c r="L132" s="125">
        <f t="shared" si="35"/>
        <v>0.31764705882352939</v>
      </c>
      <c r="M132" s="126" t="s">
        <v>557</v>
      </c>
      <c r="N132" s="127">
        <v>43018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8">
        <v>33</v>
      </c>
      <c r="B133" s="102">
        <v>42191</v>
      </c>
      <c r="C133" s="102"/>
      <c r="D133" s="103" t="s">
        <v>633</v>
      </c>
      <c r="E133" s="104" t="s">
        <v>581</v>
      </c>
      <c r="F133" s="105">
        <v>390</v>
      </c>
      <c r="G133" s="104"/>
      <c r="H133" s="104">
        <v>460</v>
      </c>
      <c r="I133" s="122">
        <v>460</v>
      </c>
      <c r="J133" s="123" t="s">
        <v>583</v>
      </c>
      <c r="K133" s="124">
        <f t="shared" ref="K133:K153" si="36">H133-F133</f>
        <v>70</v>
      </c>
      <c r="L133" s="125">
        <f t="shared" ref="L133:L153" si="37">K133/F133</f>
        <v>0.17948717948717949</v>
      </c>
      <c r="M133" s="126" t="s">
        <v>557</v>
      </c>
      <c r="N133" s="127">
        <v>42478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9">
        <v>34</v>
      </c>
      <c r="B134" s="106">
        <v>42195</v>
      </c>
      <c r="C134" s="106"/>
      <c r="D134" s="107" t="s">
        <v>634</v>
      </c>
      <c r="E134" s="108" t="s">
        <v>581</v>
      </c>
      <c r="F134" s="109">
        <v>122.5</v>
      </c>
      <c r="G134" s="109"/>
      <c r="H134" s="110">
        <v>61</v>
      </c>
      <c r="I134" s="128">
        <v>172</v>
      </c>
      <c r="J134" s="129" t="s">
        <v>635</v>
      </c>
      <c r="K134" s="130">
        <f t="shared" si="36"/>
        <v>-61.5</v>
      </c>
      <c r="L134" s="131">
        <f t="shared" si="37"/>
        <v>-0.50204081632653064</v>
      </c>
      <c r="M134" s="132" t="s">
        <v>621</v>
      </c>
      <c r="N134" s="133">
        <v>43333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8">
        <v>35</v>
      </c>
      <c r="B135" s="102">
        <v>42219</v>
      </c>
      <c r="C135" s="102"/>
      <c r="D135" s="103" t="s">
        <v>636</v>
      </c>
      <c r="E135" s="104" t="s">
        <v>581</v>
      </c>
      <c r="F135" s="105">
        <v>297.5</v>
      </c>
      <c r="G135" s="104"/>
      <c r="H135" s="104">
        <v>350</v>
      </c>
      <c r="I135" s="122">
        <v>360</v>
      </c>
      <c r="J135" s="123" t="s">
        <v>637</v>
      </c>
      <c r="K135" s="124">
        <f t="shared" si="36"/>
        <v>52.5</v>
      </c>
      <c r="L135" s="125">
        <f t="shared" si="37"/>
        <v>0.17647058823529413</v>
      </c>
      <c r="M135" s="126" t="s">
        <v>557</v>
      </c>
      <c r="N135" s="127">
        <v>42232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8">
        <v>36</v>
      </c>
      <c r="B136" s="102">
        <v>42219</v>
      </c>
      <c r="C136" s="102"/>
      <c r="D136" s="103" t="s">
        <v>638</v>
      </c>
      <c r="E136" s="104" t="s">
        <v>581</v>
      </c>
      <c r="F136" s="105">
        <v>115.5</v>
      </c>
      <c r="G136" s="104"/>
      <c r="H136" s="104">
        <v>149</v>
      </c>
      <c r="I136" s="122">
        <v>140</v>
      </c>
      <c r="J136" s="137" t="s">
        <v>639</v>
      </c>
      <c r="K136" s="124">
        <f t="shared" si="36"/>
        <v>33.5</v>
      </c>
      <c r="L136" s="125">
        <f t="shared" si="37"/>
        <v>0.29004329004329005</v>
      </c>
      <c r="M136" s="126" t="s">
        <v>557</v>
      </c>
      <c r="N136" s="127">
        <v>42740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8">
        <v>37</v>
      </c>
      <c r="B137" s="102">
        <v>42251</v>
      </c>
      <c r="C137" s="102"/>
      <c r="D137" s="103" t="s">
        <v>632</v>
      </c>
      <c r="E137" s="104" t="s">
        <v>581</v>
      </c>
      <c r="F137" s="105">
        <v>226</v>
      </c>
      <c r="G137" s="104"/>
      <c r="H137" s="104">
        <v>292</v>
      </c>
      <c r="I137" s="122">
        <v>292</v>
      </c>
      <c r="J137" s="123" t="s">
        <v>640</v>
      </c>
      <c r="K137" s="124">
        <f t="shared" si="36"/>
        <v>66</v>
      </c>
      <c r="L137" s="125">
        <f t="shared" si="37"/>
        <v>0.29203539823008851</v>
      </c>
      <c r="M137" s="126" t="s">
        <v>557</v>
      </c>
      <c r="N137" s="127">
        <v>42286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8">
        <v>38</v>
      </c>
      <c r="B138" s="102">
        <v>42254</v>
      </c>
      <c r="C138" s="102"/>
      <c r="D138" s="103" t="s">
        <v>627</v>
      </c>
      <c r="E138" s="104" t="s">
        <v>581</v>
      </c>
      <c r="F138" s="105">
        <v>232.5</v>
      </c>
      <c r="G138" s="104"/>
      <c r="H138" s="104">
        <v>312.5</v>
      </c>
      <c r="I138" s="122">
        <v>310</v>
      </c>
      <c r="J138" s="123" t="s">
        <v>583</v>
      </c>
      <c r="K138" s="124">
        <f t="shared" si="36"/>
        <v>80</v>
      </c>
      <c r="L138" s="125">
        <f t="shared" si="37"/>
        <v>0.34408602150537637</v>
      </c>
      <c r="M138" s="126" t="s">
        <v>557</v>
      </c>
      <c r="N138" s="127">
        <v>42823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8">
        <v>39</v>
      </c>
      <c r="B139" s="102">
        <v>42268</v>
      </c>
      <c r="C139" s="102"/>
      <c r="D139" s="103" t="s">
        <v>641</v>
      </c>
      <c r="E139" s="104" t="s">
        <v>581</v>
      </c>
      <c r="F139" s="105">
        <v>196.5</v>
      </c>
      <c r="G139" s="104"/>
      <c r="H139" s="104">
        <v>238</v>
      </c>
      <c r="I139" s="122">
        <v>238</v>
      </c>
      <c r="J139" s="123" t="s">
        <v>640</v>
      </c>
      <c r="K139" s="124">
        <f t="shared" si="36"/>
        <v>41.5</v>
      </c>
      <c r="L139" s="125">
        <f t="shared" si="37"/>
        <v>0.21119592875318066</v>
      </c>
      <c r="M139" s="126" t="s">
        <v>557</v>
      </c>
      <c r="N139" s="127">
        <v>42291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8">
        <v>40</v>
      </c>
      <c r="B140" s="102">
        <v>42271</v>
      </c>
      <c r="C140" s="102"/>
      <c r="D140" s="103" t="s">
        <v>580</v>
      </c>
      <c r="E140" s="104" t="s">
        <v>581</v>
      </c>
      <c r="F140" s="105">
        <v>65</v>
      </c>
      <c r="G140" s="104"/>
      <c r="H140" s="104">
        <v>82</v>
      </c>
      <c r="I140" s="122">
        <v>82</v>
      </c>
      <c r="J140" s="123" t="s">
        <v>640</v>
      </c>
      <c r="K140" s="124">
        <f t="shared" si="36"/>
        <v>17</v>
      </c>
      <c r="L140" s="125">
        <f t="shared" si="37"/>
        <v>0.26153846153846155</v>
      </c>
      <c r="M140" s="126" t="s">
        <v>557</v>
      </c>
      <c r="N140" s="127">
        <v>42578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8">
        <v>41</v>
      </c>
      <c r="B141" s="102">
        <v>42291</v>
      </c>
      <c r="C141" s="102"/>
      <c r="D141" s="103" t="s">
        <v>642</v>
      </c>
      <c r="E141" s="104" t="s">
        <v>581</v>
      </c>
      <c r="F141" s="105">
        <v>144</v>
      </c>
      <c r="G141" s="104"/>
      <c r="H141" s="104">
        <v>182.5</v>
      </c>
      <c r="I141" s="122">
        <v>181</v>
      </c>
      <c r="J141" s="123" t="s">
        <v>640</v>
      </c>
      <c r="K141" s="124">
        <f t="shared" si="36"/>
        <v>38.5</v>
      </c>
      <c r="L141" s="125">
        <f t="shared" si="37"/>
        <v>0.2673611111111111</v>
      </c>
      <c r="M141" s="126" t="s">
        <v>557</v>
      </c>
      <c r="N141" s="127">
        <v>42817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8">
        <v>42</v>
      </c>
      <c r="B142" s="102">
        <v>42291</v>
      </c>
      <c r="C142" s="102"/>
      <c r="D142" s="103" t="s">
        <v>643</v>
      </c>
      <c r="E142" s="104" t="s">
        <v>581</v>
      </c>
      <c r="F142" s="105">
        <v>264</v>
      </c>
      <c r="G142" s="104"/>
      <c r="H142" s="104">
        <v>311</v>
      </c>
      <c r="I142" s="122">
        <v>311</v>
      </c>
      <c r="J142" s="123" t="s">
        <v>640</v>
      </c>
      <c r="K142" s="124">
        <f t="shared" si="36"/>
        <v>47</v>
      </c>
      <c r="L142" s="125">
        <f t="shared" si="37"/>
        <v>0.17803030303030304</v>
      </c>
      <c r="M142" s="126" t="s">
        <v>557</v>
      </c>
      <c r="N142" s="127">
        <v>42604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8">
        <v>43</v>
      </c>
      <c r="B143" s="102">
        <v>42318</v>
      </c>
      <c r="C143" s="102"/>
      <c r="D143" s="103" t="s">
        <v>644</v>
      </c>
      <c r="E143" s="104" t="s">
        <v>558</v>
      </c>
      <c r="F143" s="105">
        <v>549.5</v>
      </c>
      <c r="G143" s="104"/>
      <c r="H143" s="104">
        <v>630</v>
      </c>
      <c r="I143" s="122">
        <v>630</v>
      </c>
      <c r="J143" s="123" t="s">
        <v>640</v>
      </c>
      <c r="K143" s="124">
        <f t="shared" si="36"/>
        <v>80.5</v>
      </c>
      <c r="L143" s="125">
        <f t="shared" si="37"/>
        <v>0.1464968152866242</v>
      </c>
      <c r="M143" s="126" t="s">
        <v>557</v>
      </c>
      <c r="N143" s="127">
        <v>42419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8">
        <v>44</v>
      </c>
      <c r="B144" s="102">
        <v>42342</v>
      </c>
      <c r="C144" s="102"/>
      <c r="D144" s="103" t="s">
        <v>645</v>
      </c>
      <c r="E144" s="104" t="s">
        <v>581</v>
      </c>
      <c r="F144" s="105">
        <v>1027.5</v>
      </c>
      <c r="G144" s="104"/>
      <c r="H144" s="104">
        <v>1315</v>
      </c>
      <c r="I144" s="122">
        <v>1250</v>
      </c>
      <c r="J144" s="123" t="s">
        <v>640</v>
      </c>
      <c r="K144" s="124">
        <f t="shared" si="36"/>
        <v>287.5</v>
      </c>
      <c r="L144" s="125">
        <f t="shared" si="37"/>
        <v>0.27980535279805352</v>
      </c>
      <c r="M144" s="126" t="s">
        <v>557</v>
      </c>
      <c r="N144" s="127">
        <v>43244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8">
        <v>45</v>
      </c>
      <c r="B145" s="102">
        <v>42367</v>
      </c>
      <c r="C145" s="102"/>
      <c r="D145" s="103" t="s">
        <v>646</v>
      </c>
      <c r="E145" s="104" t="s">
        <v>581</v>
      </c>
      <c r="F145" s="105">
        <v>465</v>
      </c>
      <c r="G145" s="104"/>
      <c r="H145" s="104">
        <v>540</v>
      </c>
      <c r="I145" s="122">
        <v>540</v>
      </c>
      <c r="J145" s="123" t="s">
        <v>640</v>
      </c>
      <c r="K145" s="124">
        <f t="shared" si="36"/>
        <v>75</v>
      </c>
      <c r="L145" s="125">
        <f t="shared" si="37"/>
        <v>0.16129032258064516</v>
      </c>
      <c r="M145" s="126" t="s">
        <v>557</v>
      </c>
      <c r="N145" s="127">
        <v>42530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8">
        <v>46</v>
      </c>
      <c r="B146" s="102">
        <v>42380</v>
      </c>
      <c r="C146" s="102"/>
      <c r="D146" s="103" t="s">
        <v>377</v>
      </c>
      <c r="E146" s="104" t="s">
        <v>558</v>
      </c>
      <c r="F146" s="105">
        <v>81</v>
      </c>
      <c r="G146" s="104"/>
      <c r="H146" s="104">
        <v>110</v>
      </c>
      <c r="I146" s="122">
        <v>110</v>
      </c>
      <c r="J146" s="123" t="s">
        <v>640</v>
      </c>
      <c r="K146" s="124">
        <f t="shared" si="36"/>
        <v>29</v>
      </c>
      <c r="L146" s="125">
        <f t="shared" si="37"/>
        <v>0.35802469135802467</v>
      </c>
      <c r="M146" s="126" t="s">
        <v>557</v>
      </c>
      <c r="N146" s="127">
        <v>42745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8">
        <v>47</v>
      </c>
      <c r="B147" s="102">
        <v>42382</v>
      </c>
      <c r="C147" s="102"/>
      <c r="D147" s="103" t="s">
        <v>647</v>
      </c>
      <c r="E147" s="104" t="s">
        <v>558</v>
      </c>
      <c r="F147" s="105">
        <v>417.5</v>
      </c>
      <c r="G147" s="104"/>
      <c r="H147" s="104">
        <v>547</v>
      </c>
      <c r="I147" s="122">
        <v>535</v>
      </c>
      <c r="J147" s="123" t="s">
        <v>640</v>
      </c>
      <c r="K147" s="124">
        <f t="shared" si="36"/>
        <v>129.5</v>
      </c>
      <c r="L147" s="125">
        <f t="shared" si="37"/>
        <v>0.31017964071856285</v>
      </c>
      <c r="M147" s="126" t="s">
        <v>557</v>
      </c>
      <c r="N147" s="127">
        <v>42578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8">
        <v>48</v>
      </c>
      <c r="B148" s="102">
        <v>42408</v>
      </c>
      <c r="C148" s="102"/>
      <c r="D148" s="103" t="s">
        <v>648</v>
      </c>
      <c r="E148" s="104" t="s">
        <v>581</v>
      </c>
      <c r="F148" s="105">
        <v>650</v>
      </c>
      <c r="G148" s="104"/>
      <c r="H148" s="104">
        <v>800</v>
      </c>
      <c r="I148" s="122">
        <v>800</v>
      </c>
      <c r="J148" s="123" t="s">
        <v>640</v>
      </c>
      <c r="K148" s="124">
        <f t="shared" si="36"/>
        <v>150</v>
      </c>
      <c r="L148" s="125">
        <f t="shared" si="37"/>
        <v>0.23076923076923078</v>
      </c>
      <c r="M148" s="126" t="s">
        <v>557</v>
      </c>
      <c r="N148" s="127">
        <v>43154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8">
        <v>49</v>
      </c>
      <c r="B149" s="102">
        <v>42433</v>
      </c>
      <c r="C149" s="102"/>
      <c r="D149" s="103" t="s">
        <v>194</v>
      </c>
      <c r="E149" s="104" t="s">
        <v>581</v>
      </c>
      <c r="F149" s="105">
        <v>437.5</v>
      </c>
      <c r="G149" s="104"/>
      <c r="H149" s="104">
        <v>504.5</v>
      </c>
      <c r="I149" s="122">
        <v>522</v>
      </c>
      <c r="J149" s="123" t="s">
        <v>649</v>
      </c>
      <c r="K149" s="124">
        <f t="shared" si="36"/>
        <v>67</v>
      </c>
      <c r="L149" s="125">
        <f t="shared" si="37"/>
        <v>0.15314285714285714</v>
      </c>
      <c r="M149" s="126" t="s">
        <v>557</v>
      </c>
      <c r="N149" s="127">
        <v>42480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8">
        <v>50</v>
      </c>
      <c r="B150" s="102">
        <v>42438</v>
      </c>
      <c r="C150" s="102"/>
      <c r="D150" s="103" t="s">
        <v>650</v>
      </c>
      <c r="E150" s="104" t="s">
        <v>581</v>
      </c>
      <c r="F150" s="105">
        <v>189.5</v>
      </c>
      <c r="G150" s="104"/>
      <c r="H150" s="104">
        <v>218</v>
      </c>
      <c r="I150" s="122">
        <v>218</v>
      </c>
      <c r="J150" s="123" t="s">
        <v>640</v>
      </c>
      <c r="K150" s="124">
        <f t="shared" si="36"/>
        <v>28.5</v>
      </c>
      <c r="L150" s="125">
        <f t="shared" si="37"/>
        <v>0.15039577836411611</v>
      </c>
      <c r="M150" s="126" t="s">
        <v>557</v>
      </c>
      <c r="N150" s="127">
        <v>43034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359">
        <v>51</v>
      </c>
      <c r="B151" s="111">
        <v>42471</v>
      </c>
      <c r="C151" s="111"/>
      <c r="D151" s="112" t="s">
        <v>651</v>
      </c>
      <c r="E151" s="113" t="s">
        <v>581</v>
      </c>
      <c r="F151" s="114">
        <v>36.5</v>
      </c>
      <c r="G151" s="115"/>
      <c r="H151" s="115">
        <v>15.85</v>
      </c>
      <c r="I151" s="115">
        <v>60</v>
      </c>
      <c r="J151" s="134" t="s">
        <v>652</v>
      </c>
      <c r="K151" s="130">
        <f t="shared" si="36"/>
        <v>-20.65</v>
      </c>
      <c r="L151" s="164">
        <f t="shared" si="37"/>
        <v>-0.5657534246575342</v>
      </c>
      <c r="M151" s="132" t="s">
        <v>621</v>
      </c>
      <c r="N151" s="165">
        <v>43627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8">
        <v>52</v>
      </c>
      <c r="B152" s="102">
        <v>42472</v>
      </c>
      <c r="C152" s="102"/>
      <c r="D152" s="103" t="s">
        <v>653</v>
      </c>
      <c r="E152" s="104" t="s">
        <v>581</v>
      </c>
      <c r="F152" s="105">
        <v>93</v>
      </c>
      <c r="G152" s="104"/>
      <c r="H152" s="104">
        <v>149</v>
      </c>
      <c r="I152" s="122">
        <v>140</v>
      </c>
      <c r="J152" s="137" t="s">
        <v>654</v>
      </c>
      <c r="K152" s="124">
        <f t="shared" si="36"/>
        <v>56</v>
      </c>
      <c r="L152" s="125">
        <f t="shared" si="37"/>
        <v>0.60215053763440862</v>
      </c>
      <c r="M152" s="126" t="s">
        <v>557</v>
      </c>
      <c r="N152" s="127">
        <v>42740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8">
        <v>53</v>
      </c>
      <c r="B153" s="102">
        <v>42472</v>
      </c>
      <c r="C153" s="102"/>
      <c r="D153" s="103" t="s">
        <v>655</v>
      </c>
      <c r="E153" s="104" t="s">
        <v>581</v>
      </c>
      <c r="F153" s="105">
        <v>130</v>
      </c>
      <c r="G153" s="104"/>
      <c r="H153" s="104">
        <v>150</v>
      </c>
      <c r="I153" s="122" t="s">
        <v>656</v>
      </c>
      <c r="J153" s="123" t="s">
        <v>640</v>
      </c>
      <c r="K153" s="124">
        <f t="shared" si="36"/>
        <v>20</v>
      </c>
      <c r="L153" s="125">
        <f t="shared" si="37"/>
        <v>0.15384615384615385</v>
      </c>
      <c r="M153" s="126" t="s">
        <v>557</v>
      </c>
      <c r="N153" s="127">
        <v>42564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8">
        <v>54</v>
      </c>
      <c r="B154" s="102">
        <v>42473</v>
      </c>
      <c r="C154" s="102"/>
      <c r="D154" s="103" t="s">
        <v>345</v>
      </c>
      <c r="E154" s="104" t="s">
        <v>581</v>
      </c>
      <c r="F154" s="105">
        <v>196</v>
      </c>
      <c r="G154" s="104"/>
      <c r="H154" s="104">
        <v>299</v>
      </c>
      <c r="I154" s="122">
        <v>299</v>
      </c>
      <c r="J154" s="123" t="s">
        <v>640</v>
      </c>
      <c r="K154" s="124">
        <v>103</v>
      </c>
      <c r="L154" s="125">
        <v>0.52551020408163296</v>
      </c>
      <c r="M154" s="126" t="s">
        <v>557</v>
      </c>
      <c r="N154" s="127">
        <v>42620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8">
        <v>55</v>
      </c>
      <c r="B155" s="102">
        <v>42473</v>
      </c>
      <c r="C155" s="102"/>
      <c r="D155" s="103" t="s">
        <v>714</v>
      </c>
      <c r="E155" s="104" t="s">
        <v>581</v>
      </c>
      <c r="F155" s="105">
        <v>88</v>
      </c>
      <c r="G155" s="104"/>
      <c r="H155" s="104">
        <v>103</v>
      </c>
      <c r="I155" s="122">
        <v>103</v>
      </c>
      <c r="J155" s="123" t="s">
        <v>640</v>
      </c>
      <c r="K155" s="124">
        <v>15</v>
      </c>
      <c r="L155" s="125">
        <v>0.170454545454545</v>
      </c>
      <c r="M155" s="126" t="s">
        <v>557</v>
      </c>
      <c r="N155" s="127">
        <v>42530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8">
        <v>56</v>
      </c>
      <c r="B156" s="102">
        <v>42492</v>
      </c>
      <c r="C156" s="102"/>
      <c r="D156" s="103" t="s">
        <v>657</v>
      </c>
      <c r="E156" s="104" t="s">
        <v>581</v>
      </c>
      <c r="F156" s="105">
        <v>127.5</v>
      </c>
      <c r="G156" s="104"/>
      <c r="H156" s="104">
        <v>148</v>
      </c>
      <c r="I156" s="122" t="s">
        <v>658</v>
      </c>
      <c r="J156" s="123" t="s">
        <v>640</v>
      </c>
      <c r="K156" s="124">
        <f>H156-F156</f>
        <v>20.5</v>
      </c>
      <c r="L156" s="125">
        <f>K156/F156</f>
        <v>0.16078431372549021</v>
      </c>
      <c r="M156" s="126" t="s">
        <v>557</v>
      </c>
      <c r="N156" s="127">
        <v>42564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8">
        <v>57</v>
      </c>
      <c r="B157" s="102">
        <v>42493</v>
      </c>
      <c r="C157" s="102"/>
      <c r="D157" s="103" t="s">
        <v>659</v>
      </c>
      <c r="E157" s="104" t="s">
        <v>581</v>
      </c>
      <c r="F157" s="105">
        <v>675</v>
      </c>
      <c r="G157" s="104"/>
      <c r="H157" s="104">
        <v>815</v>
      </c>
      <c r="I157" s="122" t="s">
        <v>660</v>
      </c>
      <c r="J157" s="123" t="s">
        <v>640</v>
      </c>
      <c r="K157" s="124">
        <f>H157-F157</f>
        <v>140</v>
      </c>
      <c r="L157" s="125">
        <f>K157/F157</f>
        <v>0.2074074074074074</v>
      </c>
      <c r="M157" s="126" t="s">
        <v>557</v>
      </c>
      <c r="N157" s="127">
        <v>43154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9">
        <v>58</v>
      </c>
      <c r="B158" s="106">
        <v>42522</v>
      </c>
      <c r="C158" s="106"/>
      <c r="D158" s="107" t="s">
        <v>715</v>
      </c>
      <c r="E158" s="108" t="s">
        <v>581</v>
      </c>
      <c r="F158" s="109">
        <v>500</v>
      </c>
      <c r="G158" s="109"/>
      <c r="H158" s="110">
        <v>232.5</v>
      </c>
      <c r="I158" s="128" t="s">
        <v>716</v>
      </c>
      <c r="J158" s="129" t="s">
        <v>717</v>
      </c>
      <c r="K158" s="130">
        <f>H158-F158</f>
        <v>-267.5</v>
      </c>
      <c r="L158" s="131">
        <f>K158/F158</f>
        <v>-0.53500000000000003</v>
      </c>
      <c r="M158" s="132" t="s">
        <v>621</v>
      </c>
      <c r="N158" s="133">
        <v>43735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8">
        <v>59</v>
      </c>
      <c r="B159" s="102">
        <v>42527</v>
      </c>
      <c r="C159" s="102"/>
      <c r="D159" s="103" t="s">
        <v>661</v>
      </c>
      <c r="E159" s="104" t="s">
        <v>581</v>
      </c>
      <c r="F159" s="105">
        <v>110</v>
      </c>
      <c r="G159" s="104"/>
      <c r="H159" s="104">
        <v>126.5</v>
      </c>
      <c r="I159" s="122">
        <v>125</v>
      </c>
      <c r="J159" s="123" t="s">
        <v>590</v>
      </c>
      <c r="K159" s="124">
        <f>H159-F159</f>
        <v>16.5</v>
      </c>
      <c r="L159" s="125">
        <f>K159/F159</f>
        <v>0.15</v>
      </c>
      <c r="M159" s="126" t="s">
        <v>557</v>
      </c>
      <c r="N159" s="127">
        <v>42552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8">
        <v>60</v>
      </c>
      <c r="B160" s="102">
        <v>42538</v>
      </c>
      <c r="C160" s="102"/>
      <c r="D160" s="103" t="s">
        <v>662</v>
      </c>
      <c r="E160" s="104" t="s">
        <v>581</v>
      </c>
      <c r="F160" s="105">
        <v>44</v>
      </c>
      <c r="G160" s="104"/>
      <c r="H160" s="104">
        <v>69.5</v>
      </c>
      <c r="I160" s="122">
        <v>69.5</v>
      </c>
      <c r="J160" s="123" t="s">
        <v>663</v>
      </c>
      <c r="K160" s="124">
        <f>H160-F160</f>
        <v>25.5</v>
      </c>
      <c r="L160" s="125">
        <f>K160/F160</f>
        <v>0.57954545454545459</v>
      </c>
      <c r="M160" s="126" t="s">
        <v>557</v>
      </c>
      <c r="N160" s="127">
        <v>42977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8">
        <v>61</v>
      </c>
      <c r="B161" s="102">
        <v>42549</v>
      </c>
      <c r="C161" s="102"/>
      <c r="D161" s="144" t="s">
        <v>718</v>
      </c>
      <c r="E161" s="104" t="s">
        <v>581</v>
      </c>
      <c r="F161" s="105">
        <v>262.5</v>
      </c>
      <c r="G161" s="104"/>
      <c r="H161" s="104">
        <v>340</v>
      </c>
      <c r="I161" s="122">
        <v>333</v>
      </c>
      <c r="J161" s="123" t="s">
        <v>719</v>
      </c>
      <c r="K161" s="124">
        <v>77.5</v>
      </c>
      <c r="L161" s="125">
        <v>0.29523809523809502</v>
      </c>
      <c r="M161" s="126" t="s">
        <v>557</v>
      </c>
      <c r="N161" s="127">
        <v>43017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8">
        <v>62</v>
      </c>
      <c r="B162" s="102">
        <v>42549</v>
      </c>
      <c r="C162" s="102"/>
      <c r="D162" s="144" t="s">
        <v>720</v>
      </c>
      <c r="E162" s="104" t="s">
        <v>581</v>
      </c>
      <c r="F162" s="105">
        <v>840</v>
      </c>
      <c r="G162" s="104"/>
      <c r="H162" s="104">
        <v>1230</v>
      </c>
      <c r="I162" s="122">
        <v>1230</v>
      </c>
      <c r="J162" s="123" t="s">
        <v>640</v>
      </c>
      <c r="K162" s="124">
        <v>390</v>
      </c>
      <c r="L162" s="125">
        <v>0.46428571428571402</v>
      </c>
      <c r="M162" s="126" t="s">
        <v>557</v>
      </c>
      <c r="N162" s="127">
        <v>42649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360">
        <v>63</v>
      </c>
      <c r="B163" s="139">
        <v>42556</v>
      </c>
      <c r="C163" s="139"/>
      <c r="D163" s="140" t="s">
        <v>664</v>
      </c>
      <c r="E163" s="141" t="s">
        <v>581</v>
      </c>
      <c r="F163" s="142">
        <v>395</v>
      </c>
      <c r="G163" s="143"/>
      <c r="H163" s="143">
        <f>(468.5+342.5)/2</f>
        <v>405.5</v>
      </c>
      <c r="I163" s="143">
        <v>510</v>
      </c>
      <c r="J163" s="166" t="s">
        <v>665</v>
      </c>
      <c r="K163" s="167">
        <f t="shared" ref="K163:K169" si="38">H163-F163</f>
        <v>10.5</v>
      </c>
      <c r="L163" s="168">
        <f t="shared" ref="L163:L169" si="39">K163/F163</f>
        <v>2.6582278481012658E-2</v>
      </c>
      <c r="M163" s="169" t="s">
        <v>666</v>
      </c>
      <c r="N163" s="170">
        <v>43606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9">
        <v>64</v>
      </c>
      <c r="B164" s="106">
        <v>42584</v>
      </c>
      <c r="C164" s="106"/>
      <c r="D164" s="107" t="s">
        <v>667</v>
      </c>
      <c r="E164" s="108" t="s">
        <v>558</v>
      </c>
      <c r="F164" s="109">
        <f>169.5-12.8</f>
        <v>156.69999999999999</v>
      </c>
      <c r="G164" s="109"/>
      <c r="H164" s="110">
        <v>77</v>
      </c>
      <c r="I164" s="128" t="s">
        <v>668</v>
      </c>
      <c r="J164" s="379" t="s">
        <v>798</v>
      </c>
      <c r="K164" s="130">
        <f t="shared" si="38"/>
        <v>-79.699999999999989</v>
      </c>
      <c r="L164" s="131">
        <f t="shared" si="39"/>
        <v>-0.50861518825781749</v>
      </c>
      <c r="M164" s="132" t="s">
        <v>621</v>
      </c>
      <c r="N164" s="133">
        <v>43522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9">
        <v>65</v>
      </c>
      <c r="B165" s="106">
        <v>42586</v>
      </c>
      <c r="C165" s="106"/>
      <c r="D165" s="107" t="s">
        <v>669</v>
      </c>
      <c r="E165" s="108" t="s">
        <v>581</v>
      </c>
      <c r="F165" s="109">
        <v>400</v>
      </c>
      <c r="G165" s="109"/>
      <c r="H165" s="110">
        <v>305</v>
      </c>
      <c r="I165" s="128">
        <v>475</v>
      </c>
      <c r="J165" s="129" t="s">
        <v>670</v>
      </c>
      <c r="K165" s="130">
        <f t="shared" si="38"/>
        <v>-95</v>
      </c>
      <c r="L165" s="131">
        <f t="shared" si="39"/>
        <v>-0.23749999999999999</v>
      </c>
      <c r="M165" s="132" t="s">
        <v>621</v>
      </c>
      <c r="N165" s="133">
        <v>43606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8">
        <v>66</v>
      </c>
      <c r="B166" s="102">
        <v>42593</v>
      </c>
      <c r="C166" s="102"/>
      <c r="D166" s="103" t="s">
        <v>671</v>
      </c>
      <c r="E166" s="104" t="s">
        <v>581</v>
      </c>
      <c r="F166" s="105">
        <v>86.5</v>
      </c>
      <c r="G166" s="104"/>
      <c r="H166" s="104">
        <v>130</v>
      </c>
      <c r="I166" s="122">
        <v>130</v>
      </c>
      <c r="J166" s="137" t="s">
        <v>672</v>
      </c>
      <c r="K166" s="124">
        <f t="shared" si="38"/>
        <v>43.5</v>
      </c>
      <c r="L166" s="125">
        <f t="shared" si="39"/>
        <v>0.50289017341040465</v>
      </c>
      <c r="M166" s="126" t="s">
        <v>557</v>
      </c>
      <c r="N166" s="127">
        <v>43091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9">
        <v>67</v>
      </c>
      <c r="B167" s="106">
        <v>42600</v>
      </c>
      <c r="C167" s="106"/>
      <c r="D167" s="107" t="s">
        <v>368</v>
      </c>
      <c r="E167" s="108" t="s">
        <v>581</v>
      </c>
      <c r="F167" s="109">
        <v>133.5</v>
      </c>
      <c r="G167" s="109"/>
      <c r="H167" s="110">
        <v>126.5</v>
      </c>
      <c r="I167" s="128">
        <v>178</v>
      </c>
      <c r="J167" s="129" t="s">
        <v>673</v>
      </c>
      <c r="K167" s="130">
        <f t="shared" si="38"/>
        <v>-7</v>
      </c>
      <c r="L167" s="131">
        <f t="shared" si="39"/>
        <v>-5.2434456928838954E-2</v>
      </c>
      <c r="M167" s="132" t="s">
        <v>621</v>
      </c>
      <c r="N167" s="133">
        <v>42615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8">
        <v>68</v>
      </c>
      <c r="B168" s="102">
        <v>42613</v>
      </c>
      <c r="C168" s="102"/>
      <c r="D168" s="103" t="s">
        <v>674</v>
      </c>
      <c r="E168" s="104" t="s">
        <v>581</v>
      </c>
      <c r="F168" s="105">
        <v>560</v>
      </c>
      <c r="G168" s="104"/>
      <c r="H168" s="104">
        <v>725</v>
      </c>
      <c r="I168" s="122">
        <v>725</v>
      </c>
      <c r="J168" s="123" t="s">
        <v>583</v>
      </c>
      <c r="K168" s="124">
        <f t="shared" si="38"/>
        <v>165</v>
      </c>
      <c r="L168" s="125">
        <f t="shared" si="39"/>
        <v>0.29464285714285715</v>
      </c>
      <c r="M168" s="126" t="s">
        <v>557</v>
      </c>
      <c r="N168" s="127">
        <v>42456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8">
        <v>69</v>
      </c>
      <c r="B169" s="102">
        <v>42614</v>
      </c>
      <c r="C169" s="102"/>
      <c r="D169" s="103" t="s">
        <v>675</v>
      </c>
      <c r="E169" s="104" t="s">
        <v>581</v>
      </c>
      <c r="F169" s="105">
        <v>160.5</v>
      </c>
      <c r="G169" s="104"/>
      <c r="H169" s="104">
        <v>210</v>
      </c>
      <c r="I169" s="122">
        <v>210</v>
      </c>
      <c r="J169" s="123" t="s">
        <v>583</v>
      </c>
      <c r="K169" s="124">
        <f t="shared" si="38"/>
        <v>49.5</v>
      </c>
      <c r="L169" s="125">
        <f t="shared" si="39"/>
        <v>0.30841121495327101</v>
      </c>
      <c r="M169" s="126" t="s">
        <v>557</v>
      </c>
      <c r="N169" s="127">
        <v>42871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8">
        <v>70</v>
      </c>
      <c r="B170" s="102">
        <v>42646</v>
      </c>
      <c r="C170" s="102"/>
      <c r="D170" s="144" t="s">
        <v>391</v>
      </c>
      <c r="E170" s="104" t="s">
        <v>581</v>
      </c>
      <c r="F170" s="105">
        <v>430</v>
      </c>
      <c r="G170" s="104"/>
      <c r="H170" s="104">
        <v>596</v>
      </c>
      <c r="I170" s="122">
        <v>575</v>
      </c>
      <c r="J170" s="123" t="s">
        <v>721</v>
      </c>
      <c r="K170" s="124">
        <v>166</v>
      </c>
      <c r="L170" s="125">
        <v>0.38604651162790699</v>
      </c>
      <c r="M170" s="126" t="s">
        <v>557</v>
      </c>
      <c r="N170" s="127">
        <v>42769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8">
        <v>71</v>
      </c>
      <c r="B171" s="102">
        <v>42657</v>
      </c>
      <c r="C171" s="102"/>
      <c r="D171" s="103" t="s">
        <v>676</v>
      </c>
      <c r="E171" s="104" t="s">
        <v>581</v>
      </c>
      <c r="F171" s="105">
        <v>280</v>
      </c>
      <c r="G171" s="104"/>
      <c r="H171" s="104">
        <v>345</v>
      </c>
      <c r="I171" s="122">
        <v>345</v>
      </c>
      <c r="J171" s="123" t="s">
        <v>583</v>
      </c>
      <c r="K171" s="124">
        <f t="shared" ref="K171:K176" si="40">H171-F171</f>
        <v>65</v>
      </c>
      <c r="L171" s="125">
        <f>K171/F171</f>
        <v>0.23214285714285715</v>
      </c>
      <c r="M171" s="126" t="s">
        <v>557</v>
      </c>
      <c r="N171" s="127">
        <v>42814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8">
        <v>72</v>
      </c>
      <c r="B172" s="102">
        <v>42657</v>
      </c>
      <c r="C172" s="102"/>
      <c r="D172" s="103" t="s">
        <v>677</v>
      </c>
      <c r="E172" s="104" t="s">
        <v>581</v>
      </c>
      <c r="F172" s="105">
        <v>245</v>
      </c>
      <c r="G172" s="104"/>
      <c r="H172" s="104">
        <v>325.5</v>
      </c>
      <c r="I172" s="122">
        <v>330</v>
      </c>
      <c r="J172" s="123" t="s">
        <v>678</v>
      </c>
      <c r="K172" s="124">
        <f t="shared" si="40"/>
        <v>80.5</v>
      </c>
      <c r="L172" s="125">
        <f>K172/F172</f>
        <v>0.32857142857142857</v>
      </c>
      <c r="M172" s="126" t="s">
        <v>557</v>
      </c>
      <c r="N172" s="127">
        <v>42769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8">
        <v>73</v>
      </c>
      <c r="B173" s="102">
        <v>42660</v>
      </c>
      <c r="C173" s="102"/>
      <c r="D173" s="103" t="s">
        <v>341</v>
      </c>
      <c r="E173" s="104" t="s">
        <v>581</v>
      </c>
      <c r="F173" s="105">
        <v>125</v>
      </c>
      <c r="G173" s="104"/>
      <c r="H173" s="104">
        <v>160</v>
      </c>
      <c r="I173" s="122">
        <v>160</v>
      </c>
      <c r="J173" s="123" t="s">
        <v>640</v>
      </c>
      <c r="K173" s="124">
        <f t="shared" si="40"/>
        <v>35</v>
      </c>
      <c r="L173" s="125">
        <v>0.28000000000000003</v>
      </c>
      <c r="M173" s="126" t="s">
        <v>557</v>
      </c>
      <c r="N173" s="127">
        <v>42803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8">
        <v>74</v>
      </c>
      <c r="B174" s="102">
        <v>42660</v>
      </c>
      <c r="C174" s="102"/>
      <c r="D174" s="103" t="s">
        <v>456</v>
      </c>
      <c r="E174" s="104" t="s">
        <v>581</v>
      </c>
      <c r="F174" s="105">
        <v>114</v>
      </c>
      <c r="G174" s="104"/>
      <c r="H174" s="104">
        <v>145</v>
      </c>
      <c r="I174" s="122">
        <v>145</v>
      </c>
      <c r="J174" s="123" t="s">
        <v>640</v>
      </c>
      <c r="K174" s="124">
        <f t="shared" si="40"/>
        <v>31</v>
      </c>
      <c r="L174" s="125">
        <f>K174/F174</f>
        <v>0.27192982456140352</v>
      </c>
      <c r="M174" s="126" t="s">
        <v>557</v>
      </c>
      <c r="N174" s="127">
        <v>42859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8">
        <v>75</v>
      </c>
      <c r="B175" s="102">
        <v>42660</v>
      </c>
      <c r="C175" s="102"/>
      <c r="D175" s="103" t="s">
        <v>679</v>
      </c>
      <c r="E175" s="104" t="s">
        <v>581</v>
      </c>
      <c r="F175" s="105">
        <v>212</v>
      </c>
      <c r="G175" s="104"/>
      <c r="H175" s="104">
        <v>280</v>
      </c>
      <c r="I175" s="122">
        <v>276</v>
      </c>
      <c r="J175" s="123" t="s">
        <v>680</v>
      </c>
      <c r="K175" s="124">
        <f t="shared" si="40"/>
        <v>68</v>
      </c>
      <c r="L175" s="125">
        <f>K175/F175</f>
        <v>0.32075471698113206</v>
      </c>
      <c r="M175" s="126" t="s">
        <v>557</v>
      </c>
      <c r="N175" s="127">
        <v>42858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8">
        <v>76</v>
      </c>
      <c r="B176" s="102">
        <v>42678</v>
      </c>
      <c r="C176" s="102"/>
      <c r="D176" s="103" t="s">
        <v>149</v>
      </c>
      <c r="E176" s="104" t="s">
        <v>581</v>
      </c>
      <c r="F176" s="105">
        <v>155</v>
      </c>
      <c r="G176" s="104"/>
      <c r="H176" s="104">
        <v>210</v>
      </c>
      <c r="I176" s="122">
        <v>210</v>
      </c>
      <c r="J176" s="123" t="s">
        <v>681</v>
      </c>
      <c r="K176" s="124">
        <f t="shared" si="40"/>
        <v>55</v>
      </c>
      <c r="L176" s="125">
        <f>K176/F176</f>
        <v>0.35483870967741937</v>
      </c>
      <c r="M176" s="126" t="s">
        <v>557</v>
      </c>
      <c r="N176" s="127">
        <v>42944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9">
        <v>77</v>
      </c>
      <c r="B177" s="106">
        <v>42710</v>
      </c>
      <c r="C177" s="106"/>
      <c r="D177" s="107" t="s">
        <v>722</v>
      </c>
      <c r="E177" s="108" t="s">
        <v>581</v>
      </c>
      <c r="F177" s="109">
        <v>150.5</v>
      </c>
      <c r="G177" s="109"/>
      <c r="H177" s="110">
        <v>72.5</v>
      </c>
      <c r="I177" s="128">
        <v>174</v>
      </c>
      <c r="J177" s="129" t="s">
        <v>723</v>
      </c>
      <c r="K177" s="130">
        <v>-78</v>
      </c>
      <c r="L177" s="131">
        <v>-0.51827242524916906</v>
      </c>
      <c r="M177" s="132" t="s">
        <v>621</v>
      </c>
      <c r="N177" s="133">
        <v>43333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8">
        <v>78</v>
      </c>
      <c r="B178" s="102">
        <v>42712</v>
      </c>
      <c r="C178" s="102"/>
      <c r="D178" s="103" t="s">
        <v>123</v>
      </c>
      <c r="E178" s="104" t="s">
        <v>581</v>
      </c>
      <c r="F178" s="105">
        <v>380</v>
      </c>
      <c r="G178" s="104"/>
      <c r="H178" s="104">
        <v>478</v>
      </c>
      <c r="I178" s="122">
        <v>468</v>
      </c>
      <c r="J178" s="123" t="s">
        <v>640</v>
      </c>
      <c r="K178" s="124">
        <f>H178-F178</f>
        <v>98</v>
      </c>
      <c r="L178" s="125">
        <f>K178/F178</f>
        <v>0.25789473684210529</v>
      </c>
      <c r="M178" s="126" t="s">
        <v>557</v>
      </c>
      <c r="N178" s="127">
        <v>43025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8">
        <v>79</v>
      </c>
      <c r="B179" s="102">
        <v>42734</v>
      </c>
      <c r="C179" s="102"/>
      <c r="D179" s="103" t="s">
        <v>245</v>
      </c>
      <c r="E179" s="104" t="s">
        <v>581</v>
      </c>
      <c r="F179" s="105">
        <v>305</v>
      </c>
      <c r="G179" s="104"/>
      <c r="H179" s="104">
        <v>375</v>
      </c>
      <c r="I179" s="122">
        <v>375</v>
      </c>
      <c r="J179" s="123" t="s">
        <v>640</v>
      </c>
      <c r="K179" s="124">
        <f>H179-F179</f>
        <v>70</v>
      </c>
      <c r="L179" s="125">
        <f>K179/F179</f>
        <v>0.22950819672131148</v>
      </c>
      <c r="M179" s="126" t="s">
        <v>557</v>
      </c>
      <c r="N179" s="127">
        <v>42768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8">
        <v>80</v>
      </c>
      <c r="B180" s="102">
        <v>42739</v>
      </c>
      <c r="C180" s="102"/>
      <c r="D180" s="103" t="s">
        <v>343</v>
      </c>
      <c r="E180" s="104" t="s">
        <v>581</v>
      </c>
      <c r="F180" s="105">
        <v>99.5</v>
      </c>
      <c r="G180" s="104"/>
      <c r="H180" s="104">
        <v>158</v>
      </c>
      <c r="I180" s="122">
        <v>158</v>
      </c>
      <c r="J180" s="123" t="s">
        <v>640</v>
      </c>
      <c r="K180" s="124">
        <f>H180-F180</f>
        <v>58.5</v>
      </c>
      <c r="L180" s="125">
        <f>K180/F180</f>
        <v>0.5879396984924623</v>
      </c>
      <c r="M180" s="126" t="s">
        <v>557</v>
      </c>
      <c r="N180" s="127">
        <v>42898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8">
        <v>81</v>
      </c>
      <c r="B181" s="102">
        <v>42739</v>
      </c>
      <c r="C181" s="102"/>
      <c r="D181" s="103" t="s">
        <v>343</v>
      </c>
      <c r="E181" s="104" t="s">
        <v>581</v>
      </c>
      <c r="F181" s="105">
        <v>99.5</v>
      </c>
      <c r="G181" s="104"/>
      <c r="H181" s="104">
        <v>158</v>
      </c>
      <c r="I181" s="122">
        <v>158</v>
      </c>
      <c r="J181" s="123" t="s">
        <v>640</v>
      </c>
      <c r="K181" s="124">
        <v>58.5</v>
      </c>
      <c r="L181" s="125">
        <v>0.58793969849246197</v>
      </c>
      <c r="M181" s="126" t="s">
        <v>557</v>
      </c>
      <c r="N181" s="127">
        <v>42898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8">
        <v>82</v>
      </c>
      <c r="B182" s="102">
        <v>42786</v>
      </c>
      <c r="C182" s="102"/>
      <c r="D182" s="103" t="s">
        <v>166</v>
      </c>
      <c r="E182" s="104" t="s">
        <v>581</v>
      </c>
      <c r="F182" s="105">
        <v>140.5</v>
      </c>
      <c r="G182" s="104"/>
      <c r="H182" s="104">
        <v>220</v>
      </c>
      <c r="I182" s="122">
        <v>220</v>
      </c>
      <c r="J182" s="123" t="s">
        <v>640</v>
      </c>
      <c r="K182" s="124">
        <f>H182-F182</f>
        <v>79.5</v>
      </c>
      <c r="L182" s="125">
        <f>K182/F182</f>
        <v>0.5658362989323843</v>
      </c>
      <c r="M182" s="126" t="s">
        <v>557</v>
      </c>
      <c r="N182" s="127">
        <v>42864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8">
        <v>83</v>
      </c>
      <c r="B183" s="102">
        <v>42786</v>
      </c>
      <c r="C183" s="102"/>
      <c r="D183" s="103" t="s">
        <v>724</v>
      </c>
      <c r="E183" s="104" t="s">
        <v>581</v>
      </c>
      <c r="F183" s="105">
        <v>202.5</v>
      </c>
      <c r="G183" s="104"/>
      <c r="H183" s="104">
        <v>234</v>
      </c>
      <c r="I183" s="122">
        <v>234</v>
      </c>
      <c r="J183" s="123" t="s">
        <v>640</v>
      </c>
      <c r="K183" s="124">
        <v>31.5</v>
      </c>
      <c r="L183" s="125">
        <v>0.155555555555556</v>
      </c>
      <c r="M183" s="126" t="s">
        <v>557</v>
      </c>
      <c r="N183" s="127">
        <v>42836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8">
        <v>84</v>
      </c>
      <c r="B184" s="102">
        <v>42818</v>
      </c>
      <c r="C184" s="102"/>
      <c r="D184" s="103" t="s">
        <v>518</v>
      </c>
      <c r="E184" s="104" t="s">
        <v>581</v>
      </c>
      <c r="F184" s="105">
        <v>300.5</v>
      </c>
      <c r="G184" s="104"/>
      <c r="H184" s="104">
        <v>417.5</v>
      </c>
      <c r="I184" s="122">
        <v>420</v>
      </c>
      <c r="J184" s="123" t="s">
        <v>682</v>
      </c>
      <c r="K184" s="124">
        <f>H184-F184</f>
        <v>117</v>
      </c>
      <c r="L184" s="125">
        <f>K184/F184</f>
        <v>0.38935108153078202</v>
      </c>
      <c r="M184" s="126" t="s">
        <v>557</v>
      </c>
      <c r="N184" s="127">
        <v>43070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8">
        <v>85</v>
      </c>
      <c r="B185" s="102">
        <v>42818</v>
      </c>
      <c r="C185" s="102"/>
      <c r="D185" s="103" t="s">
        <v>720</v>
      </c>
      <c r="E185" s="104" t="s">
        <v>581</v>
      </c>
      <c r="F185" s="105">
        <v>850</v>
      </c>
      <c r="G185" s="104"/>
      <c r="H185" s="104">
        <v>1042.5</v>
      </c>
      <c r="I185" s="122">
        <v>1023</v>
      </c>
      <c r="J185" s="123" t="s">
        <v>725</v>
      </c>
      <c r="K185" s="124">
        <v>192.5</v>
      </c>
      <c r="L185" s="125">
        <v>0.22647058823529401</v>
      </c>
      <c r="M185" s="126" t="s">
        <v>557</v>
      </c>
      <c r="N185" s="127">
        <v>42830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8">
        <v>86</v>
      </c>
      <c r="B186" s="102">
        <v>42830</v>
      </c>
      <c r="C186" s="102"/>
      <c r="D186" s="103" t="s">
        <v>472</v>
      </c>
      <c r="E186" s="104" t="s">
        <v>581</v>
      </c>
      <c r="F186" s="105">
        <v>785</v>
      </c>
      <c r="G186" s="104"/>
      <c r="H186" s="104">
        <v>930</v>
      </c>
      <c r="I186" s="122">
        <v>920</v>
      </c>
      <c r="J186" s="123" t="s">
        <v>683</v>
      </c>
      <c r="K186" s="124">
        <f>H186-F186</f>
        <v>145</v>
      </c>
      <c r="L186" s="125">
        <f>K186/F186</f>
        <v>0.18471337579617833</v>
      </c>
      <c r="M186" s="126" t="s">
        <v>557</v>
      </c>
      <c r="N186" s="127">
        <v>42976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9">
        <v>87</v>
      </c>
      <c r="B187" s="106">
        <v>42831</v>
      </c>
      <c r="C187" s="106"/>
      <c r="D187" s="107" t="s">
        <v>726</v>
      </c>
      <c r="E187" s="108" t="s">
        <v>581</v>
      </c>
      <c r="F187" s="109">
        <v>40</v>
      </c>
      <c r="G187" s="109"/>
      <c r="H187" s="110">
        <v>13.1</v>
      </c>
      <c r="I187" s="128">
        <v>60</v>
      </c>
      <c r="J187" s="134" t="s">
        <v>727</v>
      </c>
      <c r="K187" s="130">
        <v>-26.9</v>
      </c>
      <c r="L187" s="131">
        <v>-0.67249999999999999</v>
      </c>
      <c r="M187" s="132" t="s">
        <v>621</v>
      </c>
      <c r="N187" s="133">
        <v>43138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8">
        <v>88</v>
      </c>
      <c r="B188" s="102">
        <v>42837</v>
      </c>
      <c r="C188" s="102"/>
      <c r="D188" s="103" t="s">
        <v>87</v>
      </c>
      <c r="E188" s="104" t="s">
        <v>581</v>
      </c>
      <c r="F188" s="105">
        <v>289.5</v>
      </c>
      <c r="G188" s="104"/>
      <c r="H188" s="104">
        <v>354</v>
      </c>
      <c r="I188" s="122">
        <v>360</v>
      </c>
      <c r="J188" s="123" t="s">
        <v>684</v>
      </c>
      <c r="K188" s="124">
        <f t="shared" ref="K188:K196" si="41">H188-F188</f>
        <v>64.5</v>
      </c>
      <c r="L188" s="125">
        <f t="shared" ref="L188:L196" si="42">K188/F188</f>
        <v>0.22279792746113988</v>
      </c>
      <c r="M188" s="126" t="s">
        <v>557</v>
      </c>
      <c r="N188" s="127">
        <v>43040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8">
        <v>89</v>
      </c>
      <c r="B189" s="102">
        <v>42845</v>
      </c>
      <c r="C189" s="102"/>
      <c r="D189" s="103" t="s">
        <v>417</v>
      </c>
      <c r="E189" s="104" t="s">
        <v>581</v>
      </c>
      <c r="F189" s="105">
        <v>700</v>
      </c>
      <c r="G189" s="104"/>
      <c r="H189" s="104">
        <v>840</v>
      </c>
      <c r="I189" s="122">
        <v>840</v>
      </c>
      <c r="J189" s="123" t="s">
        <v>685</v>
      </c>
      <c r="K189" s="124">
        <f t="shared" si="41"/>
        <v>140</v>
      </c>
      <c r="L189" s="125">
        <f t="shared" si="42"/>
        <v>0.2</v>
      </c>
      <c r="M189" s="126" t="s">
        <v>557</v>
      </c>
      <c r="N189" s="127">
        <v>42893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8">
        <v>90</v>
      </c>
      <c r="B190" s="102">
        <v>42887</v>
      </c>
      <c r="C190" s="102"/>
      <c r="D190" s="144" t="s">
        <v>354</v>
      </c>
      <c r="E190" s="104" t="s">
        <v>581</v>
      </c>
      <c r="F190" s="105">
        <v>130</v>
      </c>
      <c r="G190" s="104"/>
      <c r="H190" s="104">
        <v>144.25</v>
      </c>
      <c r="I190" s="122">
        <v>170</v>
      </c>
      <c r="J190" s="123" t="s">
        <v>686</v>
      </c>
      <c r="K190" s="124">
        <f t="shared" si="41"/>
        <v>14.25</v>
      </c>
      <c r="L190" s="125">
        <f t="shared" si="42"/>
        <v>0.10961538461538461</v>
      </c>
      <c r="M190" s="126" t="s">
        <v>557</v>
      </c>
      <c r="N190" s="127">
        <v>43675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8">
        <v>91</v>
      </c>
      <c r="B191" s="102">
        <v>42901</v>
      </c>
      <c r="C191" s="102"/>
      <c r="D191" s="144" t="s">
        <v>687</v>
      </c>
      <c r="E191" s="104" t="s">
        <v>581</v>
      </c>
      <c r="F191" s="105">
        <v>214.5</v>
      </c>
      <c r="G191" s="104"/>
      <c r="H191" s="104">
        <v>262</v>
      </c>
      <c r="I191" s="122">
        <v>262</v>
      </c>
      <c r="J191" s="123" t="s">
        <v>688</v>
      </c>
      <c r="K191" s="124">
        <f t="shared" si="41"/>
        <v>47.5</v>
      </c>
      <c r="L191" s="125">
        <f t="shared" si="42"/>
        <v>0.22144522144522144</v>
      </c>
      <c r="M191" s="126" t="s">
        <v>557</v>
      </c>
      <c r="N191" s="127">
        <v>42977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200">
        <v>92</v>
      </c>
      <c r="B192" s="150">
        <v>42933</v>
      </c>
      <c r="C192" s="150"/>
      <c r="D192" s="151" t="s">
        <v>689</v>
      </c>
      <c r="E192" s="152" t="s">
        <v>581</v>
      </c>
      <c r="F192" s="153">
        <v>370</v>
      </c>
      <c r="G192" s="152"/>
      <c r="H192" s="152">
        <v>447.5</v>
      </c>
      <c r="I192" s="174">
        <v>450</v>
      </c>
      <c r="J192" s="226" t="s">
        <v>640</v>
      </c>
      <c r="K192" s="124">
        <f t="shared" si="41"/>
        <v>77.5</v>
      </c>
      <c r="L192" s="176">
        <f t="shared" si="42"/>
        <v>0.20945945945945946</v>
      </c>
      <c r="M192" s="177" t="s">
        <v>557</v>
      </c>
      <c r="N192" s="178">
        <v>43035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200">
        <v>93</v>
      </c>
      <c r="B193" s="150">
        <v>42943</v>
      </c>
      <c r="C193" s="150"/>
      <c r="D193" s="151" t="s">
        <v>164</v>
      </c>
      <c r="E193" s="152" t="s">
        <v>581</v>
      </c>
      <c r="F193" s="153">
        <v>657.5</v>
      </c>
      <c r="G193" s="152"/>
      <c r="H193" s="152">
        <v>825</v>
      </c>
      <c r="I193" s="174">
        <v>820</v>
      </c>
      <c r="J193" s="226" t="s">
        <v>640</v>
      </c>
      <c r="K193" s="124">
        <f t="shared" si="41"/>
        <v>167.5</v>
      </c>
      <c r="L193" s="176">
        <f t="shared" si="42"/>
        <v>0.25475285171102663</v>
      </c>
      <c r="M193" s="177" t="s">
        <v>557</v>
      </c>
      <c r="N193" s="178">
        <v>43090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8">
        <v>94</v>
      </c>
      <c r="B194" s="102">
        <v>42964</v>
      </c>
      <c r="C194" s="102"/>
      <c r="D194" s="103" t="s">
        <v>358</v>
      </c>
      <c r="E194" s="104" t="s">
        <v>581</v>
      </c>
      <c r="F194" s="105">
        <v>605</v>
      </c>
      <c r="G194" s="104"/>
      <c r="H194" s="104">
        <v>750</v>
      </c>
      <c r="I194" s="122">
        <v>750</v>
      </c>
      <c r="J194" s="123" t="s">
        <v>683</v>
      </c>
      <c r="K194" s="124">
        <f t="shared" si="41"/>
        <v>145</v>
      </c>
      <c r="L194" s="125">
        <f t="shared" si="42"/>
        <v>0.23966942148760331</v>
      </c>
      <c r="M194" s="126" t="s">
        <v>557</v>
      </c>
      <c r="N194" s="127">
        <v>43027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361">
        <v>95</v>
      </c>
      <c r="B195" s="145">
        <v>42979</v>
      </c>
      <c r="C195" s="145"/>
      <c r="D195" s="146" t="s">
        <v>476</v>
      </c>
      <c r="E195" s="147" t="s">
        <v>581</v>
      </c>
      <c r="F195" s="148">
        <v>255</v>
      </c>
      <c r="G195" s="149"/>
      <c r="H195" s="149">
        <v>217.25</v>
      </c>
      <c r="I195" s="149">
        <v>320</v>
      </c>
      <c r="J195" s="171" t="s">
        <v>690</v>
      </c>
      <c r="K195" s="130">
        <f t="shared" si="41"/>
        <v>-37.75</v>
      </c>
      <c r="L195" s="172">
        <f t="shared" si="42"/>
        <v>-0.14803921568627451</v>
      </c>
      <c r="M195" s="132" t="s">
        <v>621</v>
      </c>
      <c r="N195" s="173">
        <v>43661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8">
        <v>96</v>
      </c>
      <c r="B196" s="102">
        <v>42997</v>
      </c>
      <c r="C196" s="102"/>
      <c r="D196" s="103" t="s">
        <v>691</v>
      </c>
      <c r="E196" s="104" t="s">
        <v>581</v>
      </c>
      <c r="F196" s="105">
        <v>215</v>
      </c>
      <c r="G196" s="104"/>
      <c r="H196" s="104">
        <v>258</v>
      </c>
      <c r="I196" s="122">
        <v>258</v>
      </c>
      <c r="J196" s="123" t="s">
        <v>640</v>
      </c>
      <c r="K196" s="124">
        <f t="shared" si="41"/>
        <v>43</v>
      </c>
      <c r="L196" s="125">
        <f t="shared" si="42"/>
        <v>0.2</v>
      </c>
      <c r="M196" s="126" t="s">
        <v>557</v>
      </c>
      <c r="N196" s="127">
        <v>43040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8">
        <v>97</v>
      </c>
      <c r="B197" s="102">
        <v>42997</v>
      </c>
      <c r="C197" s="102"/>
      <c r="D197" s="103" t="s">
        <v>691</v>
      </c>
      <c r="E197" s="104" t="s">
        <v>581</v>
      </c>
      <c r="F197" s="105">
        <v>215</v>
      </c>
      <c r="G197" s="104"/>
      <c r="H197" s="104">
        <v>258</v>
      </c>
      <c r="I197" s="122">
        <v>258</v>
      </c>
      <c r="J197" s="226" t="s">
        <v>640</v>
      </c>
      <c r="K197" s="124">
        <v>43</v>
      </c>
      <c r="L197" s="125">
        <v>0.2</v>
      </c>
      <c r="M197" s="126" t="s">
        <v>557</v>
      </c>
      <c r="N197" s="127">
        <v>43040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201">
        <v>98</v>
      </c>
      <c r="B198" s="202">
        <v>42998</v>
      </c>
      <c r="C198" s="202"/>
      <c r="D198" s="370" t="s">
        <v>783</v>
      </c>
      <c r="E198" s="203" t="s">
        <v>581</v>
      </c>
      <c r="F198" s="204">
        <v>75</v>
      </c>
      <c r="G198" s="203"/>
      <c r="H198" s="203">
        <v>90</v>
      </c>
      <c r="I198" s="227">
        <v>90</v>
      </c>
      <c r="J198" s="123" t="s">
        <v>692</v>
      </c>
      <c r="K198" s="124">
        <f t="shared" ref="K198:K203" si="43">H198-F198</f>
        <v>15</v>
      </c>
      <c r="L198" s="125">
        <f t="shared" ref="L198:L203" si="44">K198/F198</f>
        <v>0.2</v>
      </c>
      <c r="M198" s="126" t="s">
        <v>557</v>
      </c>
      <c r="N198" s="127">
        <v>43019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200">
        <v>99</v>
      </c>
      <c r="B199" s="150">
        <v>43011</v>
      </c>
      <c r="C199" s="150"/>
      <c r="D199" s="151" t="s">
        <v>693</v>
      </c>
      <c r="E199" s="152" t="s">
        <v>581</v>
      </c>
      <c r="F199" s="153">
        <v>315</v>
      </c>
      <c r="G199" s="152"/>
      <c r="H199" s="152">
        <v>392</v>
      </c>
      <c r="I199" s="174">
        <v>384</v>
      </c>
      <c r="J199" s="226" t="s">
        <v>694</v>
      </c>
      <c r="K199" s="124">
        <f t="shared" si="43"/>
        <v>77</v>
      </c>
      <c r="L199" s="176">
        <f t="shared" si="44"/>
        <v>0.24444444444444444</v>
      </c>
      <c r="M199" s="177" t="s">
        <v>557</v>
      </c>
      <c r="N199" s="178">
        <v>43017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200">
        <v>100</v>
      </c>
      <c r="B200" s="150">
        <v>43013</v>
      </c>
      <c r="C200" s="150"/>
      <c r="D200" s="151" t="s">
        <v>695</v>
      </c>
      <c r="E200" s="152" t="s">
        <v>581</v>
      </c>
      <c r="F200" s="153">
        <v>145</v>
      </c>
      <c r="G200" s="152"/>
      <c r="H200" s="152">
        <v>179</v>
      </c>
      <c r="I200" s="174">
        <v>180</v>
      </c>
      <c r="J200" s="226" t="s">
        <v>571</v>
      </c>
      <c r="K200" s="124">
        <f t="shared" si="43"/>
        <v>34</v>
      </c>
      <c r="L200" s="176">
        <f t="shared" si="44"/>
        <v>0.23448275862068965</v>
      </c>
      <c r="M200" s="177" t="s">
        <v>557</v>
      </c>
      <c r="N200" s="178">
        <v>43025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00">
        <v>101</v>
      </c>
      <c r="B201" s="150">
        <v>43014</v>
      </c>
      <c r="C201" s="150"/>
      <c r="D201" s="151" t="s">
        <v>331</v>
      </c>
      <c r="E201" s="152" t="s">
        <v>581</v>
      </c>
      <c r="F201" s="153">
        <v>256</v>
      </c>
      <c r="G201" s="152"/>
      <c r="H201" s="152">
        <v>323</v>
      </c>
      <c r="I201" s="174">
        <v>320</v>
      </c>
      <c r="J201" s="226" t="s">
        <v>640</v>
      </c>
      <c r="K201" s="124">
        <f t="shared" si="43"/>
        <v>67</v>
      </c>
      <c r="L201" s="176">
        <f t="shared" si="44"/>
        <v>0.26171875</v>
      </c>
      <c r="M201" s="177" t="s">
        <v>557</v>
      </c>
      <c r="N201" s="178">
        <v>43067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200">
        <v>102</v>
      </c>
      <c r="B202" s="150">
        <v>43017</v>
      </c>
      <c r="C202" s="150"/>
      <c r="D202" s="151" t="s">
        <v>351</v>
      </c>
      <c r="E202" s="152" t="s">
        <v>581</v>
      </c>
      <c r="F202" s="153">
        <v>137.5</v>
      </c>
      <c r="G202" s="152"/>
      <c r="H202" s="152">
        <v>184</v>
      </c>
      <c r="I202" s="174">
        <v>183</v>
      </c>
      <c r="J202" s="175" t="s">
        <v>696</v>
      </c>
      <c r="K202" s="124">
        <f t="shared" si="43"/>
        <v>46.5</v>
      </c>
      <c r="L202" s="176">
        <f t="shared" si="44"/>
        <v>0.33818181818181819</v>
      </c>
      <c r="M202" s="177" t="s">
        <v>557</v>
      </c>
      <c r="N202" s="178">
        <v>43108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200">
        <v>103</v>
      </c>
      <c r="B203" s="150">
        <v>43018</v>
      </c>
      <c r="C203" s="150"/>
      <c r="D203" s="151" t="s">
        <v>697</v>
      </c>
      <c r="E203" s="152" t="s">
        <v>581</v>
      </c>
      <c r="F203" s="153">
        <v>125.5</v>
      </c>
      <c r="G203" s="152"/>
      <c r="H203" s="152">
        <v>158</v>
      </c>
      <c r="I203" s="174">
        <v>155</v>
      </c>
      <c r="J203" s="175" t="s">
        <v>698</v>
      </c>
      <c r="K203" s="124">
        <f t="shared" si="43"/>
        <v>32.5</v>
      </c>
      <c r="L203" s="176">
        <f t="shared" si="44"/>
        <v>0.25896414342629481</v>
      </c>
      <c r="M203" s="177" t="s">
        <v>557</v>
      </c>
      <c r="N203" s="178">
        <v>43067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200">
        <v>104</v>
      </c>
      <c r="B204" s="150">
        <v>43018</v>
      </c>
      <c r="C204" s="150"/>
      <c r="D204" s="151" t="s">
        <v>728</v>
      </c>
      <c r="E204" s="152" t="s">
        <v>581</v>
      </c>
      <c r="F204" s="153">
        <v>895</v>
      </c>
      <c r="G204" s="152"/>
      <c r="H204" s="152">
        <v>1122.5</v>
      </c>
      <c r="I204" s="174">
        <v>1078</v>
      </c>
      <c r="J204" s="175" t="s">
        <v>729</v>
      </c>
      <c r="K204" s="124">
        <v>227.5</v>
      </c>
      <c r="L204" s="176">
        <v>0.25418994413407803</v>
      </c>
      <c r="M204" s="177" t="s">
        <v>557</v>
      </c>
      <c r="N204" s="178">
        <v>43117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200">
        <v>105</v>
      </c>
      <c r="B205" s="150">
        <v>43020</v>
      </c>
      <c r="C205" s="150"/>
      <c r="D205" s="151" t="s">
        <v>339</v>
      </c>
      <c r="E205" s="152" t="s">
        <v>581</v>
      </c>
      <c r="F205" s="153">
        <v>525</v>
      </c>
      <c r="G205" s="152"/>
      <c r="H205" s="152">
        <v>629</v>
      </c>
      <c r="I205" s="174">
        <v>629</v>
      </c>
      <c r="J205" s="226" t="s">
        <v>640</v>
      </c>
      <c r="K205" s="124">
        <v>104</v>
      </c>
      <c r="L205" s="176">
        <v>0.19809523809523799</v>
      </c>
      <c r="M205" s="177" t="s">
        <v>557</v>
      </c>
      <c r="N205" s="178">
        <v>43119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200">
        <v>106</v>
      </c>
      <c r="B206" s="150">
        <v>43046</v>
      </c>
      <c r="C206" s="150"/>
      <c r="D206" s="151" t="s">
        <v>380</v>
      </c>
      <c r="E206" s="152" t="s">
        <v>581</v>
      </c>
      <c r="F206" s="153">
        <v>740</v>
      </c>
      <c r="G206" s="152"/>
      <c r="H206" s="152">
        <v>892.5</v>
      </c>
      <c r="I206" s="174">
        <v>900</v>
      </c>
      <c r="J206" s="175" t="s">
        <v>699</v>
      </c>
      <c r="K206" s="124">
        <f>H206-F206</f>
        <v>152.5</v>
      </c>
      <c r="L206" s="176">
        <f>K206/F206</f>
        <v>0.20608108108108109</v>
      </c>
      <c r="M206" s="177" t="s">
        <v>557</v>
      </c>
      <c r="N206" s="178">
        <v>43052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8">
        <v>107</v>
      </c>
      <c r="B207" s="102">
        <v>43073</v>
      </c>
      <c r="C207" s="102"/>
      <c r="D207" s="103" t="s">
        <v>700</v>
      </c>
      <c r="E207" s="104" t="s">
        <v>581</v>
      </c>
      <c r="F207" s="105">
        <v>118.5</v>
      </c>
      <c r="G207" s="104"/>
      <c r="H207" s="104">
        <v>143.5</v>
      </c>
      <c r="I207" s="122">
        <v>145</v>
      </c>
      <c r="J207" s="137" t="s">
        <v>701</v>
      </c>
      <c r="K207" s="124">
        <f>H207-F207</f>
        <v>25</v>
      </c>
      <c r="L207" s="125">
        <f>K207/F207</f>
        <v>0.2109704641350211</v>
      </c>
      <c r="M207" s="126" t="s">
        <v>557</v>
      </c>
      <c r="N207" s="127">
        <v>43097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9">
        <v>108</v>
      </c>
      <c r="B208" s="106">
        <v>43090</v>
      </c>
      <c r="C208" s="106"/>
      <c r="D208" s="154" t="s">
        <v>421</v>
      </c>
      <c r="E208" s="108" t="s">
        <v>581</v>
      </c>
      <c r="F208" s="109">
        <v>715</v>
      </c>
      <c r="G208" s="109"/>
      <c r="H208" s="110">
        <v>500</v>
      </c>
      <c r="I208" s="128">
        <v>872</v>
      </c>
      <c r="J208" s="134" t="s">
        <v>702</v>
      </c>
      <c r="K208" s="130">
        <f>H208-F208</f>
        <v>-215</v>
      </c>
      <c r="L208" s="131">
        <f>K208/F208</f>
        <v>-0.30069930069930068</v>
      </c>
      <c r="M208" s="132" t="s">
        <v>621</v>
      </c>
      <c r="N208" s="133">
        <v>43670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8">
        <v>109</v>
      </c>
      <c r="B209" s="102">
        <v>43098</v>
      </c>
      <c r="C209" s="102"/>
      <c r="D209" s="103" t="s">
        <v>693</v>
      </c>
      <c r="E209" s="104" t="s">
        <v>581</v>
      </c>
      <c r="F209" s="105">
        <v>435</v>
      </c>
      <c r="G209" s="104"/>
      <c r="H209" s="104">
        <v>542.5</v>
      </c>
      <c r="I209" s="122">
        <v>539</v>
      </c>
      <c r="J209" s="137" t="s">
        <v>640</v>
      </c>
      <c r="K209" s="124">
        <v>107.5</v>
      </c>
      <c r="L209" s="125">
        <v>0.247126436781609</v>
      </c>
      <c r="M209" s="126" t="s">
        <v>557</v>
      </c>
      <c r="N209" s="127">
        <v>43206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8">
        <v>110</v>
      </c>
      <c r="B210" s="102">
        <v>43098</v>
      </c>
      <c r="C210" s="102"/>
      <c r="D210" s="103" t="s">
        <v>531</v>
      </c>
      <c r="E210" s="104" t="s">
        <v>581</v>
      </c>
      <c r="F210" s="105">
        <v>885</v>
      </c>
      <c r="G210" s="104"/>
      <c r="H210" s="104">
        <v>1090</v>
      </c>
      <c r="I210" s="122">
        <v>1084</v>
      </c>
      <c r="J210" s="137" t="s">
        <v>640</v>
      </c>
      <c r="K210" s="124">
        <v>205</v>
      </c>
      <c r="L210" s="125">
        <v>0.23163841807909599</v>
      </c>
      <c r="M210" s="126" t="s">
        <v>557</v>
      </c>
      <c r="N210" s="127">
        <v>43213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62">
        <v>111</v>
      </c>
      <c r="B211" s="343">
        <v>43192</v>
      </c>
      <c r="C211" s="343"/>
      <c r="D211" s="112" t="s">
        <v>710</v>
      </c>
      <c r="E211" s="346" t="s">
        <v>581</v>
      </c>
      <c r="F211" s="349">
        <v>478.5</v>
      </c>
      <c r="G211" s="346"/>
      <c r="H211" s="346">
        <v>442</v>
      </c>
      <c r="I211" s="352">
        <v>613</v>
      </c>
      <c r="J211" s="379" t="s">
        <v>800</v>
      </c>
      <c r="K211" s="130">
        <f>H211-F211</f>
        <v>-36.5</v>
      </c>
      <c r="L211" s="131">
        <f>K211/F211</f>
        <v>-7.6280041797283177E-2</v>
      </c>
      <c r="M211" s="132" t="s">
        <v>621</v>
      </c>
      <c r="N211" s="133">
        <v>43762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9">
        <v>112</v>
      </c>
      <c r="B212" s="106">
        <v>43194</v>
      </c>
      <c r="C212" s="106"/>
      <c r="D212" s="369" t="s">
        <v>782</v>
      </c>
      <c r="E212" s="108" t="s">
        <v>581</v>
      </c>
      <c r="F212" s="109">
        <f>141.5-7.3</f>
        <v>134.19999999999999</v>
      </c>
      <c r="G212" s="109"/>
      <c r="H212" s="110">
        <v>77</v>
      </c>
      <c r="I212" s="128">
        <v>180</v>
      </c>
      <c r="J212" s="379" t="s">
        <v>799</v>
      </c>
      <c r="K212" s="130">
        <f>H212-F212</f>
        <v>-57.199999999999989</v>
      </c>
      <c r="L212" s="131">
        <f>K212/F212</f>
        <v>-0.42622950819672129</v>
      </c>
      <c r="M212" s="132" t="s">
        <v>621</v>
      </c>
      <c r="N212" s="133">
        <v>43522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113</v>
      </c>
      <c r="B213" s="106">
        <v>43209</v>
      </c>
      <c r="C213" s="106"/>
      <c r="D213" s="107" t="s">
        <v>703</v>
      </c>
      <c r="E213" s="108" t="s">
        <v>581</v>
      </c>
      <c r="F213" s="109">
        <v>430</v>
      </c>
      <c r="G213" s="109"/>
      <c r="H213" s="110">
        <v>220</v>
      </c>
      <c r="I213" s="128">
        <v>537</v>
      </c>
      <c r="J213" s="134" t="s">
        <v>704</v>
      </c>
      <c r="K213" s="130">
        <f>H213-F213</f>
        <v>-210</v>
      </c>
      <c r="L213" s="131">
        <f>K213/F213</f>
        <v>-0.48837209302325579</v>
      </c>
      <c r="M213" s="132" t="s">
        <v>621</v>
      </c>
      <c r="N213" s="133">
        <v>43252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63">
        <v>114</v>
      </c>
      <c r="B214" s="155">
        <v>43220</v>
      </c>
      <c r="C214" s="155"/>
      <c r="D214" s="156" t="s">
        <v>381</v>
      </c>
      <c r="E214" s="157" t="s">
        <v>581</v>
      </c>
      <c r="F214" s="159">
        <v>153.5</v>
      </c>
      <c r="G214" s="159"/>
      <c r="H214" s="159">
        <v>196</v>
      </c>
      <c r="I214" s="159">
        <v>196</v>
      </c>
      <c r="J214" s="354" t="s">
        <v>816</v>
      </c>
      <c r="K214" s="179">
        <f>H214-F214</f>
        <v>42.5</v>
      </c>
      <c r="L214" s="180">
        <f>K214/F214</f>
        <v>0.27687296416938112</v>
      </c>
      <c r="M214" s="158" t="s">
        <v>557</v>
      </c>
      <c r="N214" s="181">
        <v>43605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9">
        <v>115</v>
      </c>
      <c r="B215" s="106">
        <v>43306</v>
      </c>
      <c r="C215" s="106"/>
      <c r="D215" s="107" t="s">
        <v>726</v>
      </c>
      <c r="E215" s="108" t="s">
        <v>581</v>
      </c>
      <c r="F215" s="109">
        <v>27.5</v>
      </c>
      <c r="G215" s="109"/>
      <c r="H215" s="110">
        <v>13.1</v>
      </c>
      <c r="I215" s="128">
        <v>60</v>
      </c>
      <c r="J215" s="134" t="s">
        <v>730</v>
      </c>
      <c r="K215" s="130">
        <v>-14.4</v>
      </c>
      <c r="L215" s="131">
        <v>-0.52363636363636401</v>
      </c>
      <c r="M215" s="132" t="s">
        <v>621</v>
      </c>
      <c r="N215" s="133">
        <v>43138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62">
        <v>116</v>
      </c>
      <c r="B216" s="343">
        <v>43318</v>
      </c>
      <c r="C216" s="343"/>
      <c r="D216" s="112" t="s">
        <v>705</v>
      </c>
      <c r="E216" s="346" t="s">
        <v>581</v>
      </c>
      <c r="F216" s="346">
        <v>148.5</v>
      </c>
      <c r="G216" s="346"/>
      <c r="H216" s="346">
        <v>102</v>
      </c>
      <c r="I216" s="352">
        <v>182</v>
      </c>
      <c r="J216" s="134" t="s">
        <v>815</v>
      </c>
      <c r="K216" s="130">
        <f>H216-F216</f>
        <v>-46.5</v>
      </c>
      <c r="L216" s="131">
        <f>K216/F216</f>
        <v>-0.31313131313131315</v>
      </c>
      <c r="M216" s="132" t="s">
        <v>621</v>
      </c>
      <c r="N216" s="133">
        <v>43661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8">
        <v>117</v>
      </c>
      <c r="B217" s="102">
        <v>43335</v>
      </c>
      <c r="C217" s="102"/>
      <c r="D217" s="103" t="s">
        <v>731</v>
      </c>
      <c r="E217" s="104" t="s">
        <v>581</v>
      </c>
      <c r="F217" s="152">
        <v>285</v>
      </c>
      <c r="G217" s="104"/>
      <c r="H217" s="104">
        <v>355</v>
      </c>
      <c r="I217" s="122">
        <v>364</v>
      </c>
      <c r="J217" s="137" t="s">
        <v>732</v>
      </c>
      <c r="K217" s="124">
        <v>70</v>
      </c>
      <c r="L217" s="125">
        <v>0.24561403508771901</v>
      </c>
      <c r="M217" s="126" t="s">
        <v>557</v>
      </c>
      <c r="N217" s="127">
        <v>43455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8">
        <v>118</v>
      </c>
      <c r="B218" s="102">
        <v>43341</v>
      </c>
      <c r="C218" s="102"/>
      <c r="D218" s="103" t="s">
        <v>371</v>
      </c>
      <c r="E218" s="104" t="s">
        <v>581</v>
      </c>
      <c r="F218" s="152">
        <v>525</v>
      </c>
      <c r="G218" s="104"/>
      <c r="H218" s="104">
        <v>585</v>
      </c>
      <c r="I218" s="122">
        <v>635</v>
      </c>
      <c r="J218" s="137" t="s">
        <v>706</v>
      </c>
      <c r="K218" s="124">
        <f t="shared" ref="K218:K230" si="45">H218-F218</f>
        <v>60</v>
      </c>
      <c r="L218" s="125">
        <f t="shared" ref="L218:L230" si="46">K218/F218</f>
        <v>0.11428571428571428</v>
      </c>
      <c r="M218" s="126" t="s">
        <v>557</v>
      </c>
      <c r="N218" s="127">
        <v>43662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8">
        <v>119</v>
      </c>
      <c r="B219" s="102">
        <v>43395</v>
      </c>
      <c r="C219" s="102"/>
      <c r="D219" s="103" t="s">
        <v>358</v>
      </c>
      <c r="E219" s="104" t="s">
        <v>581</v>
      </c>
      <c r="F219" s="152">
        <v>475</v>
      </c>
      <c r="G219" s="104"/>
      <c r="H219" s="104">
        <v>574</v>
      </c>
      <c r="I219" s="122">
        <v>570</v>
      </c>
      <c r="J219" s="137" t="s">
        <v>640</v>
      </c>
      <c r="K219" s="124">
        <f t="shared" si="45"/>
        <v>99</v>
      </c>
      <c r="L219" s="125">
        <f t="shared" si="46"/>
        <v>0.20842105263157895</v>
      </c>
      <c r="M219" s="126" t="s">
        <v>557</v>
      </c>
      <c r="N219" s="127">
        <v>43403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0">
        <v>120</v>
      </c>
      <c r="B220" s="150">
        <v>43397</v>
      </c>
      <c r="C220" s="150"/>
      <c r="D220" s="396" t="s">
        <v>378</v>
      </c>
      <c r="E220" s="152" t="s">
        <v>581</v>
      </c>
      <c r="F220" s="152">
        <v>707.5</v>
      </c>
      <c r="G220" s="152"/>
      <c r="H220" s="152">
        <v>872</v>
      </c>
      <c r="I220" s="174">
        <v>872</v>
      </c>
      <c r="J220" s="175" t="s">
        <v>640</v>
      </c>
      <c r="K220" s="124">
        <f t="shared" si="45"/>
        <v>164.5</v>
      </c>
      <c r="L220" s="176">
        <f t="shared" si="46"/>
        <v>0.23250883392226149</v>
      </c>
      <c r="M220" s="177" t="s">
        <v>557</v>
      </c>
      <c r="N220" s="178">
        <v>43482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200">
        <v>121</v>
      </c>
      <c r="B221" s="150">
        <v>43398</v>
      </c>
      <c r="C221" s="150"/>
      <c r="D221" s="396" t="s">
        <v>340</v>
      </c>
      <c r="E221" s="152" t="s">
        <v>581</v>
      </c>
      <c r="F221" s="152">
        <v>162</v>
      </c>
      <c r="G221" s="152"/>
      <c r="H221" s="152">
        <v>204</v>
      </c>
      <c r="I221" s="174">
        <v>209</v>
      </c>
      <c r="J221" s="175" t="s">
        <v>814</v>
      </c>
      <c r="K221" s="124">
        <f t="shared" si="45"/>
        <v>42</v>
      </c>
      <c r="L221" s="176">
        <f t="shared" si="46"/>
        <v>0.25925925925925924</v>
      </c>
      <c r="M221" s="177" t="s">
        <v>557</v>
      </c>
      <c r="N221" s="178">
        <v>43539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201">
        <v>122</v>
      </c>
      <c r="B222" s="202">
        <v>43399</v>
      </c>
      <c r="C222" s="202"/>
      <c r="D222" s="151" t="s">
        <v>466</v>
      </c>
      <c r="E222" s="203" t="s">
        <v>581</v>
      </c>
      <c r="F222" s="203">
        <v>240</v>
      </c>
      <c r="G222" s="203"/>
      <c r="H222" s="203">
        <v>297</v>
      </c>
      <c r="I222" s="227">
        <v>297</v>
      </c>
      <c r="J222" s="175" t="s">
        <v>640</v>
      </c>
      <c r="K222" s="228">
        <f t="shared" si="45"/>
        <v>57</v>
      </c>
      <c r="L222" s="229">
        <f t="shared" si="46"/>
        <v>0.23749999999999999</v>
      </c>
      <c r="M222" s="230" t="s">
        <v>557</v>
      </c>
      <c r="N222" s="231">
        <v>43417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8">
        <v>123</v>
      </c>
      <c r="B223" s="102">
        <v>43439</v>
      </c>
      <c r="C223" s="102"/>
      <c r="D223" s="144" t="s">
        <v>707</v>
      </c>
      <c r="E223" s="104" t="s">
        <v>581</v>
      </c>
      <c r="F223" s="104">
        <v>202.5</v>
      </c>
      <c r="G223" s="104"/>
      <c r="H223" s="104">
        <v>255</v>
      </c>
      <c r="I223" s="122">
        <v>252</v>
      </c>
      <c r="J223" s="137" t="s">
        <v>640</v>
      </c>
      <c r="K223" s="124">
        <f t="shared" si="45"/>
        <v>52.5</v>
      </c>
      <c r="L223" s="125">
        <f t="shared" si="46"/>
        <v>0.25925925925925924</v>
      </c>
      <c r="M223" s="126" t="s">
        <v>557</v>
      </c>
      <c r="N223" s="127">
        <v>43542</v>
      </c>
      <c r="O223" s="54"/>
      <c r="P223" s="13"/>
      <c r="Q223" s="13"/>
      <c r="R223" s="90" t="s">
        <v>709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201">
        <v>124</v>
      </c>
      <c r="B224" s="202">
        <v>43465</v>
      </c>
      <c r="C224" s="102"/>
      <c r="D224" s="396" t="s">
        <v>403</v>
      </c>
      <c r="E224" s="203" t="s">
        <v>581</v>
      </c>
      <c r="F224" s="203">
        <v>710</v>
      </c>
      <c r="G224" s="203"/>
      <c r="H224" s="203">
        <v>866</v>
      </c>
      <c r="I224" s="227">
        <v>866</v>
      </c>
      <c r="J224" s="175" t="s">
        <v>640</v>
      </c>
      <c r="K224" s="124">
        <f t="shared" si="45"/>
        <v>156</v>
      </c>
      <c r="L224" s="125">
        <f t="shared" si="46"/>
        <v>0.21971830985915494</v>
      </c>
      <c r="M224" s="126" t="s">
        <v>557</v>
      </c>
      <c r="N224" s="357">
        <v>43553</v>
      </c>
      <c r="O224" s="54"/>
      <c r="P224" s="13"/>
      <c r="Q224" s="13"/>
      <c r="R224" s="14" t="s">
        <v>709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201">
        <v>125</v>
      </c>
      <c r="B225" s="202">
        <v>43522</v>
      </c>
      <c r="C225" s="202"/>
      <c r="D225" s="396" t="s">
        <v>139</v>
      </c>
      <c r="E225" s="203" t="s">
        <v>581</v>
      </c>
      <c r="F225" s="203">
        <v>337.25</v>
      </c>
      <c r="G225" s="203"/>
      <c r="H225" s="203">
        <v>398.5</v>
      </c>
      <c r="I225" s="227">
        <v>411</v>
      </c>
      <c r="J225" s="137" t="s">
        <v>813</v>
      </c>
      <c r="K225" s="124">
        <f t="shared" si="45"/>
        <v>61.25</v>
      </c>
      <c r="L225" s="125">
        <f t="shared" si="46"/>
        <v>0.1816160118606375</v>
      </c>
      <c r="M225" s="126" t="s">
        <v>557</v>
      </c>
      <c r="N225" s="357">
        <v>43760</v>
      </c>
      <c r="O225" s="54"/>
      <c r="P225" s="13"/>
      <c r="Q225" s="13"/>
      <c r="R225" s="90" t="s">
        <v>709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64">
        <v>126</v>
      </c>
      <c r="B226" s="160">
        <v>43559</v>
      </c>
      <c r="C226" s="160"/>
      <c r="D226" s="161" t="s">
        <v>395</v>
      </c>
      <c r="E226" s="162" t="s">
        <v>581</v>
      </c>
      <c r="F226" s="162">
        <v>130</v>
      </c>
      <c r="G226" s="162"/>
      <c r="H226" s="162">
        <v>65</v>
      </c>
      <c r="I226" s="182">
        <v>158</v>
      </c>
      <c r="J226" s="134" t="s">
        <v>708</v>
      </c>
      <c r="K226" s="130">
        <f t="shared" si="45"/>
        <v>-65</v>
      </c>
      <c r="L226" s="131">
        <f t="shared" si="46"/>
        <v>-0.5</v>
      </c>
      <c r="M226" s="132" t="s">
        <v>621</v>
      </c>
      <c r="N226" s="133">
        <v>43726</v>
      </c>
      <c r="O226" s="54"/>
      <c r="P226" s="13"/>
      <c r="Q226" s="13"/>
      <c r="R226" s="14" t="s">
        <v>711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65">
        <v>127</v>
      </c>
      <c r="B227" s="183">
        <v>43017</v>
      </c>
      <c r="C227" s="183"/>
      <c r="D227" s="184" t="s">
        <v>166</v>
      </c>
      <c r="E227" s="185" t="s">
        <v>581</v>
      </c>
      <c r="F227" s="186">
        <v>141.5</v>
      </c>
      <c r="G227" s="187"/>
      <c r="H227" s="187">
        <v>183.5</v>
      </c>
      <c r="I227" s="187">
        <v>210</v>
      </c>
      <c r="J227" s="213" t="s">
        <v>804</v>
      </c>
      <c r="K227" s="214">
        <f t="shared" si="45"/>
        <v>42</v>
      </c>
      <c r="L227" s="215">
        <f t="shared" si="46"/>
        <v>0.29681978798586572</v>
      </c>
      <c r="M227" s="186" t="s">
        <v>557</v>
      </c>
      <c r="N227" s="216">
        <v>43042</v>
      </c>
      <c r="O227" s="54"/>
      <c r="P227" s="13"/>
      <c r="Q227" s="13"/>
      <c r="R227" s="90" t="s">
        <v>711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64">
        <v>128</v>
      </c>
      <c r="B228" s="160">
        <v>43074</v>
      </c>
      <c r="C228" s="160"/>
      <c r="D228" s="161" t="s">
        <v>296</v>
      </c>
      <c r="E228" s="162" t="s">
        <v>581</v>
      </c>
      <c r="F228" s="163">
        <v>172</v>
      </c>
      <c r="G228" s="162"/>
      <c r="H228" s="162">
        <v>155.25</v>
      </c>
      <c r="I228" s="182">
        <v>230</v>
      </c>
      <c r="J228" s="379" t="s">
        <v>797</v>
      </c>
      <c r="K228" s="130">
        <f t="shared" ref="K228" si="47">H228-F228</f>
        <v>-16.75</v>
      </c>
      <c r="L228" s="131">
        <f t="shared" ref="L228" si="48">K228/F228</f>
        <v>-9.7383720930232565E-2</v>
      </c>
      <c r="M228" s="132" t="s">
        <v>621</v>
      </c>
      <c r="N228" s="133">
        <v>43787</v>
      </c>
      <c r="O228" s="54"/>
      <c r="P228" s="13"/>
      <c r="Q228" s="13"/>
      <c r="R228" s="14" t="s">
        <v>711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65">
        <v>129</v>
      </c>
      <c r="B229" s="183">
        <v>43398</v>
      </c>
      <c r="C229" s="183"/>
      <c r="D229" s="184" t="s">
        <v>103</v>
      </c>
      <c r="E229" s="185" t="s">
        <v>581</v>
      </c>
      <c r="F229" s="187">
        <v>698.5</v>
      </c>
      <c r="G229" s="187"/>
      <c r="H229" s="187">
        <v>850</v>
      </c>
      <c r="I229" s="187">
        <v>890</v>
      </c>
      <c r="J229" s="217" t="s">
        <v>810</v>
      </c>
      <c r="K229" s="214">
        <f t="shared" si="45"/>
        <v>151.5</v>
      </c>
      <c r="L229" s="215">
        <f t="shared" si="46"/>
        <v>0.21689334287759485</v>
      </c>
      <c r="M229" s="186" t="s">
        <v>557</v>
      </c>
      <c r="N229" s="216">
        <v>43453</v>
      </c>
      <c r="O229" s="54"/>
      <c r="P229" s="13"/>
      <c r="Q229" s="13"/>
      <c r="R229" s="14" t="s">
        <v>709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201">
        <v>130</v>
      </c>
      <c r="B230" s="155">
        <v>42877</v>
      </c>
      <c r="C230" s="155"/>
      <c r="D230" s="156" t="s">
        <v>370</v>
      </c>
      <c r="E230" s="157" t="s">
        <v>581</v>
      </c>
      <c r="F230" s="158">
        <v>127.6</v>
      </c>
      <c r="G230" s="159"/>
      <c r="H230" s="159">
        <v>138</v>
      </c>
      <c r="I230" s="159">
        <v>190</v>
      </c>
      <c r="J230" s="380" t="s">
        <v>801</v>
      </c>
      <c r="K230" s="179">
        <f t="shared" si="45"/>
        <v>10.400000000000006</v>
      </c>
      <c r="L230" s="180">
        <f t="shared" si="46"/>
        <v>8.1504702194357417E-2</v>
      </c>
      <c r="M230" s="158" t="s">
        <v>557</v>
      </c>
      <c r="N230" s="181">
        <v>43774</v>
      </c>
      <c r="O230" s="54"/>
      <c r="P230" s="13"/>
      <c r="Q230" s="13"/>
      <c r="R230" s="90" t="s">
        <v>711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66">
        <v>131</v>
      </c>
      <c r="B231" s="191">
        <v>43158</v>
      </c>
      <c r="C231" s="191"/>
      <c r="D231" s="188" t="s">
        <v>712</v>
      </c>
      <c r="E231" s="192" t="s">
        <v>581</v>
      </c>
      <c r="F231" s="193">
        <v>317</v>
      </c>
      <c r="G231" s="192"/>
      <c r="H231" s="192"/>
      <c r="I231" s="220">
        <v>398</v>
      </c>
      <c r="J231" s="233" t="s">
        <v>559</v>
      </c>
      <c r="K231" s="190"/>
      <c r="L231" s="189"/>
      <c r="M231" s="219" t="s">
        <v>559</v>
      </c>
      <c r="N231" s="218"/>
      <c r="O231" s="54"/>
      <c r="P231" s="13"/>
      <c r="Q231" s="13"/>
      <c r="R231" s="337" t="s">
        <v>711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64">
        <v>132</v>
      </c>
      <c r="B232" s="160">
        <v>43164</v>
      </c>
      <c r="C232" s="160"/>
      <c r="D232" s="161" t="s">
        <v>133</v>
      </c>
      <c r="E232" s="162" t="s">
        <v>581</v>
      </c>
      <c r="F232" s="163">
        <f>510-14.4</f>
        <v>495.6</v>
      </c>
      <c r="G232" s="162"/>
      <c r="H232" s="162">
        <v>350</v>
      </c>
      <c r="I232" s="182">
        <v>672</v>
      </c>
      <c r="J232" s="379" t="s">
        <v>806</v>
      </c>
      <c r="K232" s="130">
        <f t="shared" ref="K232" si="49">H232-F232</f>
        <v>-145.60000000000002</v>
      </c>
      <c r="L232" s="131">
        <f t="shared" ref="L232" si="50">K232/F232</f>
        <v>-0.29378531073446329</v>
      </c>
      <c r="M232" s="132" t="s">
        <v>621</v>
      </c>
      <c r="N232" s="133">
        <v>43887</v>
      </c>
      <c r="O232" s="54"/>
      <c r="P232" s="13"/>
      <c r="Q232" s="13"/>
      <c r="R232" s="14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64">
        <v>133</v>
      </c>
      <c r="B233" s="160">
        <v>43237</v>
      </c>
      <c r="C233" s="160"/>
      <c r="D233" s="161" t="s">
        <v>460</v>
      </c>
      <c r="E233" s="162" t="s">
        <v>581</v>
      </c>
      <c r="F233" s="163">
        <v>230.3</v>
      </c>
      <c r="G233" s="162"/>
      <c r="H233" s="162">
        <v>102.5</v>
      </c>
      <c r="I233" s="182">
        <v>348</v>
      </c>
      <c r="J233" s="379" t="s">
        <v>808</v>
      </c>
      <c r="K233" s="130">
        <f t="shared" ref="K233:K234" si="51">H233-F233</f>
        <v>-127.80000000000001</v>
      </c>
      <c r="L233" s="131">
        <f t="shared" ref="L233:L234" si="52">K233/F233</f>
        <v>-0.55492835432045162</v>
      </c>
      <c r="M233" s="132" t="s">
        <v>621</v>
      </c>
      <c r="N233" s="133">
        <v>43896</v>
      </c>
      <c r="O233" s="54"/>
      <c r="P233" s="13"/>
      <c r="Q233" s="13"/>
      <c r="R233" s="339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201">
        <v>134</v>
      </c>
      <c r="B234" s="155">
        <v>43258</v>
      </c>
      <c r="C234" s="155"/>
      <c r="D234" s="156" t="s">
        <v>427</v>
      </c>
      <c r="E234" s="157" t="s">
        <v>581</v>
      </c>
      <c r="F234" s="158">
        <f>342.5-5.1</f>
        <v>337.4</v>
      </c>
      <c r="G234" s="159"/>
      <c r="H234" s="159">
        <v>412.5</v>
      </c>
      <c r="I234" s="159">
        <v>439</v>
      </c>
      <c r="J234" s="380" t="s">
        <v>864</v>
      </c>
      <c r="K234" s="179">
        <f t="shared" si="51"/>
        <v>75.100000000000023</v>
      </c>
      <c r="L234" s="180">
        <f t="shared" si="52"/>
        <v>0.22258446947243635</v>
      </c>
      <c r="M234" s="158" t="s">
        <v>557</v>
      </c>
      <c r="N234" s="181">
        <v>44230</v>
      </c>
      <c r="O234" s="54"/>
      <c r="P234" s="13"/>
      <c r="Q234" s="13"/>
      <c r="R234" s="90" t="s">
        <v>711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210">
        <v>135</v>
      </c>
      <c r="B235" s="194">
        <v>43285</v>
      </c>
      <c r="C235" s="194"/>
      <c r="D235" s="197" t="s">
        <v>48</v>
      </c>
      <c r="E235" s="195" t="s">
        <v>581</v>
      </c>
      <c r="F235" s="193">
        <f>127.5-5.53</f>
        <v>121.97</v>
      </c>
      <c r="G235" s="195"/>
      <c r="H235" s="195"/>
      <c r="I235" s="221">
        <v>170</v>
      </c>
      <c r="J235" s="233" t="s">
        <v>559</v>
      </c>
      <c r="K235" s="223"/>
      <c r="L235" s="224"/>
      <c r="M235" s="222" t="s">
        <v>559</v>
      </c>
      <c r="N235" s="225"/>
      <c r="O235" s="54"/>
      <c r="P235" s="13"/>
      <c r="Q235" s="13"/>
      <c r="R235" s="14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4">
        <v>136</v>
      </c>
      <c r="B236" s="160">
        <v>43294</v>
      </c>
      <c r="C236" s="160"/>
      <c r="D236" s="161" t="s">
        <v>240</v>
      </c>
      <c r="E236" s="162" t="s">
        <v>581</v>
      </c>
      <c r="F236" s="163">
        <v>46.5</v>
      </c>
      <c r="G236" s="162"/>
      <c r="H236" s="162">
        <v>17</v>
      </c>
      <c r="I236" s="182">
        <v>59</v>
      </c>
      <c r="J236" s="379" t="s">
        <v>805</v>
      </c>
      <c r="K236" s="130">
        <f t="shared" ref="K236" si="53">H236-F236</f>
        <v>-29.5</v>
      </c>
      <c r="L236" s="131">
        <f t="shared" ref="L236" si="54">K236/F236</f>
        <v>-0.63440860215053763</v>
      </c>
      <c r="M236" s="132" t="s">
        <v>621</v>
      </c>
      <c r="N236" s="133">
        <v>43887</v>
      </c>
      <c r="O236" s="54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66">
        <v>137</v>
      </c>
      <c r="B237" s="191">
        <v>43396</v>
      </c>
      <c r="C237" s="191"/>
      <c r="D237" s="197" t="s">
        <v>405</v>
      </c>
      <c r="E237" s="195" t="s">
        <v>581</v>
      </c>
      <c r="F237" s="196">
        <v>156.5</v>
      </c>
      <c r="G237" s="195"/>
      <c r="H237" s="195"/>
      <c r="I237" s="221">
        <v>191</v>
      </c>
      <c r="J237" s="233" t="s">
        <v>559</v>
      </c>
      <c r="K237" s="223"/>
      <c r="L237" s="224"/>
      <c r="M237" s="222" t="s">
        <v>559</v>
      </c>
      <c r="N237" s="225"/>
      <c r="O237" s="54"/>
      <c r="P237" s="13"/>
      <c r="Q237" s="13"/>
      <c r="R237" s="14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66">
        <v>138</v>
      </c>
      <c r="B238" s="191">
        <v>43439</v>
      </c>
      <c r="C238" s="191"/>
      <c r="D238" s="197" t="s">
        <v>322</v>
      </c>
      <c r="E238" s="195" t="s">
        <v>581</v>
      </c>
      <c r="F238" s="196">
        <v>259.5</v>
      </c>
      <c r="G238" s="195"/>
      <c r="H238" s="195"/>
      <c r="I238" s="221">
        <v>321</v>
      </c>
      <c r="J238" s="233" t="s">
        <v>559</v>
      </c>
      <c r="K238" s="223"/>
      <c r="L238" s="224"/>
      <c r="M238" s="222" t="s">
        <v>559</v>
      </c>
      <c r="N238" s="225"/>
      <c r="O238" s="13"/>
      <c r="P238" s="13"/>
      <c r="Q238" s="13"/>
      <c r="R238" s="14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64">
        <v>139</v>
      </c>
      <c r="B239" s="160">
        <v>43439</v>
      </c>
      <c r="C239" s="160"/>
      <c r="D239" s="161" t="s">
        <v>733</v>
      </c>
      <c r="E239" s="162" t="s">
        <v>581</v>
      </c>
      <c r="F239" s="162">
        <v>715</v>
      </c>
      <c r="G239" s="162"/>
      <c r="H239" s="162">
        <v>445</v>
      </c>
      <c r="I239" s="182">
        <v>840</v>
      </c>
      <c r="J239" s="134" t="s">
        <v>785</v>
      </c>
      <c r="K239" s="130">
        <f t="shared" ref="K239:K242" si="55">H239-F239</f>
        <v>-270</v>
      </c>
      <c r="L239" s="131">
        <f t="shared" ref="L239:L242" si="56">K239/F239</f>
        <v>-0.3776223776223776</v>
      </c>
      <c r="M239" s="132" t="s">
        <v>621</v>
      </c>
      <c r="N239" s="133">
        <v>43800</v>
      </c>
      <c r="O239" s="54"/>
      <c r="P239" s="13"/>
      <c r="Q239" s="13"/>
      <c r="R239" s="14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201">
        <v>140</v>
      </c>
      <c r="B240" s="202">
        <v>43469</v>
      </c>
      <c r="C240" s="202"/>
      <c r="D240" s="151" t="s">
        <v>143</v>
      </c>
      <c r="E240" s="203" t="s">
        <v>581</v>
      </c>
      <c r="F240" s="203">
        <v>875</v>
      </c>
      <c r="G240" s="203"/>
      <c r="H240" s="203">
        <v>1165</v>
      </c>
      <c r="I240" s="227">
        <v>1185</v>
      </c>
      <c r="J240" s="137" t="s">
        <v>811</v>
      </c>
      <c r="K240" s="124">
        <f t="shared" si="55"/>
        <v>290</v>
      </c>
      <c r="L240" s="125">
        <f t="shared" si="56"/>
        <v>0.33142857142857141</v>
      </c>
      <c r="M240" s="126" t="s">
        <v>557</v>
      </c>
      <c r="N240" s="357">
        <v>43847</v>
      </c>
      <c r="O240" s="54"/>
      <c r="P240" s="13"/>
      <c r="Q240" s="13"/>
      <c r="R240" s="339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201">
        <v>141</v>
      </c>
      <c r="B241" s="202">
        <v>43559</v>
      </c>
      <c r="C241" s="202"/>
      <c r="D241" s="396" t="s">
        <v>337</v>
      </c>
      <c r="E241" s="203" t="s">
        <v>581</v>
      </c>
      <c r="F241" s="203">
        <f>387-14.63</f>
        <v>372.37</v>
      </c>
      <c r="G241" s="203"/>
      <c r="H241" s="203">
        <v>490</v>
      </c>
      <c r="I241" s="227">
        <v>490</v>
      </c>
      <c r="J241" s="137" t="s">
        <v>640</v>
      </c>
      <c r="K241" s="124">
        <f t="shared" si="55"/>
        <v>117.63</v>
      </c>
      <c r="L241" s="125">
        <f t="shared" si="56"/>
        <v>0.31589548030185027</v>
      </c>
      <c r="M241" s="126" t="s">
        <v>557</v>
      </c>
      <c r="N241" s="357">
        <v>43850</v>
      </c>
      <c r="O241" s="54"/>
      <c r="P241" s="13"/>
      <c r="Q241" s="13"/>
      <c r="R241" s="339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64">
        <v>142</v>
      </c>
      <c r="B242" s="160">
        <v>43578</v>
      </c>
      <c r="C242" s="160"/>
      <c r="D242" s="161" t="s">
        <v>734</v>
      </c>
      <c r="E242" s="162" t="s">
        <v>558</v>
      </c>
      <c r="F242" s="162">
        <v>220</v>
      </c>
      <c r="G242" s="162"/>
      <c r="H242" s="162">
        <v>127.5</v>
      </c>
      <c r="I242" s="182">
        <v>284</v>
      </c>
      <c r="J242" s="379" t="s">
        <v>809</v>
      </c>
      <c r="K242" s="130">
        <f t="shared" si="55"/>
        <v>-92.5</v>
      </c>
      <c r="L242" s="131">
        <f t="shared" si="56"/>
        <v>-0.42045454545454547</v>
      </c>
      <c r="M242" s="132" t="s">
        <v>621</v>
      </c>
      <c r="N242" s="133">
        <v>43896</v>
      </c>
      <c r="O242" s="54"/>
      <c r="P242" s="13"/>
      <c r="Q242" s="13"/>
      <c r="R242" s="14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1">
        <v>143</v>
      </c>
      <c r="B243" s="202">
        <v>43622</v>
      </c>
      <c r="C243" s="202"/>
      <c r="D243" s="396" t="s">
        <v>467</v>
      </c>
      <c r="E243" s="203" t="s">
        <v>558</v>
      </c>
      <c r="F243" s="203">
        <v>332.8</v>
      </c>
      <c r="G243" s="203"/>
      <c r="H243" s="203">
        <v>405</v>
      </c>
      <c r="I243" s="227">
        <v>419</v>
      </c>
      <c r="J243" s="137" t="s">
        <v>812</v>
      </c>
      <c r="K243" s="124">
        <f t="shared" ref="K243" si="57">H243-F243</f>
        <v>72.199999999999989</v>
      </c>
      <c r="L243" s="125">
        <f t="shared" ref="L243" si="58">K243/F243</f>
        <v>0.21694711538461534</v>
      </c>
      <c r="M243" s="126" t="s">
        <v>557</v>
      </c>
      <c r="N243" s="357">
        <v>43860</v>
      </c>
      <c r="O243" s="54"/>
      <c r="P243" s="13"/>
      <c r="Q243" s="13"/>
      <c r="R243" s="14" t="s">
        <v>711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40">
        <v>144</v>
      </c>
      <c r="B244" s="139">
        <v>43641</v>
      </c>
      <c r="C244" s="139"/>
      <c r="D244" s="140" t="s">
        <v>137</v>
      </c>
      <c r="E244" s="141" t="s">
        <v>581</v>
      </c>
      <c r="F244" s="142">
        <v>386</v>
      </c>
      <c r="G244" s="143"/>
      <c r="H244" s="143">
        <v>395</v>
      </c>
      <c r="I244" s="143">
        <v>452</v>
      </c>
      <c r="J244" s="166" t="s">
        <v>802</v>
      </c>
      <c r="K244" s="167">
        <f t="shared" ref="K244" si="59">H244-F244</f>
        <v>9</v>
      </c>
      <c r="L244" s="168">
        <f t="shared" ref="L244" si="60">K244/F244</f>
        <v>2.3316062176165803E-2</v>
      </c>
      <c r="M244" s="169" t="s">
        <v>666</v>
      </c>
      <c r="N244" s="170">
        <v>43868</v>
      </c>
      <c r="O244" s="13"/>
      <c r="P244" s="13"/>
      <c r="Q244" s="13"/>
      <c r="R244" s="14" t="s">
        <v>711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67">
        <v>145</v>
      </c>
      <c r="B245" s="191">
        <v>43707</v>
      </c>
      <c r="C245" s="191"/>
      <c r="D245" s="197" t="s">
        <v>256</v>
      </c>
      <c r="E245" s="195" t="s">
        <v>581</v>
      </c>
      <c r="F245" s="195" t="s">
        <v>713</v>
      </c>
      <c r="G245" s="195"/>
      <c r="H245" s="195"/>
      <c r="I245" s="221">
        <v>190</v>
      </c>
      <c r="J245" s="233" t="s">
        <v>559</v>
      </c>
      <c r="K245" s="223"/>
      <c r="L245" s="224"/>
      <c r="M245" s="353" t="s">
        <v>559</v>
      </c>
      <c r="N245" s="225"/>
      <c r="O245" s="13"/>
      <c r="P245" s="13"/>
      <c r="Q245" s="13"/>
      <c r="R245" s="339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146</v>
      </c>
      <c r="B246" s="202">
        <v>43731</v>
      </c>
      <c r="C246" s="202"/>
      <c r="D246" s="151" t="s">
        <v>419</v>
      </c>
      <c r="E246" s="203" t="s">
        <v>581</v>
      </c>
      <c r="F246" s="203">
        <v>235</v>
      </c>
      <c r="G246" s="203"/>
      <c r="H246" s="203">
        <v>295</v>
      </c>
      <c r="I246" s="227">
        <v>296</v>
      </c>
      <c r="J246" s="137" t="s">
        <v>790</v>
      </c>
      <c r="K246" s="124">
        <f t="shared" ref="K246" si="61">H246-F246</f>
        <v>60</v>
      </c>
      <c r="L246" s="125">
        <f t="shared" ref="L246" si="62">K246/F246</f>
        <v>0.25531914893617019</v>
      </c>
      <c r="M246" s="126" t="s">
        <v>557</v>
      </c>
      <c r="N246" s="357">
        <v>43844</v>
      </c>
      <c r="O246" s="54"/>
      <c r="P246" s="13"/>
      <c r="Q246" s="13"/>
      <c r="R246" s="14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201">
        <v>147</v>
      </c>
      <c r="B247" s="202">
        <v>43752</v>
      </c>
      <c r="C247" s="202"/>
      <c r="D247" s="151" t="s">
        <v>781</v>
      </c>
      <c r="E247" s="203" t="s">
        <v>581</v>
      </c>
      <c r="F247" s="203">
        <v>277.5</v>
      </c>
      <c r="G247" s="203"/>
      <c r="H247" s="203">
        <v>333</v>
      </c>
      <c r="I247" s="227">
        <v>333</v>
      </c>
      <c r="J247" s="137" t="s">
        <v>791</v>
      </c>
      <c r="K247" s="124">
        <f t="shared" ref="K247" si="63">H247-F247</f>
        <v>55.5</v>
      </c>
      <c r="L247" s="125">
        <f t="shared" ref="L247" si="64">K247/F247</f>
        <v>0.2</v>
      </c>
      <c r="M247" s="126" t="s">
        <v>557</v>
      </c>
      <c r="N247" s="357">
        <v>43846</v>
      </c>
      <c r="O247" s="54"/>
      <c r="P247" s="13"/>
      <c r="Q247" s="13"/>
      <c r="R247" s="339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148</v>
      </c>
      <c r="B248" s="202">
        <v>43752</v>
      </c>
      <c r="C248" s="202"/>
      <c r="D248" s="151" t="s">
        <v>780</v>
      </c>
      <c r="E248" s="203" t="s">
        <v>581</v>
      </c>
      <c r="F248" s="203">
        <v>930</v>
      </c>
      <c r="G248" s="203"/>
      <c r="H248" s="203">
        <v>1165</v>
      </c>
      <c r="I248" s="227">
        <v>1200</v>
      </c>
      <c r="J248" s="137" t="s">
        <v>792</v>
      </c>
      <c r="K248" s="124">
        <f t="shared" ref="K248" si="65">H248-F248</f>
        <v>235</v>
      </c>
      <c r="L248" s="125">
        <f t="shared" ref="L248" si="66">K248/F248</f>
        <v>0.25268817204301075</v>
      </c>
      <c r="M248" s="126" t="s">
        <v>557</v>
      </c>
      <c r="N248" s="357">
        <v>43847</v>
      </c>
      <c r="O248" s="54"/>
      <c r="P248" s="13"/>
      <c r="Q248" s="13"/>
      <c r="R248" s="339" t="s">
        <v>711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66">
        <v>149</v>
      </c>
      <c r="B249" s="342">
        <v>43753</v>
      </c>
      <c r="C249" s="207"/>
      <c r="D249" s="368" t="s">
        <v>779</v>
      </c>
      <c r="E249" s="345" t="s">
        <v>581</v>
      </c>
      <c r="F249" s="348">
        <v>111</v>
      </c>
      <c r="G249" s="345"/>
      <c r="H249" s="345"/>
      <c r="I249" s="351">
        <v>141</v>
      </c>
      <c r="J249" s="233" t="s">
        <v>559</v>
      </c>
      <c r="K249" s="233"/>
      <c r="L249" s="119"/>
      <c r="M249" s="356" t="s">
        <v>559</v>
      </c>
      <c r="N249" s="235"/>
      <c r="O249" s="13"/>
      <c r="P249" s="13"/>
      <c r="Q249" s="13"/>
      <c r="R249" s="339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1">
        <v>150</v>
      </c>
      <c r="B250" s="202">
        <v>43753</v>
      </c>
      <c r="C250" s="202"/>
      <c r="D250" s="151" t="s">
        <v>778</v>
      </c>
      <c r="E250" s="203" t="s">
        <v>581</v>
      </c>
      <c r="F250" s="204">
        <v>296</v>
      </c>
      <c r="G250" s="203"/>
      <c r="H250" s="203">
        <v>370</v>
      </c>
      <c r="I250" s="227">
        <v>370</v>
      </c>
      <c r="J250" s="137" t="s">
        <v>640</v>
      </c>
      <c r="K250" s="124">
        <f t="shared" ref="K250" si="67">H250-F250</f>
        <v>74</v>
      </c>
      <c r="L250" s="125">
        <f t="shared" ref="L250" si="68">K250/F250</f>
        <v>0.25</v>
      </c>
      <c r="M250" s="126" t="s">
        <v>557</v>
      </c>
      <c r="N250" s="357">
        <v>43853</v>
      </c>
      <c r="O250" s="54"/>
      <c r="P250" s="13"/>
      <c r="Q250" s="13"/>
      <c r="R250" s="339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67">
        <v>151</v>
      </c>
      <c r="B251" s="206">
        <v>43754</v>
      </c>
      <c r="C251" s="206"/>
      <c r="D251" s="188" t="s">
        <v>777</v>
      </c>
      <c r="E251" s="344" t="s">
        <v>581</v>
      </c>
      <c r="F251" s="347" t="s">
        <v>774</v>
      </c>
      <c r="G251" s="344"/>
      <c r="H251" s="344"/>
      <c r="I251" s="350">
        <v>344</v>
      </c>
      <c r="J251" s="233" t="s">
        <v>559</v>
      </c>
      <c r="K251" s="236"/>
      <c r="L251" s="355"/>
      <c r="M251" s="338" t="s">
        <v>559</v>
      </c>
      <c r="N251" s="358"/>
      <c r="O251" s="13"/>
      <c r="P251" s="13"/>
      <c r="Q251" s="13"/>
      <c r="R251" s="339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1">
        <v>152</v>
      </c>
      <c r="B252" s="207">
        <v>43832</v>
      </c>
      <c r="C252" s="207"/>
      <c r="D252" s="211" t="s">
        <v>759</v>
      </c>
      <c r="E252" s="208" t="s">
        <v>581</v>
      </c>
      <c r="F252" s="209" t="s">
        <v>789</v>
      </c>
      <c r="G252" s="208"/>
      <c r="H252" s="208"/>
      <c r="I252" s="232">
        <v>590</v>
      </c>
      <c r="J252" s="233" t="s">
        <v>559</v>
      </c>
      <c r="K252" s="233"/>
      <c r="L252" s="119"/>
      <c r="M252" s="338" t="s">
        <v>559</v>
      </c>
      <c r="N252" s="235"/>
      <c r="O252" s="13"/>
      <c r="P252" s="13"/>
      <c r="Q252" s="13"/>
      <c r="R252" s="339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201">
        <v>153</v>
      </c>
      <c r="B253" s="202">
        <v>43966</v>
      </c>
      <c r="C253" s="202"/>
      <c r="D253" s="151" t="s">
        <v>64</v>
      </c>
      <c r="E253" s="203" t="s">
        <v>581</v>
      </c>
      <c r="F253" s="204">
        <v>67.5</v>
      </c>
      <c r="G253" s="203"/>
      <c r="H253" s="203">
        <v>86</v>
      </c>
      <c r="I253" s="227">
        <v>86</v>
      </c>
      <c r="J253" s="137" t="s">
        <v>821</v>
      </c>
      <c r="K253" s="124">
        <f t="shared" ref="K253" si="69">H253-F253</f>
        <v>18.5</v>
      </c>
      <c r="L253" s="125">
        <f t="shared" ref="L253" si="70">K253/F253</f>
        <v>0.27407407407407408</v>
      </c>
      <c r="M253" s="126" t="s">
        <v>557</v>
      </c>
      <c r="N253" s="357">
        <v>44008</v>
      </c>
      <c r="O253" s="54"/>
      <c r="P253" s="13"/>
      <c r="Q253" s="13"/>
      <c r="R253" s="339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5">
        <v>154</v>
      </c>
      <c r="B254" s="207">
        <v>44035</v>
      </c>
      <c r="C254" s="207"/>
      <c r="D254" s="211" t="s">
        <v>466</v>
      </c>
      <c r="E254" s="208" t="s">
        <v>581</v>
      </c>
      <c r="F254" s="209" t="s">
        <v>824</v>
      </c>
      <c r="G254" s="208"/>
      <c r="H254" s="208"/>
      <c r="I254" s="232">
        <v>296</v>
      </c>
      <c r="J254" s="233" t="s">
        <v>559</v>
      </c>
      <c r="K254" s="233"/>
      <c r="L254" s="119"/>
      <c r="M254" s="234"/>
      <c r="N254" s="235"/>
      <c r="O254" s="13"/>
      <c r="P254" s="13"/>
      <c r="Q254" s="13"/>
      <c r="R254" s="339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1">
        <v>155</v>
      </c>
      <c r="B255" s="202">
        <v>44092</v>
      </c>
      <c r="C255" s="202"/>
      <c r="D255" s="151" t="s">
        <v>399</v>
      </c>
      <c r="E255" s="203" t="s">
        <v>581</v>
      </c>
      <c r="F255" s="203">
        <v>206</v>
      </c>
      <c r="G255" s="203"/>
      <c r="H255" s="203">
        <v>248</v>
      </c>
      <c r="I255" s="227">
        <v>248</v>
      </c>
      <c r="J255" s="137" t="s">
        <v>640</v>
      </c>
      <c r="K255" s="124">
        <f t="shared" ref="K255:K256" si="71">H255-F255</f>
        <v>42</v>
      </c>
      <c r="L255" s="125">
        <f t="shared" ref="L255:L256" si="72">K255/F255</f>
        <v>0.20388349514563106</v>
      </c>
      <c r="M255" s="126" t="s">
        <v>557</v>
      </c>
      <c r="N255" s="357">
        <v>44214</v>
      </c>
      <c r="O255" s="54"/>
      <c r="P255" s="13"/>
      <c r="Q255" s="13"/>
      <c r="R255" s="339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1">
        <v>156</v>
      </c>
      <c r="B256" s="202">
        <v>44140</v>
      </c>
      <c r="C256" s="202"/>
      <c r="D256" s="151" t="s">
        <v>399</v>
      </c>
      <c r="E256" s="203" t="s">
        <v>581</v>
      </c>
      <c r="F256" s="203">
        <v>182.5</v>
      </c>
      <c r="G256" s="203"/>
      <c r="H256" s="203">
        <v>248</v>
      </c>
      <c r="I256" s="227">
        <v>248</v>
      </c>
      <c r="J256" s="137" t="s">
        <v>640</v>
      </c>
      <c r="K256" s="124">
        <f t="shared" si="71"/>
        <v>65.5</v>
      </c>
      <c r="L256" s="125">
        <f t="shared" si="72"/>
        <v>0.35890410958904112</v>
      </c>
      <c r="M256" s="126" t="s">
        <v>557</v>
      </c>
      <c r="N256" s="357">
        <v>44214</v>
      </c>
      <c r="O256" s="54"/>
      <c r="P256" s="13"/>
      <c r="Q256" s="13"/>
      <c r="R256" s="339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157</v>
      </c>
      <c r="B257" s="207">
        <v>44140</v>
      </c>
      <c r="C257" s="207"/>
      <c r="D257" s="211" t="s">
        <v>322</v>
      </c>
      <c r="E257" s="208" t="s">
        <v>581</v>
      </c>
      <c r="F257" s="209" t="s">
        <v>828</v>
      </c>
      <c r="G257" s="208"/>
      <c r="H257" s="208"/>
      <c r="I257" s="232">
        <v>320</v>
      </c>
      <c r="J257" s="233" t="s">
        <v>559</v>
      </c>
      <c r="K257" s="233"/>
      <c r="L257" s="119"/>
      <c r="M257" s="234"/>
      <c r="N257" s="235"/>
      <c r="O257" s="13"/>
      <c r="P257" s="13"/>
      <c r="Q257" s="13"/>
      <c r="R257" s="339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1">
        <v>158</v>
      </c>
      <c r="B258" s="202">
        <v>44140</v>
      </c>
      <c r="C258" s="202"/>
      <c r="D258" s="151" t="s">
        <v>462</v>
      </c>
      <c r="E258" s="203" t="s">
        <v>581</v>
      </c>
      <c r="F258" s="204">
        <v>925</v>
      </c>
      <c r="G258" s="203"/>
      <c r="H258" s="203">
        <v>1095</v>
      </c>
      <c r="I258" s="227">
        <v>1093</v>
      </c>
      <c r="J258" s="497" t="s">
        <v>835</v>
      </c>
      <c r="K258" s="124">
        <f t="shared" ref="K258" si="73">H258-F258</f>
        <v>170</v>
      </c>
      <c r="L258" s="125">
        <f t="shared" ref="L258" si="74">K258/F258</f>
        <v>0.18378378378378379</v>
      </c>
      <c r="M258" s="126" t="s">
        <v>557</v>
      </c>
      <c r="N258" s="357">
        <v>44201</v>
      </c>
      <c r="O258" s="13"/>
      <c r="P258" s="13"/>
      <c r="Q258" s="13"/>
      <c r="R258" s="339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5">
        <v>159</v>
      </c>
      <c r="B259" s="207">
        <v>44140</v>
      </c>
      <c r="C259" s="207"/>
      <c r="D259" s="211" t="s">
        <v>337</v>
      </c>
      <c r="E259" s="208" t="s">
        <v>581</v>
      </c>
      <c r="F259" s="209" t="s">
        <v>829</v>
      </c>
      <c r="G259" s="208"/>
      <c r="H259" s="208"/>
      <c r="I259" s="232">
        <v>406</v>
      </c>
      <c r="J259" s="233" t="s">
        <v>559</v>
      </c>
      <c r="K259" s="233"/>
      <c r="L259" s="119"/>
      <c r="M259" s="234"/>
      <c r="N259" s="235"/>
      <c r="O259" s="13"/>
      <c r="P259" s="13"/>
      <c r="Q259" s="13"/>
      <c r="R259" s="339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5">
        <v>160</v>
      </c>
      <c r="B260" s="207">
        <v>44141</v>
      </c>
      <c r="C260" s="207"/>
      <c r="D260" s="211" t="s">
        <v>466</v>
      </c>
      <c r="E260" s="208" t="s">
        <v>581</v>
      </c>
      <c r="F260" s="209" t="s">
        <v>830</v>
      </c>
      <c r="G260" s="208"/>
      <c r="H260" s="208"/>
      <c r="I260" s="232">
        <v>290</v>
      </c>
      <c r="J260" s="233" t="s">
        <v>559</v>
      </c>
      <c r="K260" s="233"/>
      <c r="L260" s="119"/>
      <c r="M260" s="234"/>
      <c r="N260" s="235"/>
      <c r="O260" s="13"/>
      <c r="P260" s="13"/>
      <c r="Q260" s="13"/>
      <c r="R260" s="339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205">
        <v>161</v>
      </c>
      <c r="B261" s="207">
        <v>44187</v>
      </c>
      <c r="C261" s="207"/>
      <c r="D261" s="211" t="s">
        <v>755</v>
      </c>
      <c r="E261" s="208" t="s">
        <v>581</v>
      </c>
      <c r="F261" s="485" t="s">
        <v>833</v>
      </c>
      <c r="G261" s="208"/>
      <c r="H261" s="208"/>
      <c r="I261" s="232">
        <v>239</v>
      </c>
      <c r="J261" s="486" t="s">
        <v>559</v>
      </c>
      <c r="K261" s="233"/>
      <c r="L261" s="119"/>
      <c r="M261" s="234"/>
      <c r="N261" s="235"/>
      <c r="O261" s="13"/>
      <c r="P261" s="13"/>
      <c r="Q261" s="13"/>
      <c r="R261" s="339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5"/>
      <c r="B262" s="207"/>
      <c r="C262" s="207"/>
      <c r="D262" s="211"/>
      <c r="E262" s="208"/>
      <c r="F262" s="209"/>
      <c r="G262" s="208"/>
      <c r="H262" s="208"/>
      <c r="I262" s="232"/>
      <c r="J262" s="233"/>
      <c r="K262" s="233"/>
      <c r="L262" s="119"/>
      <c r="M262" s="234"/>
      <c r="N262" s="235"/>
      <c r="O262" s="13"/>
      <c r="P262" s="13"/>
      <c r="R262" s="339"/>
    </row>
    <row r="263" spans="1:26">
      <c r="A263" s="205"/>
      <c r="B263" s="207"/>
      <c r="C263" s="207"/>
      <c r="D263" s="211"/>
      <c r="E263" s="208"/>
      <c r="F263" s="209"/>
      <c r="G263" s="208"/>
      <c r="H263" s="208"/>
      <c r="I263" s="232"/>
      <c r="J263" s="233"/>
      <c r="K263" s="233"/>
      <c r="L263" s="119"/>
      <c r="M263" s="234"/>
      <c r="N263" s="235"/>
      <c r="O263" s="13"/>
      <c r="R263" s="237"/>
    </row>
    <row r="264" spans="1:26">
      <c r="A264" s="205"/>
      <c r="B264" s="207"/>
      <c r="C264" s="207"/>
      <c r="D264" s="211"/>
      <c r="E264" s="208"/>
      <c r="F264" s="209"/>
      <c r="G264" s="208"/>
      <c r="H264" s="208"/>
      <c r="I264" s="232"/>
      <c r="J264" s="233"/>
      <c r="K264" s="233"/>
      <c r="L264" s="119"/>
      <c r="M264" s="234"/>
      <c r="N264" s="235"/>
      <c r="O264" s="13"/>
      <c r="R264" s="237"/>
    </row>
    <row r="265" spans="1:26">
      <c r="A265" s="205"/>
      <c r="B265" s="207"/>
      <c r="C265" s="207"/>
      <c r="D265" s="211"/>
      <c r="E265" s="208"/>
      <c r="F265" s="209"/>
      <c r="G265" s="208"/>
      <c r="H265" s="208"/>
      <c r="I265" s="232"/>
      <c r="J265" s="233"/>
      <c r="K265" s="233"/>
      <c r="L265" s="119"/>
      <c r="M265" s="234"/>
      <c r="N265" s="235"/>
      <c r="O265" s="13"/>
      <c r="R265" s="237"/>
    </row>
    <row r="266" spans="1:26">
      <c r="A266" s="205"/>
      <c r="B266" s="196" t="s">
        <v>784</v>
      </c>
      <c r="O266" s="13"/>
      <c r="R266" s="237"/>
    </row>
    <row r="267" spans="1:26">
      <c r="R267" s="237"/>
    </row>
    <row r="268" spans="1:26">
      <c r="R268" s="237"/>
    </row>
    <row r="269" spans="1:26">
      <c r="R269" s="237"/>
    </row>
    <row r="270" spans="1:26">
      <c r="R270" s="237"/>
    </row>
    <row r="271" spans="1:26">
      <c r="R271" s="237"/>
    </row>
    <row r="272" spans="1:26">
      <c r="R272" s="237"/>
    </row>
    <row r="273" spans="1:18">
      <c r="R273" s="237"/>
    </row>
    <row r="283" spans="1:18">
      <c r="A283" s="212"/>
    </row>
    <row r="284" spans="1:18">
      <c r="A284" s="212"/>
      <c r="F284" s="487"/>
    </row>
    <row r="285" spans="1:18">
      <c r="A285" s="208"/>
    </row>
  </sheetData>
  <autoFilter ref="R1:R281"/>
  <mergeCells count="3">
    <mergeCell ref="A63:A64"/>
    <mergeCell ref="B63:B64"/>
    <mergeCell ref="J63:J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2021-02-10T02:22:34Z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