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480" yWindow="570" windowWidth="1749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F&amp;O)'!$R$1:$R$272</definedName>
    <definedName name="_xlnm._FilterDatabase" localSheetId="1" hidden="1">'Future Intra'!$B$13:$P$13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1" i="6"/>
  <c r="M61" s="1"/>
  <c r="M60"/>
  <c r="K60"/>
  <c r="M59"/>
  <c r="K59"/>
  <c r="K58" l="1"/>
  <c r="M58" s="1"/>
  <c r="K57"/>
  <c r="M57" s="1"/>
  <c r="K55"/>
  <c r="M55" s="1"/>
  <c r="K44"/>
  <c r="L44"/>
  <c r="K56"/>
  <c r="M56" s="1"/>
  <c r="M44" l="1"/>
  <c r="L68" l="1"/>
  <c r="K68"/>
  <c r="M68" s="1"/>
  <c r="K54"/>
  <c r="M54" s="1"/>
  <c r="L43"/>
  <c r="M43" s="1"/>
  <c r="K43"/>
  <c r="L31" l="1"/>
  <c r="K31"/>
  <c r="M31" s="1"/>
  <c r="L30"/>
  <c r="K30"/>
  <c r="M30" l="1"/>
  <c r="P15"/>
  <c r="K258"/>
  <c r="L258" s="1"/>
  <c r="K53"/>
  <c r="M53" s="1"/>
  <c r="L32" l="1"/>
  <c r="K32"/>
  <c r="L28"/>
  <c r="K28"/>
  <c r="P14"/>
  <c r="L14"/>
  <c r="K14"/>
  <c r="P18"/>
  <c r="L18"/>
  <c r="K18"/>
  <c r="M18" l="1"/>
  <c r="M14"/>
  <c r="M28"/>
  <c r="M32"/>
  <c r="P17"/>
  <c r="L17"/>
  <c r="K17"/>
  <c r="L15"/>
  <c r="K15"/>
  <c r="M17" l="1"/>
  <c r="M15"/>
  <c r="P16" l="1"/>
  <c r="L13" l="1"/>
  <c r="K13"/>
  <c r="P13"/>
  <c r="M13" l="1"/>
  <c r="P12" l="1"/>
  <c r="P10" l="1"/>
  <c r="P11"/>
  <c r="K255" l="1"/>
  <c r="L255" s="1"/>
  <c r="K234"/>
  <c r="L234" s="1"/>
  <c r="K254"/>
  <c r="L254" s="1"/>
  <c r="K253"/>
  <c r="L253" s="1"/>
  <c r="K252"/>
  <c r="L252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0"/>
  <c r="L240" s="1"/>
  <c r="K239"/>
  <c r="L239" s="1"/>
  <c r="K238"/>
  <c r="L238" s="1"/>
  <c r="K237"/>
  <c r="L237" s="1"/>
  <c r="K236"/>
  <c r="L236" s="1"/>
  <c r="K235"/>
  <c r="L235" s="1"/>
  <c r="K233"/>
  <c r="L233" s="1"/>
  <c r="K232"/>
  <c r="L232" s="1"/>
  <c r="K231"/>
  <c r="L231" s="1"/>
  <c r="F230"/>
  <c r="K230" s="1"/>
  <c r="L230" s="1"/>
  <c r="K229"/>
  <c r="L229" s="1"/>
  <c r="K228"/>
  <c r="L228" s="1"/>
  <c r="K227"/>
  <c r="L227" s="1"/>
  <c r="K226"/>
  <c r="L226" s="1"/>
  <c r="K225"/>
  <c r="L225" s="1"/>
  <c r="F224"/>
  <c r="K224" s="1"/>
  <c r="L224" s="1"/>
  <c r="F223"/>
  <c r="K223" s="1"/>
  <c r="L223" s="1"/>
  <c r="K222"/>
  <c r="L222" s="1"/>
  <c r="F221"/>
  <c r="K221" s="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5"/>
  <c r="L205" s="1"/>
  <c r="K203"/>
  <c r="L203" s="1"/>
  <c r="K202"/>
  <c r="L202" s="1"/>
  <c r="F201"/>
  <c r="K201" s="1"/>
  <c r="L201" s="1"/>
  <c r="K200"/>
  <c r="L200" s="1"/>
  <c r="K197"/>
  <c r="L197" s="1"/>
  <c r="K196"/>
  <c r="L196" s="1"/>
  <c r="K195"/>
  <c r="L195" s="1"/>
  <c r="K192"/>
  <c r="L192" s="1"/>
  <c r="K191"/>
  <c r="L191" s="1"/>
  <c r="K190"/>
  <c r="L190" s="1"/>
  <c r="K189"/>
  <c r="L189" s="1"/>
  <c r="K188"/>
  <c r="L188" s="1"/>
  <c r="K187"/>
  <c r="L187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5"/>
  <c r="L175" s="1"/>
  <c r="K173"/>
  <c r="L173" s="1"/>
  <c r="K171"/>
  <c r="L171" s="1"/>
  <c r="K169"/>
  <c r="L169" s="1"/>
  <c r="K168"/>
  <c r="L168" s="1"/>
  <c r="K167"/>
  <c r="L167" s="1"/>
  <c r="K165"/>
  <c r="L165" s="1"/>
  <c r="K164"/>
  <c r="L164" s="1"/>
  <c r="K163"/>
  <c r="L163" s="1"/>
  <c r="K162"/>
  <c r="K161"/>
  <c r="L161" s="1"/>
  <c r="K160"/>
  <c r="L160" s="1"/>
  <c r="K158"/>
  <c r="L158" s="1"/>
  <c r="K157"/>
  <c r="L157" s="1"/>
  <c r="K156"/>
  <c r="L156" s="1"/>
  <c r="K155"/>
  <c r="L155" s="1"/>
  <c r="K154"/>
  <c r="L154" s="1"/>
  <c r="F153"/>
  <c r="K153" s="1"/>
  <c r="L153" s="1"/>
  <c r="H152"/>
  <c r="K152" s="1"/>
  <c r="L152" s="1"/>
  <c r="K149"/>
  <c r="L149" s="1"/>
  <c r="K148"/>
  <c r="L148" s="1"/>
  <c r="K147"/>
  <c r="L147" s="1"/>
  <c r="K146"/>
  <c r="L146" s="1"/>
  <c r="K145"/>
  <c r="L145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H118"/>
  <c r="K118" s="1"/>
  <c r="L118" s="1"/>
  <c r="F117"/>
  <c r="K117" s="1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M7"/>
  <c r="D7" i="5"/>
  <c r="K6" i="4"/>
  <c r="K6" i="3"/>
  <c r="L6" i="2"/>
</calcChain>
</file>

<file path=xl/sharedStrings.xml><?xml version="1.0" encoding="utf-8"?>
<sst xmlns="http://schemas.openxmlformats.org/spreadsheetml/2006/main" count="3260" uniqueCount="1191">
  <si>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</si>
  <si>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</si>
  <si>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</si>
  <si>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</si>
  <si>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</si>
  <si>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</si>
  <si>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</si>
  <si>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</si>
  <si>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</si>
  <si>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</si>
  <si>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</si>
  <si>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</si>
  <si>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</si>
  <si>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</si>
  <si>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</si>
  <si>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</si>
  <si>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</si>
  <si>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</si>
  <si>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</si>
  <si>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</si>
  <si>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</si>
  <si>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</si>
  <si>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</si>
  <si>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</si>
  <si>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</si>
  <si>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</si>
  <si>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</si>
  <si>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</si>
  <si>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</si>
  <si>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</si>
  <si>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</si>
  <si>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</si>
  <si>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</si>
  <si>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</si>
  <si>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</si>
  <si>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</si>
  <si>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</si>
  <si>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</si>
  <si>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</si>
  <si>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</si>
  <si>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</si>
  <si>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</si>
  <si>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</si>
  <si>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</si>
  <si>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</si>
  <si>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</si>
  <si>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</si>
  <si>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</si>
  <si>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</si>
  <si>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</si>
  <si>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</si>
  <si>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</si>
  <si>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</si>
  <si>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</si>
  <si>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</si>
  <si>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</si>
  <si>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</si>
  <si>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</si>
  <si>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</si>
  <si>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</si>
  <si>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</si>
  <si>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</si>
  <si>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</si>
  <si>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</si>
  <si>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</si>
  <si>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</si>
  <si>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</si>
  <si>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</si>
  <si>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</si>
  <si>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</si>
  <si>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</si>
  <si>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</si>
  <si>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</si>
  <si>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</si>
  <si>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</si>
  <si>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</si>
  <si>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</si>
  <si>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</si>
  <si>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</si>
  <si>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</si>
  <si>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</si>
  <si>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</si>
  <si>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</si>
  <si>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</si>
  <si>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</si>
  <si>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</si>
  <si>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</si>
  <si>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</si>
  <si>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</si>
  <si>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</si>
  <si>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</si>
  <si>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</si>
  <si>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</si>
  <si>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</si>
  <si>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</si>
  <si>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</si>
  <si>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</si>
  <si>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</si>
  <si>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</si>
  <si>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</si>
  <si>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</si>
  <si>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</si>
  <si>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</si>
  <si>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</si>
  <si>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</si>
  <si>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</si>
  <si>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</si>
  <si>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</si>
  <si>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</si>
  <si>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</si>
  <si>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</si>
  <si>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</si>
  <si>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</si>
  <si>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</si>
  <si>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</si>
  <si>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</si>
  <si>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</si>
  <si>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</si>
  <si>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</si>
  <si>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</si>
  <si>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</si>
  <si>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</si>
  <si>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</si>
  <si>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</si>
  <si>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</si>
  <si>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</si>
  <si>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</si>
  <si>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</si>
  <si>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</si>
  <si>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</si>
  <si>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</si>
  <si>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</si>
  <si>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</si>
  <si>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</si>
  <si>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</si>
  <si>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</si>
  <si>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</si>
  <si>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</si>
  <si>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</si>
  <si>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</si>
  <si>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</si>
  <si>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</si>
  <si>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</si>
  <si>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</si>
  <si>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</si>
  <si>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</si>
  <si>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</si>
  <si>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</si>
  <si>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</si>
  <si>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</si>
  <si>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</si>
  <si>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</si>
  <si>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</si>
  <si>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</si>
  <si>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</si>
  <si>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</si>
  <si>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</si>
  <si>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</si>
  <si>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</si>
  <si>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</si>
  <si>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</si>
  <si>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</si>
  <si>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</si>
  <si>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</si>
  <si>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</si>
  <si>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</si>
  <si>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</si>
  <si>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</si>
  <si>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</si>
  <si>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</si>
  <si>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</si>
  <si>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</si>
  <si>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</si>
  <si>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</si>
  <si>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</si>
  <si>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</si>
  <si>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</si>
  <si>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</si>
  <si>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</si>
  <si>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</si>
  <si>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</si>
  <si>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</si>
  <si>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</si>
  <si>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</si>
  <si>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</si>
  <si>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</si>
  <si>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</si>
  <si>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</si>
  <si>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</si>
  <si>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</si>
  <si>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</si>
  <si>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</si>
  <si>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</si>
  <si>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</si>
  <si>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</si>
  <si>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</si>
  <si>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</si>
  <si>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</si>
  <si>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</si>
  <si>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</si>
  <si>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</si>
  <si>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</si>
  <si>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</si>
  <si>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</si>
  <si>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</si>
  <si>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</si>
  <si>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</si>
  <si>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</si>
  <si>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</si>
  <si>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</si>
  <si>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</si>
  <si>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</si>
  <si>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</si>
  <si>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</si>
  <si>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</si>
  <si>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</si>
  <si>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</si>
  <si>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</si>
  <si>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</si>
  <si>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</si>
  <si>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</si>
  <si>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</si>
  <si>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</si>
  <si>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</si>
  <si>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</si>
  <si>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</si>
  <si>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</si>
  <si>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</si>
  <si>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</si>
  <si>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</si>
  <si>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</si>
  <si>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</si>
  <si>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</si>
  <si>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</si>
  <si>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</si>
  <si>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</si>
  <si>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</si>
  <si>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</si>
  <si>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</si>
  <si>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</si>
  <si>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</si>
  <si>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</si>
  <si>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</si>
  <si>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</si>
  <si>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</si>
  <si>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</si>
  <si>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</si>
  <si>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</si>
  <si>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</si>
  <si>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</si>
  <si>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</si>
  <si>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</si>
  <si>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</si>
  <si>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</si>
  <si>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</si>
  <si>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</si>
  <si>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</si>
  <si>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</si>
  <si>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</si>
  <si>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</si>
  <si>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</si>
  <si>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</si>
  <si>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</si>
  <si>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</si>
  <si>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</si>
  <si>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</si>
  <si>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</si>
  <si>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</si>
  <si>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</si>
  <si>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</si>
  <si>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</si>
  <si>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</si>
  <si>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</si>
  <si>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</si>
  <si>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</si>
  <si>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</si>
  <si>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</si>
  <si>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</si>
  <si>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</si>
  <si>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</si>
  <si>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</si>
  <si>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</si>
  <si>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</si>
  <si>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</si>
  <si>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</si>
  <si>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</si>
  <si>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</si>
  <si>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</si>
  <si>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</si>
  <si>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</si>
  <si>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</si>
  <si>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</si>
  <si>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</si>
  <si>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</si>
  <si>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</si>
  <si>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</si>
  <si>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</si>
  <si>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</si>
  <si>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</si>
  <si>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</si>
  <si>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</si>
  <si>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</si>
  <si>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</si>
  <si>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</si>
  <si>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</si>
  <si>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</si>
  <si>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</si>
  <si>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</si>
  <si>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</si>
  <si>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</si>
  <si>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</si>
  <si>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</si>
  <si>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</si>
  <si>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</si>
  <si>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</si>
  <si>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</si>
  <si>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</si>
  <si>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</si>
  <si>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</si>
  <si>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</si>
  <si>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</si>
  <si>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</si>
  <si>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</si>
  <si>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</si>
  <si>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</si>
  <si>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</si>
  <si>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</si>
  <si>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</si>
  <si>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</si>
  <si>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</si>
  <si>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</si>
  <si>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</si>
  <si>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</si>
  <si>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</si>
  <si>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</si>
  <si>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</si>
  <si>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</si>
  <si>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</si>
  <si>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</si>
  <si>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</si>
  <si>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</si>
  <si>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</si>
  <si>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</si>
  <si>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</si>
  <si>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</si>
  <si>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</si>
  <si>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</si>
  <si>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</si>
  <si>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</si>
  <si>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</si>
  <si>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</si>
  <si>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</si>
  <si>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</si>
  <si>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</si>
  <si>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</si>
  <si>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</si>
  <si>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</si>
  <si>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</si>
  <si>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</si>
  <si>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</si>
  <si>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</si>
  <si>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</si>
  <si>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</si>
  <si>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</si>
  <si>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</si>
  <si>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</si>
  <si>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</si>
  <si>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</si>
  <si>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</si>
  <si>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</si>
  <si>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</si>
  <si>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</si>
  <si>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</si>
  <si>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</si>
  <si>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</si>
  <si>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</si>
  <si>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</si>
  <si>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</si>
  <si>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</si>
  <si>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</si>
  <si>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</si>
  <si>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</si>
  <si>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</si>
  <si>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</si>
  <si>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</si>
  <si>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</si>
  <si>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</si>
  <si>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</si>
  <si>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</si>
  <si>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</si>
  <si>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</si>
  <si>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</si>
  <si>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</si>
  <si>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</si>
  <si>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</si>
  <si>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</si>
  <si>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</si>
  <si>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</si>
  <si>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</si>
  <si>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</si>
  <si>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</si>
  <si>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</si>
  <si>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</si>
  <si>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</si>
  <si>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</si>
  <si>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</si>
  <si>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</si>
  <si>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</si>
  <si>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</si>
  <si>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</si>
  <si>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</si>
  <si>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</si>
  <si>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</si>
  <si>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</si>
  <si>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</si>
  <si>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</si>
  <si>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</si>
  <si>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</si>
  <si>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</si>
  <si>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</si>
  <si>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</si>
  <si>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</si>
  <si>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</si>
  <si>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</si>
  <si>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</si>
  <si>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</si>
  <si>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</si>
  <si>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</si>
  <si>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</si>
  <si>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</si>
  <si>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</si>
  <si>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</si>
  <si>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</si>
  <si>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</si>
  <si>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</si>
  <si>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</si>
  <si>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</si>
  <si>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</si>
  <si>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</si>
  <si>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</si>
  <si>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</si>
  <si>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</si>
  <si>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</si>
  <si>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</si>
  <si>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</si>
  <si>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</si>
  <si>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</si>
  <si>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</si>
  <si>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</si>
  <si>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</si>
  <si>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</si>
  <si>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</si>
  <si>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</si>
  <si>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</si>
  <si>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</si>
  <si>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</si>
  <si>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</si>
  <si>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</si>
  <si>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</si>
  <si>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</si>
  <si>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</si>
  <si>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</si>
  <si>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</si>
  <si>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</si>
  <si>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</si>
  <si>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</si>
  <si>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</si>
  <si>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</si>
  <si>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</si>
  <si>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</si>
  <si>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</si>
  <si>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</si>
  <si>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</si>
  <si>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</si>
  <si>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</si>
  <si>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</si>
  <si>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</si>
  <si>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</si>
  <si>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</si>
  <si>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</si>
  <si>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</si>
  <si>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</si>
  <si>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</si>
  <si>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</si>
  <si>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</si>
  <si>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</si>
  <si>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</si>
  <si>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</si>
  <si>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</si>
  <si>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</si>
  <si>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</si>
  <si>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</si>
  <si>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</si>
  <si>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</si>
  <si>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</si>
  <si>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</si>
  <si>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</si>
  <si>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</si>
  <si>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</si>
  <si>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</si>
  <si>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</si>
  <si>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</si>
  <si>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</si>
  <si>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</si>
  <si>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</si>
  <si>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</si>
  <si>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</si>
  <si>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</si>
  <si>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</si>
  <si>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</si>
  <si>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</si>
  <si>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</si>
  <si>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</si>
  <si>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</si>
  <si>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</si>
  <si>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</si>
  <si>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</si>
  <si>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</si>
  <si>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</si>
  <si>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</si>
  <si>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</si>
  <si>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</si>
  <si>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</si>
  <si>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</si>
  <si>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</si>
  <si>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</si>
  <si>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</si>
  <si>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</si>
  <si>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</si>
  <si>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</si>
  <si>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</si>
  <si>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</si>
  <si>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</si>
  <si>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</si>
  <si>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</si>
  <si>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</si>
  <si>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</si>
  <si>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</si>
  <si>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</si>
  <si>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</si>
  <si>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</si>
  <si>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</si>
  <si>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</si>
  <si>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</si>
  <si>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</si>
  <si>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</si>
  <si>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</si>
  <si>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</si>
  <si>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</si>
  <si>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</si>
  <si>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</si>
  <si>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</si>
  <si>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</si>
  <si>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</si>
  <si>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</si>
  <si>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</si>
  <si>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</si>
  <si>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</si>
  <si>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</si>
  <si>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</si>
  <si>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</si>
  <si>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</si>
  <si>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</si>
  <si>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</si>
  <si>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</si>
  <si>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</si>
  <si>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</si>
  <si>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</si>
  <si>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</si>
  <si>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</si>
  <si>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</si>
  <si>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</si>
  <si>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</si>
  <si>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</si>
  <si>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</si>
  <si>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</si>
  <si>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</si>
  <si>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</si>
  <si>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</si>
  <si>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</si>
  <si>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</si>
  <si>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</si>
  <si>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</si>
  <si>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</si>
  <si>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</si>
  <si>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</si>
  <si>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</si>
  <si>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</si>
  <si>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</si>
  <si>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</si>
  <si>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</si>
  <si>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</si>
  <si>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</si>
  <si>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</si>
  <si>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</si>
  <si>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</si>
  <si>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</si>
  <si>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</si>
  <si>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</si>
  <si>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</si>
  <si>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</si>
  <si>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</si>
  <si>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</si>
  <si>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</si>
  <si>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</si>
  <si>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</si>
  <si>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</si>
  <si>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</si>
  <si>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</si>
  <si>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</si>
  <si>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</si>
  <si>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</si>
  <si>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</si>
  <si>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</si>
  <si>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</si>
  <si>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</si>
  <si>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</si>
  <si>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</si>
  <si>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</si>
  <si>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</si>
  <si>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</si>
  <si>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</si>
  <si>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</si>
  <si>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</si>
  <si>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</si>
  <si>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</si>
  <si>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</si>
  <si>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</si>
  <si>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</si>
  <si>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</si>
  <si>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</si>
  <si>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</si>
  <si>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</si>
  <si>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</si>
  <si>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</si>
  <si>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</si>
  <si>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</si>
  <si>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</si>
  <si>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</si>
  <si>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</si>
  <si>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</si>
  <si>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</si>
  <si>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</si>
  <si>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</si>
  <si>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</si>
  <si>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</si>
  <si>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</si>
  <si>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</si>
  <si>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</si>
  <si>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</si>
  <si>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</si>
  <si>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</si>
  <si>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</si>
  <si>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</si>
  <si>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</si>
  <si>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</si>
  <si>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</si>
  <si>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</si>
  <si>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</si>
  <si>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</si>
  <si>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</si>
  <si>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</si>
  <si>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</si>
  <si>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</si>
  <si>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</si>
  <si>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</si>
  <si>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</si>
  <si>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</si>
  <si>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</si>
  <si>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</si>
  <si>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</si>
  <si>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</si>
  <si>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</si>
  <si>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</si>
  <si>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</si>
  <si>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</si>
  <si>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</si>
  <si>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</si>
  <si>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</si>
  <si>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</si>
  <si>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</si>
  <si>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</si>
  <si>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</si>
  <si>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</si>
  <si>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</si>
  <si>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</si>
  <si>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</si>
  <si>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</si>
  <si>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</si>
  <si>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</si>
  <si>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</si>
  <si>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</si>
  <si>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</si>
  <si>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</si>
  <si>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</si>
  <si>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</si>
  <si>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</si>
  <si>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</si>
  <si>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</si>
  <si>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</si>
  <si>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</si>
  <si>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</si>
  <si>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</si>
  <si>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</si>
  <si>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</si>
  <si>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</si>
  <si>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</si>
  <si>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</si>
  <si>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</si>
  <si>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</si>
  <si>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</si>
  <si>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</si>
  <si>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</si>
  <si>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</si>
  <si>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</si>
  <si>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</si>
  <si>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</si>
  <si>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</si>
  <si>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</si>
  <si>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</si>
  <si>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</si>
  <si>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</si>
  <si>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</si>
  <si>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</si>
  <si>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</si>
  <si>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</si>
  <si>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</si>
  <si>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</si>
  <si>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</si>
  <si>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</si>
  <si>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</si>
  <si>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</si>
  <si>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</si>
  <si>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</si>
  <si>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</si>
  <si>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</si>
  <si>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</si>
  <si>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</si>
  <si>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</si>
  <si>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</si>
  <si>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</si>
  <si>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</si>
  <si>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</si>
  <si>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</si>
  <si>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</si>
  <si>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</si>
  <si>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</si>
  <si>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</si>
  <si>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</si>
  <si>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</si>
  <si>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</si>
  <si>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</si>
  <si>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</si>
  <si>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</si>
  <si>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</si>
  <si>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</si>
  <si>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</si>
  <si>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</si>
  <si>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</si>
  <si>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</si>
  <si>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</si>
  <si>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</si>
  <si>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</si>
  <si>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</si>
  <si>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</si>
  <si>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</si>
  <si>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</si>
  <si>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</si>
  <si>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</si>
  <si>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</si>
  <si>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</si>
  <si>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</si>
  <si>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</si>
  <si>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</si>
  <si>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</si>
  <si>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</si>
  <si>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</si>
  <si>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</si>
  <si>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</si>
  <si>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</si>
  <si>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</si>
  <si>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</si>
  <si>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</si>
  <si>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</si>
  <si>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</si>
  <si>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</si>
  <si>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</si>
  <si>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</si>
  <si>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</si>
  <si>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</si>
  <si>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</si>
  <si>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</si>
  <si>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</si>
  <si>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</si>
  <si>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</si>
  <si>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</si>
  <si>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</si>
  <si>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</si>
  <si>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</si>
  <si>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</si>
  <si>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</si>
  <si>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</si>
  <si>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</si>
  <si>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</si>
  <si>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</si>
  <si>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</si>
  <si>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</si>
  <si>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</si>
  <si>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</si>
  <si>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</si>
  <si>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</si>
  <si>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</si>
  <si>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</si>
  <si>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</si>
  <si>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</si>
  <si>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</si>
  <si>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</si>
  <si>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</si>
  <si>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</si>
  <si>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</si>
  <si>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</si>
  <si>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</si>
  <si>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160-165</t>
  </si>
  <si>
    <t>Profit of Rs.1/-</t>
  </si>
  <si>
    <t>Profit of Rs.0.53/-</t>
  </si>
  <si>
    <t>2400-2500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</si>
  <si>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</si>
  <si>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</si>
  <si>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</si>
  <si>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</si>
  <si>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</si>
  <si>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</si>
  <si>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</si>
  <si>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</si>
  <si>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5400-6000</t>
  </si>
  <si>
    <t>FINNIFTY</t>
  </si>
  <si>
    <t>230-251</t>
  </si>
  <si>
    <t>4150-4550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</si>
  <si>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</si>
  <si>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</si>
  <si>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</si>
  <si>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</si>
  <si>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</si>
  <si>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</si>
  <si>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</si>
  <si>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</si>
  <si>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</si>
  <si>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</si>
  <si>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</si>
  <si>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</si>
  <si>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</si>
  <si>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</si>
  <si>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</si>
  <si>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</si>
  <si>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</si>
  <si>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</si>
  <si>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</si>
  <si>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</si>
  <si>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</si>
  <si>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</si>
  <si>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ALPHA LEON ENTERPRISES LLP</t>
  </si>
  <si>
    <t>ANGELONE</t>
  </si>
  <si>
    <t>Profit of Rs.191.50/-</t>
  </si>
  <si>
    <t>NSE</t>
  </si>
  <si>
    <t>Profit of Rs.20/-</t>
  </si>
  <si>
    <t>435-440</t>
  </si>
  <si>
    <t>465-475</t>
  </si>
  <si>
    <t>118-120</t>
  </si>
  <si>
    <t>130-135</t>
  </si>
  <si>
    <t>663-668</t>
  </si>
  <si>
    <t>700-730</t>
  </si>
  <si>
    <t>220-230</t>
  </si>
  <si>
    <t>780-820</t>
  </si>
  <si>
    <t>240-250</t>
  </si>
  <si>
    <t>2340-2380</t>
  </si>
  <si>
    <t>GRAVITON RESEARCH CAPITAL LLP</t>
  </si>
  <si>
    <t>2350-2450</t>
  </si>
  <si>
    <t>2200-2230</t>
  </si>
  <si>
    <t>MANSI SHARES &amp; STOCK ADVISORS PVT LTD</t>
  </si>
  <si>
    <t>INNOVATIVE</t>
  </si>
  <si>
    <t>3000-3020</t>
  </si>
  <si>
    <t>3140-3200</t>
  </si>
  <si>
    <t>130-134</t>
  </si>
  <si>
    <t>1900-2000</t>
  </si>
  <si>
    <t>AVI</t>
  </si>
  <si>
    <t>QE SECURITIES</t>
  </si>
  <si>
    <t>SANCO</t>
  </si>
  <si>
    <t>Sanco Industries Ltd.</t>
  </si>
  <si>
    <t>Part Profit of Rs.80/-</t>
  </si>
  <si>
    <t>3200-3400</t>
  </si>
  <si>
    <t>460-475</t>
  </si>
  <si>
    <t>NIFTY 17200 PE 06-JAN</t>
  </si>
  <si>
    <t>120-150</t>
  </si>
  <si>
    <t>2470-2490</t>
  </si>
  <si>
    <t>SRF JAN FUT</t>
  </si>
  <si>
    <t>700-720</t>
  </si>
  <si>
    <t>BRANDBUCKT</t>
  </si>
  <si>
    <t>CRESSAN</t>
  </si>
  <si>
    <t>MANSI SHARE &amp; STOCK ADVISORS PRIVATE LIMITED</t>
  </si>
  <si>
    <t>IFL</t>
  </si>
  <si>
    <t>PVVINFRA</t>
  </si>
  <si>
    <t>SELLWIN</t>
  </si>
  <si>
    <t>Part Profit of Rs.125/-</t>
  </si>
  <si>
    <t>Retail Research Technical Calls &amp; Fundamental Performance Report for the month of Jan-2022</t>
  </si>
  <si>
    <t>Profit of Rs.18.5/-</t>
  </si>
  <si>
    <t>Loss of Rs.41.50/-</t>
  </si>
  <si>
    <t>SUPREMEX</t>
  </si>
  <si>
    <t>N K WEALTH SOLUTIONS LLP</t>
  </si>
  <si>
    <t>ADROIT FINANCIAL SERVICES PVT LTD</t>
  </si>
  <si>
    <t>Profit of Rs.13/-</t>
  </si>
  <si>
    <t>Profit of Rs.5.5/-</t>
  </si>
  <si>
    <t>Profit of Rs.15.5/-</t>
  </si>
  <si>
    <t>Profit of Rs.44/-</t>
  </si>
  <si>
    <t>NIFTY JAN FUT</t>
  </si>
  <si>
    <t>Sell</t>
  </si>
  <si>
    <t>17650-17550</t>
  </si>
  <si>
    <t>Loss of Rs.34.5/-</t>
  </si>
  <si>
    <t>NIFTY 17600 PE 06-JAN</t>
  </si>
  <si>
    <t xml:space="preserve">POWERGRID 215 CE JAN </t>
  </si>
  <si>
    <t>SBIN 500 CE JAN</t>
  </si>
  <si>
    <t>15-18</t>
  </si>
  <si>
    <t>5.0-6</t>
  </si>
  <si>
    <t>Profit of Rs.2.25/-</t>
  </si>
  <si>
    <t>Loss of Rs.105/-</t>
  </si>
  <si>
    <t>Profit of Rs.16/-</t>
  </si>
  <si>
    <t>Loss of Rs.41/-</t>
  </si>
  <si>
    <t>ESPEON CONSULTING PRIVATE LIMITED.</t>
  </si>
  <si>
    <t>MINIBOSS CONSULTANCY PRIVATE LIMITED</t>
  </si>
  <si>
    <t>DML</t>
  </si>
  <si>
    <t>GTLINFRA</t>
  </si>
  <si>
    <t>IDBI TRUSTEESHIP SERVICES LTD</t>
  </si>
  <si>
    <t>MULTIPLIER SHARE &amp; STOCK ADVISORS PRIVATE LIMITED</t>
  </si>
  <si>
    <t>TALBROAUTO</t>
  </si>
  <si>
    <t>Talbros Automotive Compon</t>
  </si>
  <si>
    <t>VIKASWSP</t>
  </si>
  <si>
    <t>Vikas Wsp Ltd</t>
  </si>
  <si>
    <t>GTL</t>
  </si>
  <si>
    <t>GTL Limited</t>
  </si>
  <si>
    <t>GTL Infrastructure Limite</t>
  </si>
  <si>
    <t>HDFCBANK 1550 CE JAN</t>
  </si>
  <si>
    <t>40-45</t>
  </si>
  <si>
    <t>Profit of Rs.5.75/-</t>
  </si>
  <si>
    <t>NIFTY 17750 CE 6-JAN</t>
  </si>
  <si>
    <t>60-80</t>
  </si>
  <si>
    <t>Loss of Rs.0.90/-</t>
  </si>
  <si>
    <t>361-363</t>
  </si>
  <si>
    <t>380-390</t>
  </si>
  <si>
    <t>ANUPAM</t>
  </si>
  <si>
    <t>JAYESH MALSI RITA</t>
  </si>
  <si>
    <t>YOGESH P PURI</t>
  </si>
  <si>
    <t>BANASFN</t>
  </si>
  <si>
    <t>HANSABEN BHARATKUMAR PATEL</t>
  </si>
  <si>
    <t>BCP</t>
  </si>
  <si>
    <t>CSLFINANCE</t>
  </si>
  <si>
    <t>GIANLIFE</t>
  </si>
  <si>
    <t>ARUN KUMAR GUPTA</t>
  </si>
  <si>
    <t>NARMADABEN VAGHELA</t>
  </si>
  <si>
    <t>LEENEE</t>
  </si>
  <si>
    <t>MUZALI</t>
  </si>
  <si>
    <t>NATURAL</t>
  </si>
  <si>
    <t>RAJESHKUMAR RAMESHCHANDRA GUPTA</t>
  </si>
  <si>
    <t>PARLEIND</t>
  </si>
  <si>
    <t>SCTL</t>
  </si>
  <si>
    <t>SHEETAL</t>
  </si>
  <si>
    <t>SKL</t>
  </si>
  <si>
    <t>MACRO COMMODEAL PRIVATE LIMITED</t>
  </si>
  <si>
    <t>DAADI EQUITY&amp; DERIVATIVE PRIVATE LIMITED</t>
  </si>
  <si>
    <t>TARINI</t>
  </si>
  <si>
    <t>NU HEIGHTS AGENCY PRIVATE LIMITED</t>
  </si>
  <si>
    <t>TEXELIN</t>
  </si>
  <si>
    <t>TRANWAY</t>
  </si>
  <si>
    <t>VIKASPROP</t>
  </si>
  <si>
    <t>VISIONCO</t>
  </si>
  <si>
    <t>WITS</t>
  </si>
  <si>
    <t>B.C. Power Controls Ltd</t>
  </si>
  <si>
    <t>BEARD-RE</t>
  </si>
  <si>
    <t>Beardsell Limited</t>
  </si>
  <si>
    <t>TARA SHANTILAL JAIN</t>
  </si>
  <si>
    <t>BHARATGEAR</t>
  </si>
  <si>
    <t>Bharat Gears Ltd</t>
  </si>
  <si>
    <t>JPPOWER</t>
  </si>
  <si>
    <t>Jaiprakash Power Ven. Lt</t>
  </si>
  <si>
    <t>OMKARCHEM</t>
  </si>
  <si>
    <t>Omkar Spl Chem Ltd</t>
  </si>
  <si>
    <t>MULTIPLIER S AND S ADV PVT LTD</t>
  </si>
  <si>
    <t>SILGO</t>
  </si>
  <si>
    <t>Silgo Retail Limited</t>
  </si>
  <si>
    <t>VERTOZ</t>
  </si>
  <si>
    <t>Vertoz Advertising Ltd</t>
  </si>
  <si>
    <t>Vikas Prop &amp; Granite Ltd</t>
  </si>
  <si>
    <t>ZEELEARN</t>
  </si>
  <si>
    <t>Zee Learn Limited</t>
  </si>
  <si>
    <t>SPRING VENTURES</t>
  </si>
  <si>
    <t>SHAH CHETAN   RASIKLAL</t>
  </si>
  <si>
    <t>MORGAN STANLEY ASIA (SINGAPORE) PTE. - ODI</t>
  </si>
  <si>
    <t xml:space="preserve">NIFTY 17750 PE 13-JAN </t>
  </si>
  <si>
    <t>140-160</t>
  </si>
  <si>
    <t xml:space="preserve">NIFTY 17900 CE 13-JAN </t>
  </si>
  <si>
    <t>320-400</t>
  </si>
  <si>
    <t>Loss of Rs.45/-</t>
  </si>
  <si>
    <t xml:space="preserve">BANKNIFTY 37200 PE 13-JAN </t>
  </si>
  <si>
    <t>1665-1671</t>
  </si>
  <si>
    <t>1720-1770</t>
  </si>
  <si>
    <t>COLPAL JAN FUT</t>
  </si>
  <si>
    <t>1468-1472</t>
  </si>
  <si>
    <t>1510-1530</t>
  </si>
  <si>
    <t>s</t>
  </si>
  <si>
    <t>AARNAV</t>
  </si>
  <si>
    <t>HANSA B PATEL</t>
  </si>
  <si>
    <t>SURESHKUMAR GURUMUKHDAS UDHANI</t>
  </si>
  <si>
    <t>NAMAN SECURITIES &amp; FINANCE PVT. LTD.</t>
  </si>
  <si>
    <t>MAYANK KUMAR AGARWAL</t>
  </si>
  <si>
    <t>BHUMIKABEN PATEL</t>
  </si>
  <si>
    <t>BHAVIKA MUKESH AHUJA</t>
  </si>
  <si>
    <t>ABHINENDRA SINGH</t>
  </si>
  <si>
    <t>DINKAR ARJUNDEV UPPAL HUF</t>
  </si>
  <si>
    <t>DHARMENDRA LAKHAN SINGH SINH</t>
  </si>
  <si>
    <t>BEEYU</t>
  </si>
  <si>
    <t>XCESS SECURITIES PRIVATE LIMITED</t>
  </si>
  <si>
    <t>ALOK KUMAR PUGALIA</t>
  </si>
  <si>
    <t>BHILSPIN</t>
  </si>
  <si>
    <t>AKHIL JAIN HUF</t>
  </si>
  <si>
    <t>BRIDGESE</t>
  </si>
  <si>
    <t>GOPALVERMA</t>
  </si>
  <si>
    <t>AMERICAN FUNDS FUNDAMENTAL INVESTORS</t>
  </si>
  <si>
    <t>AMANSA HOLDING PRIVATE LTD.</t>
  </si>
  <si>
    <t>CHDCHEM</t>
  </si>
  <si>
    <t>COMFINCAP</t>
  </si>
  <si>
    <t>GAURAV CHANDRAKANT SHAH</t>
  </si>
  <si>
    <t>PARAG COMMOSALES</t>
  </si>
  <si>
    <t>SUNIL KUMAR GUPTA</t>
  </si>
  <si>
    <t>DECIPHER</t>
  </si>
  <si>
    <t>DEVHARI</t>
  </si>
  <si>
    <t>SAINI SAMPATH KUMAR</t>
  </si>
  <si>
    <t>SANJAY POPATLAL JAIN</t>
  </si>
  <si>
    <t>ESSARSEC</t>
  </si>
  <si>
    <t>HEMANT RATILAL SHAH</t>
  </si>
  <si>
    <t>EVEXIA</t>
  </si>
  <si>
    <t>GOENKA BUSINESS &amp; FINANCE LIMITED</t>
  </si>
  <si>
    <t>OLGA TRADING PRIVATE LIMITED</t>
  </si>
  <si>
    <t>FRASER</t>
  </si>
  <si>
    <t>AMARJEET SINGH TOOR</t>
  </si>
  <si>
    <t>GBFL</t>
  </si>
  <si>
    <t>MIDLAND FINANCIAL ADVISORY PRIVATE LIMITED</t>
  </si>
  <si>
    <t>VORA PRANAV PRAFULCHANDRA</t>
  </si>
  <si>
    <t>KOMALAY TECHTRONICS PRIVATE LIMITED</t>
  </si>
  <si>
    <t>BLP EQUITY RESEARCH PRIVATE LIMITED`</t>
  </si>
  <si>
    <t>GMETCOAL</t>
  </si>
  <si>
    <t>DHANALAKSHMI SIRIPURAPU</t>
  </si>
  <si>
    <t>NEWAGE VINIMAY PVT LTD</t>
  </si>
  <si>
    <t>HRTI PRIVATE LIMITED</t>
  </si>
  <si>
    <t>JYOTI</t>
  </si>
  <si>
    <t>ESSEMM FINCAP LIMITED</t>
  </si>
  <si>
    <t>KOCL</t>
  </si>
  <si>
    <t>FRANCISCO MARIANO GOMES</t>
  </si>
  <si>
    <t>MAHESH</t>
  </si>
  <si>
    <t>LAXMIPAT DUDHERIA</t>
  </si>
  <si>
    <t>MAYUKH</t>
  </si>
  <si>
    <t>MNIL</t>
  </si>
  <si>
    <t>MENIKA.</t>
  </si>
  <si>
    <t>SEEMA</t>
  </si>
  <si>
    <t>MODULEX</t>
  </si>
  <si>
    <t>CLOVER INFOTECH PRIVATE LIMITED</t>
  </si>
  <si>
    <t>NIVRUTTI PANDURANG KEDAR .</t>
  </si>
  <si>
    <t>REKHA KANDA</t>
  </si>
  <si>
    <t>NEWLIGHT</t>
  </si>
  <si>
    <t>MANISH NITIN THAKUR</t>
  </si>
  <si>
    <t>MONIKA RAJPUT</t>
  </si>
  <si>
    <t>SHAKTI KUMAR BHARGAVA</t>
  </si>
  <si>
    <t>OZONEWORLD</t>
  </si>
  <si>
    <t>SKSE SECURITIES LIMITED CORP CM/TM PROP A/C</t>
  </si>
  <si>
    <t>PANAFIC</t>
  </si>
  <si>
    <t>VINIT HINGORANI</t>
  </si>
  <si>
    <t>RCRL</t>
  </si>
  <si>
    <t>PURVI KETAN SHAH</t>
  </si>
  <si>
    <t>SAMRATPH</t>
  </si>
  <si>
    <t>MALA R BHAVNANI</t>
  </si>
  <si>
    <t>ADVANI PRIVATE LIMITED</t>
  </si>
  <si>
    <t>MOREPLUS MERCHANTS PRIVATE LIMITED</t>
  </si>
  <si>
    <t>SUTLAJ SALES PRIVATE LIMITED</t>
  </si>
  <si>
    <t>SUDESHKUMAR DAMODARPRASAD SABOO</t>
  </si>
  <si>
    <t>SPRAYKING</t>
  </si>
  <si>
    <t>SANDIP BHASKERRAI PANDYA</t>
  </si>
  <si>
    <t>SUPERIOR</t>
  </si>
  <si>
    <t>TIAANC</t>
  </si>
  <si>
    <t>RICHA AGARWAL</t>
  </si>
  <si>
    <t>MOHANRAMESH</t>
  </si>
  <si>
    <t>VIKASHKOTHARI</t>
  </si>
  <si>
    <t>ASHIM KUMAR BANERJEE</t>
  </si>
  <si>
    <t>UNISTRMU</t>
  </si>
  <si>
    <t>VISHAL PRAGNESHBHAI SHAH</t>
  </si>
  <si>
    <t>ALLAPURAM ARUMUGAM SUNDAR</t>
  </si>
  <si>
    <t>VISVEN</t>
  </si>
  <si>
    <t>DAMYANTI JIVANDAS GOKALGANDHI</t>
  </si>
  <si>
    <t>VIKAS KUMAR AGRAWAL</t>
  </si>
  <si>
    <t>20MICRONS</t>
  </si>
  <si>
    <t>20 Microns Limited</t>
  </si>
  <si>
    <t>AJOONI</t>
  </si>
  <si>
    <t>Ajooni Biotech Limited</t>
  </si>
  <si>
    <t>MADHUKAR SHETH</t>
  </si>
  <si>
    <t>ALANKIT</t>
  </si>
  <si>
    <t>Alankit Limited</t>
  </si>
  <si>
    <t>GYAN CHAND JAIN</t>
  </si>
  <si>
    <t>DIPTI INDUSTRIES</t>
  </si>
  <si>
    <t>YUGA STOCKS AND COMMODITIES PRIVATE LIMITED  .</t>
  </si>
  <si>
    <t>ANIL VISHANJI DEDHIA</t>
  </si>
  <si>
    <t>AMJUMBO</t>
  </si>
  <si>
    <t>A and M Jumbo Bags Ltd</t>
  </si>
  <si>
    <t>STATSOL RESEARCH LLP</t>
  </si>
  <si>
    <t>ARSSINFRA</t>
  </si>
  <si>
    <t>ARSS Infra Proj. Ltd</t>
  </si>
  <si>
    <t>Asian Granito India Limit</t>
  </si>
  <si>
    <t>SATHISH SRINIVAS NAYAK</t>
  </si>
  <si>
    <t>ASLIND</t>
  </si>
  <si>
    <t>ASL Industries Limited</t>
  </si>
  <si>
    <t>NAVAL KISHORE LOYA</t>
  </si>
  <si>
    <t>BIRLAMONEY</t>
  </si>
  <si>
    <t>Aditya Birla Money Ltd</t>
  </si>
  <si>
    <t>ANANT WEALTH CONSULTANTS PRIVATE LIMITED</t>
  </si>
  <si>
    <t>KABRA KAILASH</t>
  </si>
  <si>
    <t>Filatex India Ltd</t>
  </si>
  <si>
    <t>PENGUIN TRADING &amp; AGENCIES LTD</t>
  </si>
  <si>
    <t>Greaves Limited</t>
  </si>
  <si>
    <t>GRSE</t>
  </si>
  <si>
    <t>Garden Reach Ship</t>
  </si>
  <si>
    <t>XTX MARKETS LLP</t>
  </si>
  <si>
    <t>The India Cements Limited</t>
  </si>
  <si>
    <t>SURJECTIVE RESEARCH CAPITAL LLP</t>
  </si>
  <si>
    <t>JPASSOCIAT</t>
  </si>
  <si>
    <t>Jaiprakash Associates Lim</t>
  </si>
  <si>
    <t>HI GROWTH CORPORATE SERVICES PVT LTD</t>
  </si>
  <si>
    <t>KAKATCEM</t>
  </si>
  <si>
    <t>Kakatiya Cements Ltd</t>
  </si>
  <si>
    <t>KRONE INVESTMENTS</t>
  </si>
  <si>
    <t>MOKSH</t>
  </si>
  <si>
    <t>Moksh Ornaments Limited</t>
  </si>
  <si>
    <t>AMBE SECURITIES PRIVATE LIMITED</t>
  </si>
  <si>
    <t>NRL</t>
  </si>
  <si>
    <t>Nupur Recyclers Limited</t>
  </si>
  <si>
    <t>HARDIK MAHENDRABHAI SHAH (HUF)</t>
  </si>
  <si>
    <t>ORIENTALTL</t>
  </si>
  <si>
    <t>Oriental Trimex Limited</t>
  </si>
  <si>
    <t>NISHCHAYA TRADINGS PRIVATE LIMITED  .</t>
  </si>
  <si>
    <t>PIONEEREMB</t>
  </si>
  <si>
    <t>Pioneer Embroideries Limi</t>
  </si>
  <si>
    <t>SALZERELEC</t>
  </si>
  <si>
    <t>Salzer Electronics Ltd.</t>
  </si>
  <si>
    <t>SELAN</t>
  </si>
  <si>
    <t>Selan Exploration Technol</t>
  </si>
  <si>
    <t>PRASOON HARSHAD BHATT</t>
  </si>
  <si>
    <t>SRIRAM</t>
  </si>
  <si>
    <t>Shri Ram Switchgears Ltd</t>
  </si>
  <si>
    <t>DUGAR MANOJKUMAR SOHANLAL</t>
  </si>
  <si>
    <t>ANUBHA DUSAD</t>
  </si>
  <si>
    <t>TRIGYN</t>
  </si>
  <si>
    <t>Trigyn Technologies Ltd</t>
  </si>
  <si>
    <t>ASHWIN STOCKS AND INVESTMENT PRIVATE LIMITED</t>
  </si>
  <si>
    <t>MBL  &amp; CO. LIMITED</t>
  </si>
  <si>
    <t>VIVO</t>
  </si>
  <si>
    <t>Vivo Collab Solutions Ltd</t>
  </si>
  <si>
    <t>VISHALTALSIBHAIMONPARA</t>
  </si>
  <si>
    <t>VENKATESAN PADMANABHAN</t>
  </si>
  <si>
    <t>LALITHA  VASUDEVAN</t>
  </si>
  <si>
    <t>ANSALHSG</t>
  </si>
  <si>
    <t>Ansal Housing and Constru</t>
  </si>
  <si>
    <t>SHIJAS</t>
  </si>
  <si>
    <t>ANUPAM NARAIN GUPTA</t>
  </si>
  <si>
    <t>CCCL</t>
  </si>
  <si>
    <t>Consolidated Construction</t>
  </si>
  <si>
    <t>BHARAT REINSURANCE BROKERS PRIVATE LIMITED</t>
  </si>
  <si>
    <t>DESTINY</t>
  </si>
  <si>
    <t>Destiny Logistics &amp; I Ltd</t>
  </si>
  <si>
    <t>DIPESH JAIN</t>
  </si>
  <si>
    <t>Innovative Tyres &amp; Tubes</t>
  </si>
  <si>
    <t>GOLDMINE STOCKS PRIVATE LIMITED</t>
  </si>
  <si>
    <t>MANAKCOAT</t>
  </si>
  <si>
    <t>Man Coat Metal &amp; Ind Ltd</t>
  </si>
  <si>
    <t>AMIT LOHIA HUF</t>
  </si>
  <si>
    <t>MCLEODRUSS</t>
  </si>
  <si>
    <t>Mcleod Russel India Limit</t>
  </si>
  <si>
    <t>NIRAJ RAJNIKANT SHAH</t>
  </si>
  <si>
    <t>HITESH AMRUTLAL PATEL</t>
  </si>
  <si>
    <t>CELESTIAL TRADECHEM PRIVATE LIMITED</t>
  </si>
  <si>
    <t>ECOTEK GENERAL TRADING L.L.C</t>
  </si>
  <si>
    <t>PRITIKAUTO</t>
  </si>
  <si>
    <t>Pritika Auto Indus Ltd</t>
  </si>
  <si>
    <t>RAJESH MIRCHUMAL SADHWANI</t>
  </si>
  <si>
    <t>QUADPRO</t>
  </si>
  <si>
    <t>Quadpro ITeS Limited</t>
  </si>
  <si>
    <t>ADHEESH KABRA HUF</t>
  </si>
  <si>
    <t>PREMLATA DEVI JHALANI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</si>
</sst>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i/>
      <sz val="11"/>
      <name val="Arial"/>
      <family val="2"/>
    </font>
    <font>
      <b/>
      <i/>
      <sz val="11"/>
      <color rgb="FF000000"/>
      <name val="Arial"/>
      <family val="2"/>
    </font>
    <font>
      <i/>
      <sz val="12"/>
      <color rgb="FF222222"/>
      <name val="Arial"/>
      <family val="2"/>
    </font>
    <font>
      <i/>
      <sz val="11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6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5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5" fillId="12" borderId="21" xfId="0" applyNumberFormat="1" applyFont="1" applyFill="1" applyBorder="1" applyAlignment="1">
      <alignment horizontal="center" vertical="center"/>
    </xf>
    <xf numFmtId="0" fontId="35" fillId="12" borderId="0" xfId="0" applyFont="1" applyFill="1" applyBorder="1"/>
    <xf numFmtId="0" fontId="35" fillId="12" borderId="0" xfId="0" applyFont="1" applyFill="1" applyBorder="1" applyAlignment="1">
      <alignment horizontal="center"/>
    </xf>
    <xf numFmtId="0" fontId="35" fillId="12" borderId="21" xfId="0" applyFont="1" applyFill="1" applyBorder="1" applyAlignment="1">
      <alignment horizontal="center" vertical="center"/>
    </xf>
    <xf numFmtId="0" fontId="36" fillId="12" borderId="21" xfId="0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center" vertical="center"/>
    </xf>
    <xf numFmtId="0" fontId="36" fillId="15" borderId="1" xfId="0" applyFont="1" applyFill="1" applyBorder="1" applyAlignment="1">
      <alignment horizontal="center" vertical="center"/>
    </xf>
    <xf numFmtId="2" fontId="36" fillId="15" borderId="1" xfId="0" applyNumberFormat="1" applyFont="1" applyFill="1" applyBorder="1" applyAlignment="1">
      <alignment horizontal="center" vertical="center"/>
    </xf>
    <xf numFmtId="10" fontId="36" fillId="15" borderId="1" xfId="0" applyNumberFormat="1" applyFont="1" applyFill="1" applyBorder="1" applyAlignment="1">
      <alignment horizontal="center" vertical="center" wrapText="1"/>
    </xf>
    <xf numFmtId="16" fontId="36" fillId="15" borderId="1" xfId="0" applyNumberFormat="1" applyFont="1" applyFill="1" applyBorder="1" applyAlignment="1">
      <alignment horizontal="center" vertical="center"/>
    </xf>
    <xf numFmtId="0" fontId="35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5" fillId="12" borderId="20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35" fillId="12" borderId="0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0" fontId="36" fillId="16" borderId="1" xfId="0" applyFont="1" applyFill="1" applyBorder="1" applyAlignment="1">
      <alignment horizontal="center" vertical="center"/>
    </xf>
    <xf numFmtId="2" fontId="36" fillId="16" borderId="1" xfId="0" applyNumberFormat="1" applyFont="1" applyFill="1" applyBorder="1" applyAlignment="1">
      <alignment horizontal="center" vertical="center"/>
    </xf>
    <xf numFmtId="10" fontId="36" fillId="16" borderId="1" xfId="0" applyNumberFormat="1" applyFont="1" applyFill="1" applyBorder="1" applyAlignment="1">
      <alignment horizontal="center" vertical="center" wrapText="1"/>
    </xf>
    <xf numFmtId="16" fontId="36" fillId="16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6" fillId="12" borderId="21" xfId="0" applyNumberFormat="1" applyFont="1" applyFill="1" applyBorder="1" applyAlignment="1">
      <alignment horizontal="center" vertical="center"/>
    </xf>
    <xf numFmtId="166" fontId="36" fillId="12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16" fontId="35" fillId="11" borderId="21" xfId="0" applyNumberFormat="1" applyFont="1" applyFill="1" applyBorder="1" applyAlignment="1">
      <alignment horizontal="center" vertical="center"/>
    </xf>
    <xf numFmtId="1" fontId="1" fillId="21" borderId="1" xfId="0" applyNumberFormat="1" applyFont="1" applyFill="1" applyBorder="1" applyAlignment="1">
      <alignment horizontal="center" vertical="center" wrapText="1"/>
    </xf>
    <xf numFmtId="167" fontId="1" fillId="21" borderId="1" xfId="0" applyNumberFormat="1" applyFont="1" applyFill="1" applyBorder="1" applyAlignment="1">
      <alignment horizontal="center" vertical="center"/>
    </xf>
    <xf numFmtId="167" fontId="1" fillId="21" borderId="1" xfId="0" applyNumberFormat="1" applyFont="1" applyFill="1" applyBorder="1" applyAlignment="1">
      <alignment horizontal="left"/>
    </xf>
    <xf numFmtId="0" fontId="1" fillId="22" borderId="1" xfId="0" applyFont="1" applyFill="1" applyBorder="1" applyAlignment="1">
      <alignment horizontal="center"/>
    </xf>
    <xf numFmtId="2" fontId="1" fillId="22" borderId="1" xfId="0" applyNumberFormat="1" applyFont="1" applyFill="1" applyBorder="1" applyAlignment="1">
      <alignment horizontal="center" vertical="center"/>
    </xf>
    <xf numFmtId="2" fontId="1" fillId="22" borderId="1" xfId="0" applyNumberFormat="1" applyFont="1" applyFill="1" applyBorder="1" applyAlignment="1">
      <alignment horizontal="center"/>
    </xf>
    <xf numFmtId="43" fontId="36" fillId="12" borderId="21" xfId="0" applyNumberFormat="1" applyFont="1" applyFill="1" applyBorder="1" applyAlignment="1">
      <alignment horizontal="center" vertical="center"/>
    </xf>
    <xf numFmtId="16" fontId="37" fillId="12" borderId="21" xfId="0" applyNumberFormat="1" applyFont="1" applyFill="1" applyBorder="1" applyAlignment="1">
      <alignment horizontal="center" vertical="center"/>
    </xf>
    <xf numFmtId="0" fontId="35" fillId="12" borderId="1" xfId="0" applyFont="1" applyFill="1" applyBorder="1"/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1" fillId="13" borderId="1" xfId="0" applyFont="1" applyFill="1" applyBorder="1" applyAlignment="1">
      <alignment horizontal="center" vertical="center"/>
    </xf>
    <xf numFmtId="165" fontId="35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43" fontId="35" fillId="13" borderId="1" xfId="0" applyNumberFormat="1" applyFont="1" applyFill="1" applyBorder="1" applyAlignment="1">
      <alignment horizontal="center" vertical="top"/>
    </xf>
    <xf numFmtId="0" fontId="35" fillId="13" borderId="1" xfId="0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center" vertical="top"/>
    </xf>
    <xf numFmtId="0" fontId="44" fillId="12" borderId="21" xfId="0" applyFont="1" applyFill="1" applyBorder="1" applyAlignment="1">
      <alignment horizontal="center" vertical="center"/>
    </xf>
    <xf numFmtId="16" fontId="45" fillId="16" borderId="21" xfId="0" applyNumberFormat="1" applyFont="1" applyFill="1" applyBorder="1" applyAlignment="1">
      <alignment horizontal="center" vertical="center"/>
    </xf>
    <xf numFmtId="16" fontId="44" fillId="12" borderId="21" xfId="0" applyNumberFormat="1" applyFont="1" applyFill="1" applyBorder="1" applyAlignment="1">
      <alignment horizontal="center" vertical="center"/>
    </xf>
    <xf numFmtId="0" fontId="46" fillId="13" borderId="21" xfId="0" applyFont="1" applyFill="1" applyBorder="1" applyAlignment="1"/>
    <xf numFmtId="0" fontId="47" fillId="12" borderId="21" xfId="0" applyFont="1" applyFill="1" applyBorder="1" applyAlignment="1">
      <alignment horizontal="center" vertical="center"/>
    </xf>
    <xf numFmtId="0" fontId="47" fillId="16" borderId="21" xfId="0" applyFont="1" applyFill="1" applyBorder="1" applyAlignment="1">
      <alignment horizontal="center" vertical="center"/>
    </xf>
    <xf numFmtId="2" fontId="47" fillId="16" borderId="21" xfId="0" applyNumberFormat="1" applyFont="1" applyFill="1" applyBorder="1" applyAlignment="1">
      <alignment horizontal="center" vertical="center"/>
    </xf>
    <xf numFmtId="43" fontId="47" fillId="17" borderId="21" xfId="0" applyNumberFormat="1" applyFont="1" applyFill="1" applyBorder="1" applyAlignment="1">
      <alignment horizontal="center" vertical="center"/>
    </xf>
    <xf numFmtId="16" fontId="47" fillId="16" borderId="23" xfId="0" applyNumberFormat="1" applyFont="1" applyFill="1" applyBorder="1" applyAlignment="1">
      <alignment horizontal="center" vertical="center"/>
    </xf>
    <xf numFmtId="0" fontId="48" fillId="2" borderId="0" xfId="0" applyFont="1" applyFill="1" applyBorder="1"/>
    <xf numFmtId="0" fontId="48" fillId="2" borderId="0" xfId="0" applyFont="1" applyFill="1" applyBorder="1" applyAlignment="1">
      <alignment horizontal="center"/>
    </xf>
    <xf numFmtId="0" fontId="48" fillId="12" borderId="0" xfId="0" applyFont="1" applyFill="1" applyBorder="1"/>
    <xf numFmtId="0" fontId="49" fillId="13" borderId="0" xfId="0" applyFont="1" applyFill="1" applyAlignment="1"/>
    <xf numFmtId="0" fontId="1" fillId="23" borderId="1" xfId="0" applyFont="1" applyFill="1" applyBorder="1" applyAlignment="1">
      <alignment horizontal="center" vertical="center"/>
    </xf>
    <xf numFmtId="165" fontId="35" fillId="23" borderId="1" xfId="0" applyNumberFormat="1" applyFont="1" applyFill="1" applyBorder="1" applyAlignment="1">
      <alignment horizontal="center" vertical="center"/>
    </xf>
    <xf numFmtId="15" fontId="1" fillId="23" borderId="1" xfId="0" applyNumberFormat="1" applyFont="1" applyFill="1" applyBorder="1" applyAlignment="1">
      <alignment horizontal="center" vertical="center"/>
    </xf>
    <xf numFmtId="0" fontId="36" fillId="23" borderId="1" xfId="0" applyFont="1" applyFill="1" applyBorder="1"/>
    <xf numFmtId="43" fontId="35" fillId="23" borderId="1" xfId="0" applyNumberFormat="1" applyFont="1" applyFill="1" applyBorder="1" applyAlignment="1">
      <alignment horizontal="center" vertical="top"/>
    </xf>
    <xf numFmtId="0" fontId="35" fillId="23" borderId="1" xfId="0" applyFont="1" applyFill="1" applyBorder="1" applyAlignment="1">
      <alignment horizontal="center" vertical="center"/>
    </xf>
    <xf numFmtId="0" fontId="35" fillId="23" borderId="1" xfId="0" applyFont="1" applyFill="1" applyBorder="1" applyAlignment="1">
      <alignment horizontal="center" vertical="top"/>
    </xf>
    <xf numFmtId="1" fontId="35" fillId="12" borderId="21" xfId="0" applyNumberFormat="1" applyFont="1" applyFill="1" applyBorder="1" applyAlignment="1">
      <alignment horizontal="center" vertical="center"/>
    </xf>
    <xf numFmtId="16" fontId="35" fillId="12" borderId="21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left"/>
    </xf>
    <xf numFmtId="0" fontId="36" fillId="16" borderId="21" xfId="0" applyFont="1" applyFill="1" applyBorder="1" applyAlignment="1">
      <alignment horizontal="center" vertical="center"/>
    </xf>
    <xf numFmtId="2" fontId="36" fillId="16" borderId="21" xfId="0" applyNumberFormat="1" applyFont="1" applyFill="1" applyBorder="1" applyAlignment="1">
      <alignment horizontal="center" vertical="center"/>
    </xf>
    <xf numFmtId="10" fontId="36" fillId="16" borderId="21" xfId="0" applyNumberFormat="1" applyFont="1" applyFill="1" applyBorder="1" applyAlignment="1">
      <alignment horizontal="center" vertical="center" wrapText="1"/>
    </xf>
    <xf numFmtId="0" fontId="1" fillId="12" borderId="24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42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5" fillId="11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left"/>
    </xf>
    <xf numFmtId="0" fontId="35" fillId="20" borderId="21" xfId="0" applyFont="1" applyFill="1" applyBorder="1" applyAlignment="1">
      <alignment horizontal="center" vertical="center"/>
    </xf>
    <xf numFmtId="165" fontId="35" fillId="20" borderId="21" xfId="0" applyNumberFormat="1" applyFont="1" applyFill="1" applyBorder="1" applyAlignment="1">
      <alignment horizontal="center" vertical="center"/>
    </xf>
    <xf numFmtId="16" fontId="35" fillId="20" borderId="21" xfId="0" applyNumberFormat="1" applyFont="1" applyFill="1" applyBorder="1" applyAlignment="1">
      <alignment horizontal="center" vertical="center"/>
    </xf>
    <xf numFmtId="0" fontId="43" fillId="18" borderId="21" xfId="0" applyFont="1" applyFill="1" applyBorder="1" applyAlignment="1"/>
    <xf numFmtId="0" fontId="36" fillId="20" borderId="21" xfId="0" applyFont="1" applyFill="1" applyBorder="1" applyAlignment="1">
      <alignment horizontal="center" vertical="center"/>
    </xf>
    <xf numFmtId="0" fontId="36" fillId="19" borderId="22" xfId="0" applyFont="1" applyFill="1" applyBorder="1" applyAlignment="1">
      <alignment horizontal="center" vertical="center"/>
    </xf>
    <xf numFmtId="2" fontId="36" fillId="19" borderId="22" xfId="0" applyNumberFormat="1" applyFont="1" applyFill="1" applyBorder="1" applyAlignment="1">
      <alignment horizontal="center" vertical="center"/>
    </xf>
    <xf numFmtId="43" fontId="36" fillId="24" borderId="22" xfId="0" applyNumberFormat="1" applyFont="1" applyFill="1" applyBorder="1" applyAlignment="1">
      <alignment horizontal="center" vertical="center"/>
    </xf>
    <xf numFmtId="1" fontId="35" fillId="12" borderId="0" xfId="0" applyNumberFormat="1" applyFont="1" applyFill="1" applyBorder="1" applyAlignment="1">
      <alignment horizontal="center" vertical="center"/>
    </xf>
    <xf numFmtId="165" fontId="35" fillId="12" borderId="0" xfId="0" applyNumberFormat="1" applyFont="1" applyFill="1" applyBorder="1" applyAlignment="1">
      <alignment horizontal="center" vertical="center"/>
    </xf>
    <xf numFmtId="16" fontId="35" fillId="12" borderId="0" xfId="0" applyNumberFormat="1" applyFont="1" applyFill="1" applyBorder="1" applyAlignment="1">
      <alignment horizontal="center" vertical="center"/>
    </xf>
    <xf numFmtId="0" fontId="35" fillId="12" borderId="0" xfId="0" applyFont="1" applyFill="1" applyBorder="1" applyAlignment="1">
      <alignment horizontal="left"/>
    </xf>
    <xf numFmtId="0" fontId="35" fillId="12" borderId="0" xfId="0" applyFont="1" applyFill="1" applyBorder="1" applyAlignment="1">
      <alignment horizontal="center" vertical="center"/>
    </xf>
    <xf numFmtId="0" fontId="36" fillId="12" borderId="0" xfId="0" applyFont="1" applyFill="1" applyBorder="1" applyAlignment="1">
      <alignment horizontal="center" vertical="center"/>
    </xf>
    <xf numFmtId="2" fontId="36" fillId="12" borderId="0" xfId="0" applyNumberFormat="1" applyFont="1" applyFill="1" applyBorder="1" applyAlignment="1">
      <alignment horizontal="center" vertical="center"/>
    </xf>
    <xf numFmtId="10" fontId="36" fillId="12" borderId="0" xfId="0" applyNumberFormat="1" applyFont="1" applyFill="1" applyBorder="1" applyAlignment="1">
      <alignment horizontal="center" vertical="center" wrapText="1"/>
    </xf>
    <xf numFmtId="16" fontId="37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2" fontId="36" fillId="19" borderId="21" xfId="0" applyNumberFormat="1" applyFont="1" applyFill="1" applyBorder="1" applyAlignment="1">
      <alignment horizontal="center" vertical="center"/>
    </xf>
    <xf numFmtId="0" fontId="36" fillId="19" borderId="21" xfId="0" applyFont="1" applyFill="1" applyBorder="1" applyAlignment="1">
      <alignment horizontal="center" vertical="center"/>
    </xf>
    <xf numFmtId="0" fontId="0" fillId="0" borderId="0" xfId="0"/>
    <xf numFmtId="0" fontId="1" fillId="0" borderId="21" xfId="1" applyBorder="1"/>
    <xf numFmtId="2" fontId="1" fillId="0" borderId="21" xfId="1" applyNumberFormat="1" applyBorder="1"/>
    <xf numFmtId="10" fontId="36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4" xfId="0" applyFont="1" applyFill="1" applyBorder="1"/>
    <xf numFmtId="16" fontId="37" fillId="16" borderId="21" xfId="0" applyNumberFormat="1" applyFont="1" applyFill="1" applyBorder="1" applyAlignment="1">
      <alignment horizontal="center" vertical="center"/>
    </xf>
    <xf numFmtId="0" fontId="0" fillId="13" borderId="21" xfId="0" applyFill="1" applyBorder="1" applyAlignment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3" fillId="0" borderId="0" xfId="0" applyFont="1" applyBorder="1"/>
    <xf numFmtId="10" fontId="13" fillId="2" borderId="0" xfId="0" applyNumberFormat="1" applyFont="1" applyFill="1" applyBorder="1" applyAlignment="1">
      <alignment horizontal="center"/>
    </xf>
    <xf numFmtId="0" fontId="42" fillId="0" borderId="0" xfId="0" applyFont="1"/>
    <xf numFmtId="0" fontId="1" fillId="25" borderId="1" xfId="0" applyFont="1" applyFill="1" applyBorder="1" applyAlignment="1">
      <alignment horizontal="center" vertical="center"/>
    </xf>
    <xf numFmtId="165" fontId="35" fillId="25" borderId="1" xfId="0" applyNumberFormat="1" applyFont="1" applyFill="1" applyBorder="1" applyAlignment="1">
      <alignment horizontal="center" vertical="center"/>
    </xf>
    <xf numFmtId="15" fontId="1" fillId="25" borderId="1" xfId="0" applyNumberFormat="1" applyFont="1" applyFill="1" applyBorder="1" applyAlignment="1">
      <alignment horizontal="center" vertical="center"/>
    </xf>
    <xf numFmtId="0" fontId="36" fillId="25" borderId="1" xfId="0" applyFont="1" applyFill="1" applyBorder="1"/>
    <xf numFmtId="43" fontId="35" fillId="25" borderId="1" xfId="0" applyNumberFormat="1" applyFont="1" applyFill="1" applyBorder="1" applyAlignment="1">
      <alignment horizontal="center" vertical="top"/>
    </xf>
    <xf numFmtId="0" fontId="35" fillId="25" borderId="1" xfId="0" applyFont="1" applyFill="1" applyBorder="1" applyAlignment="1">
      <alignment horizontal="center" vertical="center"/>
    </xf>
    <xf numFmtId="0" fontId="35" fillId="25" borderId="1" xfId="0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center"/>
    </xf>
    <xf numFmtId="2" fontId="36" fillId="20" borderId="21" xfId="0" applyNumberFormat="1" applyFont="1" applyFill="1" applyBorder="1" applyAlignment="1">
      <alignment horizontal="center" vertical="center"/>
    </xf>
    <xf numFmtId="166" fontId="36" fillId="20" borderId="21" xfId="0" applyNumberFormat="1" applyFont="1" applyFill="1" applyBorder="1" applyAlignment="1">
      <alignment horizontal="center" vertical="center"/>
    </xf>
    <xf numFmtId="43" fontId="36" fillId="19" borderId="21" xfId="0" applyNumberFormat="1" applyFont="1" applyFill="1" applyBorder="1" applyAlignment="1">
      <alignment horizontal="center" vertical="center"/>
    </xf>
    <xf numFmtId="16" fontId="36" fillId="20" borderId="21" xfId="0" applyNumberFormat="1" applyFont="1" applyFill="1" applyBorder="1" applyAlignment="1">
      <alignment horizontal="center" vertical="center"/>
    </xf>
    <xf numFmtId="0" fontId="35" fillId="20" borderId="21" xfId="0" applyFont="1" applyFill="1" applyBorder="1"/>
    <xf numFmtId="0" fontId="43" fillId="25" borderId="21" xfId="0" applyFont="1" applyFill="1" applyBorder="1" applyAlignment="1"/>
    <xf numFmtId="0" fontId="36" fillId="11" borderId="21" xfId="0" applyFont="1" applyFill="1" applyBorder="1" applyAlignment="1">
      <alignment horizontal="center" vertical="center"/>
    </xf>
    <xf numFmtId="0" fontId="36" fillId="6" borderId="22" xfId="0" applyFont="1" applyFill="1" applyBorder="1" applyAlignment="1">
      <alignment horizontal="center" vertical="center"/>
    </xf>
    <xf numFmtId="2" fontId="36" fillId="6" borderId="22" xfId="0" applyNumberFormat="1" applyFont="1" applyFill="1" applyBorder="1" applyAlignment="1">
      <alignment horizontal="center" vertical="center"/>
    </xf>
    <xf numFmtId="2" fontId="36" fillId="6" borderId="21" xfId="0" applyNumberFormat="1" applyFont="1" applyFill="1" applyBorder="1" applyAlignment="1">
      <alignment horizontal="center" vertical="center"/>
    </xf>
    <xf numFmtId="0" fontId="36" fillId="6" borderId="21" xfId="0" applyFont="1" applyFill="1" applyBorder="1" applyAlignment="1">
      <alignment horizontal="center" vertical="center"/>
    </xf>
    <xf numFmtId="43" fontId="36" fillId="26" borderId="22" xfId="0" applyNumberFormat="1" applyFont="1" applyFill="1" applyBorder="1" applyAlignment="1">
      <alignment horizontal="center" vertical="center"/>
    </xf>
    <xf numFmtId="165" fontId="29" fillId="11" borderId="21" xfId="0" applyNumberFormat="1" applyFont="1" applyFill="1" applyBorder="1" applyAlignment="1">
      <alignment horizontal="center" vertical="center"/>
    </xf>
    <xf numFmtId="0" fontId="35" fillId="14" borderId="20" xfId="0" applyFont="1" applyFill="1" applyBorder="1" applyAlignment="1">
      <alignment horizontal="center" vertical="center"/>
    </xf>
    <xf numFmtId="165" fontId="35" fillId="14" borderId="1" xfId="0" applyNumberFormat="1" applyFont="1" applyFill="1" applyBorder="1" applyAlignment="1">
      <alignment horizontal="center" vertical="center"/>
    </xf>
    <xf numFmtId="15" fontId="35" fillId="14" borderId="0" xfId="0" applyNumberFormat="1" applyFont="1" applyFill="1" applyBorder="1" applyAlignment="1">
      <alignment horizontal="center" vertical="center"/>
    </xf>
    <xf numFmtId="0" fontId="36" fillId="14" borderId="1" xfId="0" applyFont="1" applyFill="1" applyBorder="1"/>
    <xf numFmtId="43" fontId="35" fillId="14" borderId="1" xfId="0" applyNumberFormat="1" applyFont="1" applyFill="1" applyBorder="1" applyAlignment="1">
      <alignment horizontal="center" vertical="top"/>
    </xf>
    <xf numFmtId="0" fontId="35" fillId="14" borderId="1" xfId="0" applyFont="1" applyFill="1" applyBorder="1" applyAlignment="1">
      <alignment horizontal="center" vertical="top"/>
    </xf>
    <xf numFmtId="1" fontId="35" fillId="11" borderId="22" xfId="0" applyNumberFormat="1" applyFont="1" applyFill="1" applyBorder="1" applyAlignment="1">
      <alignment horizontal="center" vertical="center"/>
    </xf>
    <xf numFmtId="165" fontId="35" fillId="11" borderId="22" xfId="0" applyNumberFormat="1" applyFont="1" applyFill="1" applyBorder="1" applyAlignment="1">
      <alignment horizontal="center" vertical="center"/>
    </xf>
    <xf numFmtId="16" fontId="35" fillId="11" borderId="22" xfId="0" applyNumberFormat="1" applyFont="1" applyFill="1" applyBorder="1" applyAlignment="1">
      <alignment horizontal="center" vertical="center"/>
    </xf>
    <xf numFmtId="0" fontId="35" fillId="11" borderId="22" xfId="0" applyFont="1" applyFill="1" applyBorder="1" applyAlignment="1">
      <alignment horizontal="left"/>
    </xf>
    <xf numFmtId="0" fontId="35" fillId="11" borderId="22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2" fontId="36" fillId="6" borderId="2" xfId="0" applyNumberFormat="1" applyFont="1" applyFill="1" applyBorder="1" applyAlignment="1">
      <alignment horizontal="center" vertical="center"/>
    </xf>
    <xf numFmtId="10" fontId="36" fillId="6" borderId="2" xfId="0" applyNumberFormat="1" applyFont="1" applyFill="1" applyBorder="1" applyAlignment="1">
      <alignment horizontal="center" vertical="center" wrapText="1"/>
    </xf>
    <xf numFmtId="16" fontId="36" fillId="6" borderId="2" xfId="0" applyNumberFormat="1" applyFont="1" applyFill="1" applyBorder="1" applyAlignment="1">
      <alignment horizontal="center" vertical="center"/>
    </xf>
    <xf numFmtId="16" fontId="36" fillId="16" borderId="21" xfId="0" applyNumberFormat="1" applyFont="1" applyFill="1" applyBorder="1" applyAlignment="1">
      <alignment horizontal="center" vertical="center"/>
    </xf>
    <xf numFmtId="0" fontId="35" fillId="12" borderId="21" xfId="0" applyFont="1" applyFill="1" applyBorder="1"/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515</xdr:row>
      <xdr:rowOff>0</xdr:rowOff>
    </xdr:from>
    <xdr:to>
      <xdr:col>12</xdr:col>
      <xdr:colOff>331694</xdr:colOff>
      <xdr:row>519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512</xdr:row>
      <xdr:rowOff>156881</xdr:rowOff>
    </xdr:from>
    <xdr:to>
      <xdr:col>5</xdr:col>
      <xdr:colOff>313764</xdr:colOff>
      <xdr:row>518</xdr:row>
      <xdr:rowOff>11204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3" sqref="C23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44571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G27" sqref="G27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44571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36" t="s">
        <v>16</v>
      </c>
      <c r="B9" s="438" t="s">
        <v>17</v>
      </c>
      <c r="C9" s="438" t="s">
        <v>18</v>
      </c>
      <c r="D9" s="438" t="s">
        <v>19</v>
      </c>
      <c r="E9" s="26" t="s">
        <v>20</v>
      </c>
      <c r="F9" s="26" t="s">
        <v>21</v>
      </c>
      <c r="G9" s="433" t="s">
        <v>22</v>
      </c>
      <c r="H9" s="434"/>
      <c r="I9" s="435"/>
      <c r="J9" s="433" t="s">
        <v>23</v>
      </c>
      <c r="K9" s="434"/>
      <c r="L9" s="435"/>
      <c r="M9" s="26"/>
      <c r="N9" s="27"/>
      <c r="O9" s="27"/>
      <c r="P9" s="27"/>
    </row>
    <row r="10" spans="1:16" ht="59.25" customHeight="1">
      <c r="A10" s="437"/>
      <c r="B10" s="439"/>
      <c r="C10" s="439"/>
      <c r="D10" s="439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44588</v>
      </c>
      <c r="E11" s="35">
        <v>37856.949999999997</v>
      </c>
      <c r="F11" s="35">
        <v>37870.316666666666</v>
      </c>
      <c r="G11" s="36">
        <v>37490.633333333331</v>
      </c>
      <c r="H11" s="36">
        <v>37124.316666666666</v>
      </c>
      <c r="I11" s="36">
        <v>36744.633333333331</v>
      </c>
      <c r="J11" s="36">
        <v>38236.633333333331</v>
      </c>
      <c r="K11" s="36">
        <v>38616.316666666666</v>
      </c>
      <c r="L11" s="36">
        <v>38982.633333333331</v>
      </c>
      <c r="M11" s="37">
        <v>38250</v>
      </c>
      <c r="N11" s="37">
        <v>37504</v>
      </c>
      <c r="O11" s="38">
        <v>2415925</v>
      </c>
      <c r="P11" s="39">
        <v>5.6315242936000438E-2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44588</v>
      </c>
      <c r="E12" s="40">
        <v>17854.3</v>
      </c>
      <c r="F12" s="40">
        <v>17846.433333333334</v>
      </c>
      <c r="G12" s="41">
        <v>17743.866666666669</v>
      </c>
      <c r="H12" s="41">
        <v>17633.433333333334</v>
      </c>
      <c r="I12" s="41">
        <v>17530.866666666669</v>
      </c>
      <c r="J12" s="41">
        <v>17956.866666666669</v>
      </c>
      <c r="K12" s="41">
        <v>18059.433333333334</v>
      </c>
      <c r="L12" s="41">
        <v>18169.866666666669</v>
      </c>
      <c r="M12" s="31">
        <v>17949</v>
      </c>
      <c r="N12" s="31">
        <v>17736</v>
      </c>
      <c r="O12" s="42">
        <v>11485950</v>
      </c>
      <c r="P12" s="43">
        <v>9.4787354654995125E-3</v>
      </c>
    </row>
    <row r="13" spans="1:16" ht="12.75" customHeight="1">
      <c r="A13" s="31">
        <v>3</v>
      </c>
      <c r="B13" s="32" t="s">
        <v>35</v>
      </c>
      <c r="C13" s="33" t="s">
        <v>835</v>
      </c>
      <c r="D13" s="34">
        <v>44586</v>
      </c>
      <c r="E13" s="40">
        <v>18177.75</v>
      </c>
      <c r="F13" s="40">
        <v>18225.966666666667</v>
      </c>
      <c r="G13" s="41">
        <v>18051.933333333334</v>
      </c>
      <c r="H13" s="41">
        <v>17926.116666666669</v>
      </c>
      <c r="I13" s="41">
        <v>17752.083333333336</v>
      </c>
      <c r="J13" s="41">
        <v>18351.783333333333</v>
      </c>
      <c r="K13" s="41">
        <v>18525.816666666666</v>
      </c>
      <c r="L13" s="41">
        <v>18651.633333333331</v>
      </c>
      <c r="M13" s="31">
        <v>18400</v>
      </c>
      <c r="N13" s="31">
        <v>18100.150000000001</v>
      </c>
      <c r="O13" s="42">
        <v>1840</v>
      </c>
      <c r="P13" s="43">
        <v>4.5454545454545456E-2</v>
      </c>
    </row>
    <row r="14" spans="1:16" ht="12.75" customHeight="1">
      <c r="A14" s="31">
        <v>4</v>
      </c>
      <c r="B14" s="32" t="s">
        <v>38</v>
      </c>
      <c r="C14" s="33" t="s">
        <v>39</v>
      </c>
      <c r="D14" s="34">
        <v>44588</v>
      </c>
      <c r="E14" s="40">
        <v>1034.8499999999999</v>
      </c>
      <c r="F14" s="40">
        <v>1023.2333333333332</v>
      </c>
      <c r="G14" s="41">
        <v>1006.0666666666664</v>
      </c>
      <c r="H14" s="41">
        <v>977.28333333333319</v>
      </c>
      <c r="I14" s="41">
        <v>960.11666666666633</v>
      </c>
      <c r="J14" s="41">
        <v>1052.0166666666664</v>
      </c>
      <c r="K14" s="41">
        <v>1069.1833333333332</v>
      </c>
      <c r="L14" s="41">
        <v>1097.9666666666665</v>
      </c>
      <c r="M14" s="31">
        <v>1040.4000000000001</v>
      </c>
      <c r="N14" s="31">
        <v>994.45</v>
      </c>
      <c r="O14" s="42">
        <v>2444600</v>
      </c>
      <c r="P14" s="43">
        <v>3.7143887486476741E-2</v>
      </c>
    </row>
    <row r="15" spans="1:16" ht="12.75" customHeight="1">
      <c r="A15" s="31">
        <v>5</v>
      </c>
      <c r="B15" s="32" t="s">
        <v>47</v>
      </c>
      <c r="C15" s="33" t="s">
        <v>239</v>
      </c>
      <c r="D15" s="34">
        <v>44588</v>
      </c>
      <c r="E15" s="40">
        <v>18454.45</v>
      </c>
      <c r="F15" s="40">
        <v>18588.95</v>
      </c>
      <c r="G15" s="41">
        <v>18287.900000000001</v>
      </c>
      <c r="H15" s="41">
        <v>18121.350000000002</v>
      </c>
      <c r="I15" s="41">
        <v>17820.300000000003</v>
      </c>
      <c r="J15" s="41">
        <v>18755.5</v>
      </c>
      <c r="K15" s="41">
        <v>19056.549999999996</v>
      </c>
      <c r="L15" s="41">
        <v>19223.099999999999</v>
      </c>
      <c r="M15" s="31">
        <v>18890</v>
      </c>
      <c r="N15" s="31">
        <v>18422.400000000001</v>
      </c>
      <c r="O15" s="42">
        <v>33800</v>
      </c>
      <c r="P15" s="43">
        <v>-7.3421439060205578E-3</v>
      </c>
    </row>
    <row r="16" spans="1:16" ht="12.75" customHeight="1">
      <c r="A16" s="31">
        <v>6</v>
      </c>
      <c r="B16" s="32" t="s">
        <v>44</v>
      </c>
      <c r="C16" s="33" t="s">
        <v>243</v>
      </c>
      <c r="D16" s="34">
        <v>44588</v>
      </c>
      <c r="E16" s="40">
        <v>133.44999999999999</v>
      </c>
      <c r="F16" s="40">
        <v>133.73333333333332</v>
      </c>
      <c r="G16" s="41">
        <v>131.26666666666665</v>
      </c>
      <c r="H16" s="41">
        <v>129.08333333333334</v>
      </c>
      <c r="I16" s="41">
        <v>126.61666666666667</v>
      </c>
      <c r="J16" s="41">
        <v>135.91666666666663</v>
      </c>
      <c r="K16" s="41">
        <v>138.38333333333327</v>
      </c>
      <c r="L16" s="41">
        <v>140.56666666666661</v>
      </c>
      <c r="M16" s="31">
        <v>136.19999999999999</v>
      </c>
      <c r="N16" s="31">
        <v>131.55000000000001</v>
      </c>
      <c r="O16" s="42">
        <v>12108800</v>
      </c>
      <c r="P16" s="43">
        <v>9.6414342629482078E-2</v>
      </c>
    </row>
    <row r="17" spans="1:16" ht="12.75" customHeight="1">
      <c r="A17" s="31">
        <v>7</v>
      </c>
      <c r="B17" s="32" t="s">
        <v>40</v>
      </c>
      <c r="C17" s="33" t="s">
        <v>41</v>
      </c>
      <c r="D17" s="34">
        <v>44588</v>
      </c>
      <c r="E17" s="40">
        <v>293.3</v>
      </c>
      <c r="F17" s="40">
        <v>293.73333333333335</v>
      </c>
      <c r="G17" s="41">
        <v>288.66666666666669</v>
      </c>
      <c r="H17" s="41">
        <v>284.03333333333336</v>
      </c>
      <c r="I17" s="41">
        <v>278.9666666666667</v>
      </c>
      <c r="J17" s="41">
        <v>298.36666666666667</v>
      </c>
      <c r="K17" s="41">
        <v>303.43333333333328</v>
      </c>
      <c r="L17" s="41">
        <v>308.06666666666666</v>
      </c>
      <c r="M17" s="31">
        <v>298.8</v>
      </c>
      <c r="N17" s="31">
        <v>289.10000000000002</v>
      </c>
      <c r="O17" s="42">
        <v>11273600</v>
      </c>
      <c r="P17" s="43">
        <v>1.5694542047317874E-2</v>
      </c>
    </row>
    <row r="18" spans="1:16" ht="12.75" customHeight="1">
      <c r="A18" s="31">
        <v>8</v>
      </c>
      <c r="B18" s="32" t="s">
        <v>42</v>
      </c>
      <c r="C18" s="33" t="s">
        <v>43</v>
      </c>
      <c r="D18" s="34">
        <v>44588</v>
      </c>
      <c r="E18" s="40">
        <v>2294.4</v>
      </c>
      <c r="F18" s="40">
        <v>2280.7000000000003</v>
      </c>
      <c r="G18" s="41">
        <v>2248.7500000000005</v>
      </c>
      <c r="H18" s="41">
        <v>2203.1000000000004</v>
      </c>
      <c r="I18" s="41">
        <v>2171.1500000000005</v>
      </c>
      <c r="J18" s="41">
        <v>2326.3500000000004</v>
      </c>
      <c r="K18" s="41">
        <v>2358.3000000000002</v>
      </c>
      <c r="L18" s="41">
        <v>2403.9500000000003</v>
      </c>
      <c r="M18" s="31">
        <v>2312.65</v>
      </c>
      <c r="N18" s="31">
        <v>2235.0500000000002</v>
      </c>
      <c r="O18" s="42">
        <v>2718250</v>
      </c>
      <c r="P18" s="43">
        <v>-9.196247930844215E-5</v>
      </c>
    </row>
    <row r="19" spans="1:16" ht="12.75" customHeight="1">
      <c r="A19" s="31">
        <v>9</v>
      </c>
      <c r="B19" s="32" t="s">
        <v>44</v>
      </c>
      <c r="C19" s="33" t="s">
        <v>45</v>
      </c>
      <c r="D19" s="34">
        <v>44588</v>
      </c>
      <c r="E19" s="40">
        <v>1703.85</v>
      </c>
      <c r="F19" s="40">
        <v>1710.2833333333335</v>
      </c>
      <c r="G19" s="41">
        <v>1685.5666666666671</v>
      </c>
      <c r="H19" s="41">
        <v>1667.2833333333335</v>
      </c>
      <c r="I19" s="41">
        <v>1642.5666666666671</v>
      </c>
      <c r="J19" s="41">
        <v>1728.5666666666671</v>
      </c>
      <c r="K19" s="41">
        <v>1753.2833333333338</v>
      </c>
      <c r="L19" s="41">
        <v>1771.5666666666671</v>
      </c>
      <c r="M19" s="31">
        <v>1735</v>
      </c>
      <c r="N19" s="31">
        <v>1692</v>
      </c>
      <c r="O19" s="42">
        <v>21492000</v>
      </c>
      <c r="P19" s="43">
        <v>8.8246338715734143E-3</v>
      </c>
    </row>
    <row r="20" spans="1:16" ht="12.75" customHeight="1">
      <c r="A20" s="31">
        <v>10</v>
      </c>
      <c r="B20" s="32" t="s">
        <v>44</v>
      </c>
      <c r="C20" s="33" t="s">
        <v>46</v>
      </c>
      <c r="D20" s="34">
        <v>44588</v>
      </c>
      <c r="E20" s="40">
        <v>737.3</v>
      </c>
      <c r="F20" s="40">
        <v>739.7166666666667</v>
      </c>
      <c r="G20" s="41">
        <v>729.08333333333337</v>
      </c>
      <c r="H20" s="41">
        <v>720.86666666666667</v>
      </c>
      <c r="I20" s="41">
        <v>710.23333333333335</v>
      </c>
      <c r="J20" s="41">
        <v>747.93333333333339</v>
      </c>
      <c r="K20" s="41">
        <v>758.56666666666661</v>
      </c>
      <c r="L20" s="41">
        <v>766.78333333333342</v>
      </c>
      <c r="M20" s="31">
        <v>750.35</v>
      </c>
      <c r="N20" s="31">
        <v>731.5</v>
      </c>
      <c r="O20" s="42">
        <v>88188750</v>
      </c>
      <c r="P20" s="43">
        <v>-2.206287920573635E-3</v>
      </c>
    </row>
    <row r="21" spans="1:16" ht="12.75" customHeight="1">
      <c r="A21" s="31">
        <v>11</v>
      </c>
      <c r="B21" s="32" t="s">
        <v>47</v>
      </c>
      <c r="C21" s="33" t="s">
        <v>48</v>
      </c>
      <c r="D21" s="34">
        <v>44588</v>
      </c>
      <c r="E21" s="40">
        <v>3691.25</v>
      </c>
      <c r="F21" s="40">
        <v>3711.7333333333336</v>
      </c>
      <c r="G21" s="41">
        <v>3649.5666666666671</v>
      </c>
      <c r="H21" s="41">
        <v>3607.8833333333337</v>
      </c>
      <c r="I21" s="41">
        <v>3545.7166666666672</v>
      </c>
      <c r="J21" s="41">
        <v>3753.416666666667</v>
      </c>
      <c r="K21" s="41">
        <v>3815.583333333333</v>
      </c>
      <c r="L21" s="41">
        <v>3857.2666666666669</v>
      </c>
      <c r="M21" s="31">
        <v>3773.9</v>
      </c>
      <c r="N21" s="31">
        <v>3670.05</v>
      </c>
      <c r="O21" s="42">
        <v>279400</v>
      </c>
      <c r="P21" s="43">
        <v>-0.12413793103448276</v>
      </c>
    </row>
    <row r="22" spans="1:16" ht="12.75" customHeight="1">
      <c r="A22" s="31">
        <v>12</v>
      </c>
      <c r="B22" s="32" t="s">
        <v>49</v>
      </c>
      <c r="C22" s="33" t="s">
        <v>50</v>
      </c>
      <c r="D22" s="34">
        <v>44588</v>
      </c>
      <c r="E22" s="40">
        <v>632.95000000000005</v>
      </c>
      <c r="F22" s="40">
        <v>635.1</v>
      </c>
      <c r="G22" s="41">
        <v>629.20000000000005</v>
      </c>
      <c r="H22" s="41">
        <v>625.45000000000005</v>
      </c>
      <c r="I22" s="41">
        <v>619.55000000000007</v>
      </c>
      <c r="J22" s="41">
        <v>638.85</v>
      </c>
      <c r="K22" s="41">
        <v>644.74999999999989</v>
      </c>
      <c r="L22" s="41">
        <v>648.5</v>
      </c>
      <c r="M22" s="31">
        <v>641</v>
      </c>
      <c r="N22" s="31">
        <v>631.35</v>
      </c>
      <c r="O22" s="42">
        <v>9176000</v>
      </c>
      <c r="P22" s="43">
        <v>1.9668852094677187E-2</v>
      </c>
    </row>
    <row r="23" spans="1:16" ht="12.75" customHeight="1">
      <c r="A23" s="31">
        <v>13</v>
      </c>
      <c r="B23" s="32" t="s">
        <v>42</v>
      </c>
      <c r="C23" s="33" t="s">
        <v>51</v>
      </c>
      <c r="D23" s="34">
        <v>44588</v>
      </c>
      <c r="E23" s="40">
        <v>398.7</v>
      </c>
      <c r="F23" s="40">
        <v>396.7833333333333</v>
      </c>
      <c r="G23" s="41">
        <v>389.91666666666663</v>
      </c>
      <c r="H23" s="41">
        <v>381.13333333333333</v>
      </c>
      <c r="I23" s="41">
        <v>374.26666666666665</v>
      </c>
      <c r="J23" s="41">
        <v>405.56666666666661</v>
      </c>
      <c r="K23" s="41">
        <v>412.43333333333328</v>
      </c>
      <c r="L23" s="41">
        <v>421.21666666666658</v>
      </c>
      <c r="M23" s="31">
        <v>403.65</v>
      </c>
      <c r="N23" s="31">
        <v>388</v>
      </c>
      <c r="O23" s="42">
        <v>13491000</v>
      </c>
      <c r="P23" s="43">
        <v>5.0455501051156273E-2</v>
      </c>
    </row>
    <row r="24" spans="1:16" ht="12.75" customHeight="1">
      <c r="A24" s="31">
        <v>14</v>
      </c>
      <c r="B24" s="32" t="s">
        <v>47</v>
      </c>
      <c r="C24" s="33" t="s">
        <v>52</v>
      </c>
      <c r="D24" s="34">
        <v>44588</v>
      </c>
      <c r="E24" s="40">
        <v>808.55</v>
      </c>
      <c r="F24" s="40">
        <v>811.9</v>
      </c>
      <c r="G24" s="41">
        <v>802.19999999999993</v>
      </c>
      <c r="H24" s="41">
        <v>795.84999999999991</v>
      </c>
      <c r="I24" s="41">
        <v>786.14999999999986</v>
      </c>
      <c r="J24" s="41">
        <v>818.25</v>
      </c>
      <c r="K24" s="41">
        <v>827.95</v>
      </c>
      <c r="L24" s="41">
        <v>834.30000000000007</v>
      </c>
      <c r="M24" s="31">
        <v>821.6</v>
      </c>
      <c r="N24" s="31">
        <v>805.55</v>
      </c>
      <c r="O24" s="42">
        <v>1974700</v>
      </c>
      <c r="P24" s="43">
        <v>2.4328249818445898E-2</v>
      </c>
    </row>
    <row r="25" spans="1:16" ht="12.75" customHeight="1">
      <c r="A25" s="31">
        <v>15</v>
      </c>
      <c r="B25" s="32" t="s">
        <v>44</v>
      </c>
      <c r="C25" s="33" t="s">
        <v>53</v>
      </c>
      <c r="D25" s="34">
        <v>44588</v>
      </c>
      <c r="E25" s="40">
        <v>5028.75</v>
      </c>
      <c r="F25" s="40">
        <v>5025.25</v>
      </c>
      <c r="G25" s="41">
        <v>4973.5</v>
      </c>
      <c r="H25" s="41">
        <v>4918.25</v>
      </c>
      <c r="I25" s="41">
        <v>4866.5</v>
      </c>
      <c r="J25" s="41">
        <v>5080.5</v>
      </c>
      <c r="K25" s="41">
        <v>5132.25</v>
      </c>
      <c r="L25" s="41">
        <v>5187.5</v>
      </c>
      <c r="M25" s="31">
        <v>5077</v>
      </c>
      <c r="N25" s="31">
        <v>4970</v>
      </c>
      <c r="O25" s="42">
        <v>2278750</v>
      </c>
      <c r="P25" s="43">
        <v>-1.4807609165585819E-2</v>
      </c>
    </row>
    <row r="26" spans="1:16" ht="12.75" customHeight="1">
      <c r="A26" s="31">
        <v>16</v>
      </c>
      <c r="B26" s="275" t="s">
        <v>49</v>
      </c>
      <c r="C26" s="33" t="s">
        <v>54</v>
      </c>
      <c r="D26" s="34">
        <v>44588</v>
      </c>
      <c r="E26" s="40">
        <v>233.7</v>
      </c>
      <c r="F26" s="40">
        <v>232.26666666666665</v>
      </c>
      <c r="G26" s="41">
        <v>229.58333333333331</v>
      </c>
      <c r="H26" s="41">
        <v>225.46666666666667</v>
      </c>
      <c r="I26" s="41">
        <v>222.78333333333333</v>
      </c>
      <c r="J26" s="41">
        <v>236.3833333333333</v>
      </c>
      <c r="K26" s="41">
        <v>239.06666666666663</v>
      </c>
      <c r="L26" s="41">
        <v>243.18333333333328</v>
      </c>
      <c r="M26" s="31">
        <v>234.95</v>
      </c>
      <c r="N26" s="31">
        <v>228.15</v>
      </c>
      <c r="O26" s="42">
        <v>10702500</v>
      </c>
      <c r="P26" s="43">
        <v>4.9295774647887328E-3</v>
      </c>
    </row>
    <row r="27" spans="1:16" ht="12.75" customHeight="1">
      <c r="A27" s="31">
        <v>17</v>
      </c>
      <c r="B27" s="32" t="s">
        <v>49</v>
      </c>
      <c r="C27" s="33" t="s">
        <v>55</v>
      </c>
      <c r="D27" s="34">
        <v>44588</v>
      </c>
      <c r="E27" s="40">
        <v>132.6</v>
      </c>
      <c r="F27" s="40">
        <v>132.46666666666667</v>
      </c>
      <c r="G27" s="41">
        <v>131.43333333333334</v>
      </c>
      <c r="H27" s="41">
        <v>130.26666666666668</v>
      </c>
      <c r="I27" s="41">
        <v>129.23333333333335</v>
      </c>
      <c r="J27" s="41">
        <v>133.63333333333333</v>
      </c>
      <c r="K27" s="41">
        <v>134.66666666666669</v>
      </c>
      <c r="L27" s="41">
        <v>135.83333333333331</v>
      </c>
      <c r="M27" s="31">
        <v>133.5</v>
      </c>
      <c r="N27" s="31">
        <v>131.30000000000001</v>
      </c>
      <c r="O27" s="42">
        <v>34263000</v>
      </c>
      <c r="P27" s="43">
        <v>-2.5220842401741134E-2</v>
      </c>
    </row>
    <row r="28" spans="1:16" ht="12.75" customHeight="1">
      <c r="A28" s="31">
        <v>18</v>
      </c>
      <c r="B28" s="276" t="s">
        <v>56</v>
      </c>
      <c r="C28" s="33" t="s">
        <v>57</v>
      </c>
      <c r="D28" s="34">
        <v>44588</v>
      </c>
      <c r="E28" s="40">
        <v>3580.65</v>
      </c>
      <c r="F28" s="40">
        <v>3559.8833333333332</v>
      </c>
      <c r="G28" s="41">
        <v>3532.7666666666664</v>
      </c>
      <c r="H28" s="41">
        <v>3484.8833333333332</v>
      </c>
      <c r="I28" s="41">
        <v>3457.7666666666664</v>
      </c>
      <c r="J28" s="41">
        <v>3607.7666666666664</v>
      </c>
      <c r="K28" s="41">
        <v>3634.8833333333332</v>
      </c>
      <c r="L28" s="41">
        <v>3682.7666666666664</v>
      </c>
      <c r="M28" s="31">
        <v>3587</v>
      </c>
      <c r="N28" s="31">
        <v>3512</v>
      </c>
      <c r="O28" s="42">
        <v>3405150</v>
      </c>
      <c r="P28" s="43">
        <v>-2.0661157024793389E-3</v>
      </c>
    </row>
    <row r="29" spans="1:16" ht="12.75" customHeight="1">
      <c r="A29" s="31">
        <v>19</v>
      </c>
      <c r="B29" s="32" t="s">
        <v>44</v>
      </c>
      <c r="C29" s="33" t="s">
        <v>307</v>
      </c>
      <c r="D29" s="34">
        <v>44588</v>
      </c>
      <c r="E29" s="40">
        <v>2445.6</v>
      </c>
      <c r="F29" s="40">
        <v>2432.35</v>
      </c>
      <c r="G29" s="41">
        <v>2400.5499999999997</v>
      </c>
      <c r="H29" s="41">
        <v>2355.5</v>
      </c>
      <c r="I29" s="41">
        <v>2323.6999999999998</v>
      </c>
      <c r="J29" s="41">
        <v>2477.3999999999996</v>
      </c>
      <c r="K29" s="41">
        <v>2509.1999999999998</v>
      </c>
      <c r="L29" s="41">
        <v>2554.2499999999995</v>
      </c>
      <c r="M29" s="31">
        <v>2464.15</v>
      </c>
      <c r="N29" s="31">
        <v>2387.3000000000002</v>
      </c>
      <c r="O29" s="42">
        <v>849200</v>
      </c>
      <c r="P29" s="43">
        <v>5.5356561380657766E-3</v>
      </c>
    </row>
    <row r="30" spans="1:16" ht="12.75" customHeight="1">
      <c r="A30" s="31">
        <v>20</v>
      </c>
      <c r="B30" s="32" t="s">
        <v>44</v>
      </c>
      <c r="C30" s="33" t="s">
        <v>308</v>
      </c>
      <c r="D30" s="34">
        <v>44588</v>
      </c>
      <c r="E30" s="40">
        <v>9351.5</v>
      </c>
      <c r="F30" s="40">
        <v>9298.3333333333339</v>
      </c>
      <c r="G30" s="41">
        <v>9203.1166666666686</v>
      </c>
      <c r="H30" s="41">
        <v>9054.7333333333354</v>
      </c>
      <c r="I30" s="41">
        <v>8959.5166666666701</v>
      </c>
      <c r="J30" s="41">
        <v>9446.7166666666672</v>
      </c>
      <c r="K30" s="41">
        <v>9541.9333333333307</v>
      </c>
      <c r="L30" s="41">
        <v>9690.3166666666657</v>
      </c>
      <c r="M30" s="31">
        <v>9393.5499999999993</v>
      </c>
      <c r="N30" s="31">
        <v>9149.9500000000007</v>
      </c>
      <c r="O30" s="42">
        <v>60825</v>
      </c>
      <c r="P30" s="43">
        <v>5.4616384915474644E-2</v>
      </c>
    </row>
    <row r="31" spans="1:16" ht="12.75" customHeight="1">
      <c r="A31" s="31">
        <v>21</v>
      </c>
      <c r="B31" s="32" t="s">
        <v>58</v>
      </c>
      <c r="C31" s="33" t="s">
        <v>59</v>
      </c>
      <c r="D31" s="34">
        <v>44588</v>
      </c>
      <c r="E31" s="40">
        <v>1223.8499999999999</v>
      </c>
      <c r="F31" s="40">
        <v>1210.5999999999999</v>
      </c>
      <c r="G31" s="41">
        <v>1187.8999999999999</v>
      </c>
      <c r="H31" s="41">
        <v>1151.95</v>
      </c>
      <c r="I31" s="41">
        <v>1129.25</v>
      </c>
      <c r="J31" s="41">
        <v>1246.5499999999997</v>
      </c>
      <c r="K31" s="41">
        <v>1269.2499999999995</v>
      </c>
      <c r="L31" s="41">
        <v>1305.1999999999996</v>
      </c>
      <c r="M31" s="31">
        <v>1233.3</v>
      </c>
      <c r="N31" s="31">
        <v>1174.6500000000001</v>
      </c>
      <c r="O31" s="42">
        <v>4070500</v>
      </c>
      <c r="P31" s="43">
        <v>-1.6312228129531176E-2</v>
      </c>
    </row>
    <row r="32" spans="1:16" ht="12.75" customHeight="1">
      <c r="A32" s="31">
        <v>22</v>
      </c>
      <c r="B32" s="32" t="s">
        <v>47</v>
      </c>
      <c r="C32" s="33" t="s">
        <v>60</v>
      </c>
      <c r="D32" s="34">
        <v>44588</v>
      </c>
      <c r="E32" s="40">
        <v>711.55</v>
      </c>
      <c r="F32" s="40">
        <v>715.44999999999993</v>
      </c>
      <c r="G32" s="41">
        <v>705.84999999999991</v>
      </c>
      <c r="H32" s="41">
        <v>700.15</v>
      </c>
      <c r="I32" s="41">
        <v>690.55</v>
      </c>
      <c r="J32" s="41">
        <v>721.14999999999986</v>
      </c>
      <c r="K32" s="41">
        <v>730.75</v>
      </c>
      <c r="L32" s="41">
        <v>736.44999999999982</v>
      </c>
      <c r="M32" s="31">
        <v>725.05</v>
      </c>
      <c r="N32" s="31">
        <v>709.75</v>
      </c>
      <c r="O32" s="42">
        <v>14533500</v>
      </c>
      <c r="P32" s="43">
        <v>-2.1016469637263818E-2</v>
      </c>
    </row>
    <row r="33" spans="1:16" ht="12.75" customHeight="1">
      <c r="A33" s="31">
        <v>23</v>
      </c>
      <c r="B33" s="32" t="s">
        <v>58</v>
      </c>
      <c r="C33" s="33" t="s">
        <v>61</v>
      </c>
      <c r="D33" s="34">
        <v>44588</v>
      </c>
      <c r="E33" s="40">
        <v>732</v>
      </c>
      <c r="F33" s="40">
        <v>733.44999999999993</v>
      </c>
      <c r="G33" s="41">
        <v>724.89999999999986</v>
      </c>
      <c r="H33" s="41">
        <v>717.8</v>
      </c>
      <c r="I33" s="41">
        <v>709.24999999999989</v>
      </c>
      <c r="J33" s="41">
        <v>740.54999999999984</v>
      </c>
      <c r="K33" s="41">
        <v>749.0999999999998</v>
      </c>
      <c r="L33" s="41">
        <v>756.19999999999982</v>
      </c>
      <c r="M33" s="31">
        <v>742</v>
      </c>
      <c r="N33" s="31">
        <v>726.35</v>
      </c>
      <c r="O33" s="42">
        <v>46092000</v>
      </c>
      <c r="P33" s="43">
        <v>-2.6387163823477226E-2</v>
      </c>
    </row>
    <row r="34" spans="1:16" ht="12.75" customHeight="1">
      <c r="A34" s="31">
        <v>24</v>
      </c>
      <c r="B34" s="32" t="s">
        <v>49</v>
      </c>
      <c r="C34" s="33" t="s">
        <v>62</v>
      </c>
      <c r="D34" s="34">
        <v>44588</v>
      </c>
      <c r="E34" s="40">
        <v>3403.1</v>
      </c>
      <c r="F34" s="40">
        <v>3411.9</v>
      </c>
      <c r="G34" s="41">
        <v>3378.8</v>
      </c>
      <c r="H34" s="41">
        <v>3354.5</v>
      </c>
      <c r="I34" s="41">
        <v>3321.4</v>
      </c>
      <c r="J34" s="41">
        <v>3436.2000000000003</v>
      </c>
      <c r="K34" s="41">
        <v>3469.2999999999997</v>
      </c>
      <c r="L34" s="41">
        <v>3493.6000000000004</v>
      </c>
      <c r="M34" s="31">
        <v>3445</v>
      </c>
      <c r="N34" s="31">
        <v>3387.6</v>
      </c>
      <c r="O34" s="42">
        <v>3278250</v>
      </c>
      <c r="P34" s="43">
        <v>2.3653395784543327E-2</v>
      </c>
    </row>
    <row r="35" spans="1:16" ht="12.75" customHeight="1">
      <c r="A35" s="31">
        <v>25</v>
      </c>
      <c r="B35" s="32" t="s">
        <v>63</v>
      </c>
      <c r="C35" s="33" t="s">
        <v>64</v>
      </c>
      <c r="D35" s="34">
        <v>44588</v>
      </c>
      <c r="E35" s="40">
        <v>17827.099999999999</v>
      </c>
      <c r="F35" s="40">
        <v>17889.416666666668</v>
      </c>
      <c r="G35" s="41">
        <v>17567.883333333335</v>
      </c>
      <c r="H35" s="41">
        <v>17308.666666666668</v>
      </c>
      <c r="I35" s="41">
        <v>16987.133333333335</v>
      </c>
      <c r="J35" s="41">
        <v>18148.633333333335</v>
      </c>
      <c r="K35" s="41">
        <v>18470.166666666668</v>
      </c>
      <c r="L35" s="41">
        <v>18729.383333333335</v>
      </c>
      <c r="M35" s="31">
        <v>18210.95</v>
      </c>
      <c r="N35" s="31">
        <v>17630.2</v>
      </c>
      <c r="O35" s="42">
        <v>582800</v>
      </c>
      <c r="P35" s="43">
        <v>-5.073703070282596E-2</v>
      </c>
    </row>
    <row r="36" spans="1:16" ht="12.75" customHeight="1">
      <c r="A36" s="31">
        <v>26</v>
      </c>
      <c r="B36" s="32" t="s">
        <v>63</v>
      </c>
      <c r="C36" s="33" t="s">
        <v>65</v>
      </c>
      <c r="D36" s="34">
        <v>44588</v>
      </c>
      <c r="E36" s="40">
        <v>7671.7</v>
      </c>
      <c r="F36" s="40">
        <v>7689.583333333333</v>
      </c>
      <c r="G36" s="41">
        <v>7575.1666666666661</v>
      </c>
      <c r="H36" s="41">
        <v>7478.6333333333332</v>
      </c>
      <c r="I36" s="41">
        <v>7364.2166666666662</v>
      </c>
      <c r="J36" s="41">
        <v>7786.1166666666659</v>
      </c>
      <c r="K36" s="41">
        <v>7900.5333333333319</v>
      </c>
      <c r="L36" s="41">
        <v>7997.0666666666657</v>
      </c>
      <c r="M36" s="31">
        <v>7804</v>
      </c>
      <c r="N36" s="31">
        <v>7593.05</v>
      </c>
      <c r="O36" s="42">
        <v>3711125</v>
      </c>
      <c r="P36" s="43">
        <v>-4.7727491419957017E-2</v>
      </c>
    </row>
    <row r="37" spans="1:16" ht="12.75" customHeight="1">
      <c r="A37" s="31">
        <v>27</v>
      </c>
      <c r="B37" s="32" t="s">
        <v>49</v>
      </c>
      <c r="C37" s="33" t="s">
        <v>66</v>
      </c>
      <c r="D37" s="34">
        <v>44588</v>
      </c>
      <c r="E37" s="40">
        <v>2386.6999999999998</v>
      </c>
      <c r="F37" s="40">
        <v>2386.7999999999997</v>
      </c>
      <c r="G37" s="41">
        <v>2368.5999999999995</v>
      </c>
      <c r="H37" s="41">
        <v>2350.4999999999995</v>
      </c>
      <c r="I37" s="41">
        <v>2332.2999999999993</v>
      </c>
      <c r="J37" s="41">
        <v>2404.8999999999996</v>
      </c>
      <c r="K37" s="41">
        <v>2423.0999999999995</v>
      </c>
      <c r="L37" s="41">
        <v>2441.1999999999998</v>
      </c>
      <c r="M37" s="31">
        <v>2405</v>
      </c>
      <c r="N37" s="31">
        <v>2368.6999999999998</v>
      </c>
      <c r="O37" s="42">
        <v>1331800</v>
      </c>
      <c r="P37" s="43">
        <v>-2.5607257828504537E-2</v>
      </c>
    </row>
    <row r="38" spans="1:16" ht="12.75" customHeight="1">
      <c r="A38" s="31">
        <v>28</v>
      </c>
      <c r="B38" s="32" t="s">
        <v>44</v>
      </c>
      <c r="C38" s="33" t="s">
        <v>316</v>
      </c>
      <c r="D38" s="34">
        <v>44588</v>
      </c>
      <c r="E38" s="40">
        <v>420.05</v>
      </c>
      <c r="F38" s="40">
        <v>421.2</v>
      </c>
      <c r="G38" s="41">
        <v>411.84999999999997</v>
      </c>
      <c r="H38" s="41">
        <v>403.65</v>
      </c>
      <c r="I38" s="41">
        <v>394.29999999999995</v>
      </c>
      <c r="J38" s="41">
        <v>429.4</v>
      </c>
      <c r="K38" s="41">
        <v>438.75</v>
      </c>
      <c r="L38" s="41">
        <v>446.95</v>
      </c>
      <c r="M38" s="31">
        <v>430.55</v>
      </c>
      <c r="N38" s="31">
        <v>413</v>
      </c>
      <c r="O38" s="42">
        <v>4697600</v>
      </c>
      <c r="P38" s="43">
        <v>-2.1007002334111371E-2</v>
      </c>
    </row>
    <row r="39" spans="1:16" ht="12.75" customHeight="1">
      <c r="A39" s="31">
        <v>29</v>
      </c>
      <c r="B39" s="32" t="s">
        <v>58</v>
      </c>
      <c r="C39" s="33" t="s">
        <v>67</v>
      </c>
      <c r="D39" s="34">
        <v>44588</v>
      </c>
      <c r="E39" s="40">
        <v>271.85000000000002</v>
      </c>
      <c r="F39" s="40">
        <v>271.53333333333336</v>
      </c>
      <c r="G39" s="41">
        <v>265.81666666666672</v>
      </c>
      <c r="H39" s="41">
        <v>259.78333333333336</v>
      </c>
      <c r="I39" s="41">
        <v>254.06666666666672</v>
      </c>
      <c r="J39" s="41">
        <v>277.56666666666672</v>
      </c>
      <c r="K39" s="41">
        <v>283.2833333333333</v>
      </c>
      <c r="L39" s="41">
        <v>289.31666666666672</v>
      </c>
      <c r="M39" s="31">
        <v>277.25</v>
      </c>
      <c r="N39" s="31">
        <v>265.5</v>
      </c>
      <c r="O39" s="42">
        <v>29820600</v>
      </c>
      <c r="P39" s="43">
        <v>-2.6043503821281597E-2</v>
      </c>
    </row>
    <row r="40" spans="1:16" ht="12.75" customHeight="1">
      <c r="A40" s="31">
        <v>30</v>
      </c>
      <c r="B40" s="32" t="s">
        <v>58</v>
      </c>
      <c r="C40" s="33" t="s">
        <v>68</v>
      </c>
      <c r="D40" s="34">
        <v>44588</v>
      </c>
      <c r="E40" s="40">
        <v>87.8</v>
      </c>
      <c r="F40" s="40">
        <v>87.75</v>
      </c>
      <c r="G40" s="41">
        <v>86.6</v>
      </c>
      <c r="H40" s="41">
        <v>85.399999999999991</v>
      </c>
      <c r="I40" s="41">
        <v>84.249999999999986</v>
      </c>
      <c r="J40" s="41">
        <v>88.95</v>
      </c>
      <c r="K40" s="41">
        <v>90.100000000000009</v>
      </c>
      <c r="L40" s="41">
        <v>91.300000000000011</v>
      </c>
      <c r="M40" s="31">
        <v>88.9</v>
      </c>
      <c r="N40" s="31">
        <v>86.55</v>
      </c>
      <c r="O40" s="42">
        <v>147010500</v>
      </c>
      <c r="P40" s="43">
        <v>-1.1719364480100676E-2</v>
      </c>
    </row>
    <row r="41" spans="1:16" ht="12.75" customHeight="1">
      <c r="A41" s="31">
        <v>31</v>
      </c>
      <c r="B41" s="32" t="s">
        <v>56</v>
      </c>
      <c r="C41" s="33" t="s">
        <v>69</v>
      </c>
      <c r="D41" s="34">
        <v>44588</v>
      </c>
      <c r="E41" s="40">
        <v>1876.9</v>
      </c>
      <c r="F41" s="40">
        <v>1867.4666666666665</v>
      </c>
      <c r="G41" s="41">
        <v>1851.9333333333329</v>
      </c>
      <c r="H41" s="41">
        <v>1826.9666666666665</v>
      </c>
      <c r="I41" s="41">
        <v>1811.4333333333329</v>
      </c>
      <c r="J41" s="41">
        <v>1892.4333333333329</v>
      </c>
      <c r="K41" s="41">
        <v>1907.9666666666662</v>
      </c>
      <c r="L41" s="41">
        <v>1932.9333333333329</v>
      </c>
      <c r="M41" s="31">
        <v>1883</v>
      </c>
      <c r="N41" s="31">
        <v>1842.5</v>
      </c>
      <c r="O41" s="42">
        <v>1635700</v>
      </c>
      <c r="P41" s="43">
        <v>-1.7184401850627893E-2</v>
      </c>
    </row>
    <row r="42" spans="1:16" ht="12.75" customHeight="1">
      <c r="A42" s="31">
        <v>32</v>
      </c>
      <c r="B42" s="32" t="s">
        <v>70</v>
      </c>
      <c r="C42" s="33" t="s">
        <v>71</v>
      </c>
      <c r="D42" s="34">
        <v>44588</v>
      </c>
      <c r="E42" s="40">
        <v>209.15</v>
      </c>
      <c r="F42" s="40">
        <v>210.93333333333331</v>
      </c>
      <c r="G42" s="41">
        <v>206.86666666666662</v>
      </c>
      <c r="H42" s="41">
        <v>204.58333333333331</v>
      </c>
      <c r="I42" s="41">
        <v>200.51666666666662</v>
      </c>
      <c r="J42" s="41">
        <v>213.21666666666661</v>
      </c>
      <c r="K42" s="41">
        <v>217.28333333333327</v>
      </c>
      <c r="L42" s="41">
        <v>219.56666666666661</v>
      </c>
      <c r="M42" s="31">
        <v>215</v>
      </c>
      <c r="N42" s="31">
        <v>208.65</v>
      </c>
      <c r="O42" s="42">
        <v>25376400</v>
      </c>
      <c r="P42" s="43">
        <v>3.2467532467532464E-2</v>
      </c>
    </row>
    <row r="43" spans="1:16" ht="12.75" customHeight="1">
      <c r="A43" s="31">
        <v>33</v>
      </c>
      <c r="B43" s="32" t="s">
        <v>56</v>
      </c>
      <c r="C43" s="33" t="s">
        <v>72</v>
      </c>
      <c r="D43" s="34">
        <v>44588</v>
      </c>
      <c r="E43" s="40">
        <v>792.55</v>
      </c>
      <c r="F43" s="40">
        <v>789.7166666666667</v>
      </c>
      <c r="G43" s="41">
        <v>783.48333333333335</v>
      </c>
      <c r="H43" s="41">
        <v>774.41666666666663</v>
      </c>
      <c r="I43" s="41">
        <v>768.18333333333328</v>
      </c>
      <c r="J43" s="41">
        <v>798.78333333333342</v>
      </c>
      <c r="K43" s="41">
        <v>805.01666666666677</v>
      </c>
      <c r="L43" s="41">
        <v>814.08333333333348</v>
      </c>
      <c r="M43" s="31">
        <v>795.95</v>
      </c>
      <c r="N43" s="31">
        <v>780.65</v>
      </c>
      <c r="O43" s="42">
        <v>5098500</v>
      </c>
      <c r="P43" s="43">
        <v>-5.3648068669527897E-3</v>
      </c>
    </row>
    <row r="44" spans="1:16" ht="12.75" customHeight="1">
      <c r="A44" s="31">
        <v>34</v>
      </c>
      <c r="B44" s="32" t="s">
        <v>49</v>
      </c>
      <c r="C44" s="33" t="s">
        <v>73</v>
      </c>
      <c r="D44" s="34">
        <v>44588</v>
      </c>
      <c r="E44" s="40">
        <v>750.65</v>
      </c>
      <c r="F44" s="40">
        <v>750.2166666666667</v>
      </c>
      <c r="G44" s="41">
        <v>743.93333333333339</v>
      </c>
      <c r="H44" s="41">
        <v>737.2166666666667</v>
      </c>
      <c r="I44" s="41">
        <v>730.93333333333339</v>
      </c>
      <c r="J44" s="41">
        <v>756.93333333333339</v>
      </c>
      <c r="K44" s="41">
        <v>763.2166666666667</v>
      </c>
      <c r="L44" s="41">
        <v>769.93333333333339</v>
      </c>
      <c r="M44" s="31">
        <v>756.5</v>
      </c>
      <c r="N44" s="31">
        <v>743.5</v>
      </c>
      <c r="O44" s="42">
        <v>7431750</v>
      </c>
      <c r="P44" s="43">
        <v>-2.717391304347826E-3</v>
      </c>
    </row>
    <row r="45" spans="1:16" ht="12.75" customHeight="1">
      <c r="A45" s="31">
        <v>35</v>
      </c>
      <c r="B45" s="32" t="s">
        <v>74</v>
      </c>
      <c r="C45" s="33" t="s">
        <v>75</v>
      </c>
      <c r="D45" s="34">
        <v>44588</v>
      </c>
      <c r="E45" s="40">
        <v>706.4</v>
      </c>
      <c r="F45" s="40">
        <v>708.36666666666667</v>
      </c>
      <c r="G45" s="41">
        <v>700.68333333333339</v>
      </c>
      <c r="H45" s="41">
        <v>694.9666666666667</v>
      </c>
      <c r="I45" s="41">
        <v>687.28333333333342</v>
      </c>
      <c r="J45" s="41">
        <v>714.08333333333337</v>
      </c>
      <c r="K45" s="41">
        <v>721.76666666666654</v>
      </c>
      <c r="L45" s="41">
        <v>727.48333333333335</v>
      </c>
      <c r="M45" s="31">
        <v>716.05</v>
      </c>
      <c r="N45" s="31">
        <v>702.65</v>
      </c>
      <c r="O45" s="42">
        <v>61630300</v>
      </c>
      <c r="P45" s="43">
        <v>-6.7777812008995965E-4</v>
      </c>
    </row>
    <row r="46" spans="1:16" ht="12.75" customHeight="1">
      <c r="A46" s="31">
        <v>36</v>
      </c>
      <c r="B46" s="32" t="s">
        <v>70</v>
      </c>
      <c r="C46" s="33" t="s">
        <v>76</v>
      </c>
      <c r="D46" s="34">
        <v>44588</v>
      </c>
      <c r="E46" s="40">
        <v>59.65</v>
      </c>
      <c r="F46" s="40">
        <v>59.966666666666661</v>
      </c>
      <c r="G46" s="41">
        <v>58.633333333333326</v>
      </c>
      <c r="H46" s="41">
        <v>57.616666666666667</v>
      </c>
      <c r="I46" s="41">
        <v>56.283333333333331</v>
      </c>
      <c r="J46" s="41">
        <v>60.98333333333332</v>
      </c>
      <c r="K46" s="41">
        <v>62.316666666666649</v>
      </c>
      <c r="L46" s="41">
        <v>63.333333333333314</v>
      </c>
      <c r="M46" s="31">
        <v>61.3</v>
      </c>
      <c r="N46" s="31">
        <v>58.95</v>
      </c>
      <c r="O46" s="42">
        <v>119931000</v>
      </c>
      <c r="P46" s="43">
        <v>4.3967639817094617E-3</v>
      </c>
    </row>
    <row r="47" spans="1:16" ht="12.75" customHeight="1">
      <c r="A47" s="31">
        <v>37</v>
      </c>
      <c r="B47" s="32" t="s">
        <v>47</v>
      </c>
      <c r="C47" s="33" t="s">
        <v>77</v>
      </c>
      <c r="D47" s="34">
        <v>44588</v>
      </c>
      <c r="E47" s="40">
        <v>359.15</v>
      </c>
      <c r="F47" s="40">
        <v>360.36666666666662</v>
      </c>
      <c r="G47" s="41">
        <v>356.48333333333323</v>
      </c>
      <c r="H47" s="41">
        <v>353.81666666666661</v>
      </c>
      <c r="I47" s="41">
        <v>349.93333333333322</v>
      </c>
      <c r="J47" s="41">
        <v>363.03333333333325</v>
      </c>
      <c r="K47" s="41">
        <v>366.91666666666657</v>
      </c>
      <c r="L47" s="41">
        <v>369.58333333333326</v>
      </c>
      <c r="M47" s="31">
        <v>364.25</v>
      </c>
      <c r="N47" s="31">
        <v>357.7</v>
      </c>
      <c r="O47" s="42">
        <v>18910600</v>
      </c>
      <c r="P47" s="43">
        <v>2.0225834470778012E-2</v>
      </c>
    </row>
    <row r="48" spans="1:16" ht="12.75" customHeight="1">
      <c r="A48" s="31">
        <v>38</v>
      </c>
      <c r="B48" s="32" t="s">
        <v>49</v>
      </c>
      <c r="C48" s="33" t="s">
        <v>78</v>
      </c>
      <c r="D48" s="34">
        <v>44588</v>
      </c>
      <c r="E48" s="40">
        <v>17128.349999999999</v>
      </c>
      <c r="F48" s="40">
        <v>17209.433333333334</v>
      </c>
      <c r="G48" s="41">
        <v>16968.916666666668</v>
      </c>
      <c r="H48" s="41">
        <v>16809.483333333334</v>
      </c>
      <c r="I48" s="41">
        <v>16568.966666666667</v>
      </c>
      <c r="J48" s="41">
        <v>17368.866666666669</v>
      </c>
      <c r="K48" s="41">
        <v>17609.383333333331</v>
      </c>
      <c r="L48" s="41">
        <v>17768.816666666669</v>
      </c>
      <c r="M48" s="31">
        <v>17449.95</v>
      </c>
      <c r="N48" s="31">
        <v>17050</v>
      </c>
      <c r="O48" s="42">
        <v>167050</v>
      </c>
      <c r="P48" s="43">
        <v>-1.195814648729447E-3</v>
      </c>
    </row>
    <row r="49" spans="1:16" ht="12.75" customHeight="1">
      <c r="A49" s="31">
        <v>39</v>
      </c>
      <c r="B49" s="32" t="s">
        <v>79</v>
      </c>
      <c r="C49" s="33" t="s">
        <v>80</v>
      </c>
      <c r="D49" s="34">
        <v>44588</v>
      </c>
      <c r="E49" s="40">
        <v>398.1</v>
      </c>
      <c r="F49" s="40">
        <v>399.5</v>
      </c>
      <c r="G49" s="41">
        <v>395.2</v>
      </c>
      <c r="H49" s="41">
        <v>392.3</v>
      </c>
      <c r="I49" s="41">
        <v>388</v>
      </c>
      <c r="J49" s="41">
        <v>402.4</v>
      </c>
      <c r="K49" s="41">
        <v>406.69999999999993</v>
      </c>
      <c r="L49" s="41">
        <v>409.59999999999997</v>
      </c>
      <c r="M49" s="31">
        <v>403.8</v>
      </c>
      <c r="N49" s="31">
        <v>396.6</v>
      </c>
      <c r="O49" s="42">
        <v>30232800</v>
      </c>
      <c r="P49" s="43">
        <v>-1.6642891107941037E-3</v>
      </c>
    </row>
    <row r="50" spans="1:16" ht="12.75" customHeight="1">
      <c r="A50" s="31">
        <v>40</v>
      </c>
      <c r="B50" s="32" t="s">
        <v>56</v>
      </c>
      <c r="C50" s="33" t="s">
        <v>81</v>
      </c>
      <c r="D50" s="34">
        <v>44588</v>
      </c>
      <c r="E50" s="40">
        <v>3741.9</v>
      </c>
      <c r="F50" s="40">
        <v>3726.9833333333336</v>
      </c>
      <c r="G50" s="41">
        <v>3703.9666666666672</v>
      </c>
      <c r="H50" s="41">
        <v>3666.0333333333338</v>
      </c>
      <c r="I50" s="41">
        <v>3643.0166666666673</v>
      </c>
      <c r="J50" s="41">
        <v>3764.916666666667</v>
      </c>
      <c r="K50" s="41">
        <v>3787.9333333333334</v>
      </c>
      <c r="L50" s="41">
        <v>3825.8666666666668</v>
      </c>
      <c r="M50" s="31">
        <v>3750</v>
      </c>
      <c r="N50" s="31">
        <v>3689.05</v>
      </c>
      <c r="O50" s="42">
        <v>1206600</v>
      </c>
      <c r="P50" s="43">
        <v>-1.2925392670157068E-2</v>
      </c>
    </row>
    <row r="51" spans="1:16" ht="12.75" customHeight="1">
      <c r="A51" s="31">
        <v>41</v>
      </c>
      <c r="B51" s="32" t="s">
        <v>87</v>
      </c>
      <c r="C51" s="33" t="s">
        <v>322</v>
      </c>
      <c r="D51" s="34">
        <v>44588</v>
      </c>
      <c r="E51" s="40">
        <v>578.5</v>
      </c>
      <c r="F51" s="40">
        <v>575.18333333333339</v>
      </c>
      <c r="G51" s="41">
        <v>566.41666666666674</v>
      </c>
      <c r="H51" s="41">
        <v>554.33333333333337</v>
      </c>
      <c r="I51" s="41">
        <v>545.56666666666672</v>
      </c>
      <c r="J51" s="41">
        <v>587.26666666666677</v>
      </c>
      <c r="K51" s="41">
        <v>596.03333333333342</v>
      </c>
      <c r="L51" s="41">
        <v>608.11666666666679</v>
      </c>
      <c r="M51" s="31">
        <v>583.95000000000005</v>
      </c>
      <c r="N51" s="31">
        <v>563.1</v>
      </c>
      <c r="O51" s="42">
        <v>5079100</v>
      </c>
      <c r="P51" s="43">
        <v>2.9512516469038207E-2</v>
      </c>
    </row>
    <row r="52" spans="1:16" ht="12.75" customHeight="1">
      <c r="A52" s="31">
        <v>42</v>
      </c>
      <c r="B52" s="32" t="s">
        <v>47</v>
      </c>
      <c r="C52" s="33" t="s">
        <v>82</v>
      </c>
      <c r="D52" s="34">
        <v>44588</v>
      </c>
      <c r="E52" s="40">
        <v>452.55</v>
      </c>
      <c r="F52" s="40">
        <v>455.05</v>
      </c>
      <c r="G52" s="41">
        <v>449.1</v>
      </c>
      <c r="H52" s="41">
        <v>445.65000000000003</v>
      </c>
      <c r="I52" s="41">
        <v>439.70000000000005</v>
      </c>
      <c r="J52" s="41">
        <v>458.5</v>
      </c>
      <c r="K52" s="41">
        <v>464.44999999999993</v>
      </c>
      <c r="L52" s="41">
        <v>467.9</v>
      </c>
      <c r="M52" s="31">
        <v>461</v>
      </c>
      <c r="N52" s="31">
        <v>451.6</v>
      </c>
      <c r="O52" s="42">
        <v>19619600</v>
      </c>
      <c r="P52" s="43">
        <v>1.3697073032111396E-2</v>
      </c>
    </row>
    <row r="53" spans="1:16" ht="12.75" customHeight="1">
      <c r="A53" s="31">
        <v>43</v>
      </c>
      <c r="B53" s="32" t="s">
        <v>58</v>
      </c>
      <c r="C53" s="33" t="s">
        <v>83</v>
      </c>
      <c r="D53" s="34">
        <v>44588</v>
      </c>
      <c r="E53" s="40">
        <v>212.75</v>
      </c>
      <c r="F53" s="40">
        <v>213.04999999999998</v>
      </c>
      <c r="G53" s="41">
        <v>209.69999999999996</v>
      </c>
      <c r="H53" s="41">
        <v>206.64999999999998</v>
      </c>
      <c r="I53" s="41">
        <v>203.29999999999995</v>
      </c>
      <c r="J53" s="41">
        <v>216.09999999999997</v>
      </c>
      <c r="K53" s="41">
        <v>219.45</v>
      </c>
      <c r="L53" s="41">
        <v>222.49999999999997</v>
      </c>
      <c r="M53" s="31">
        <v>216.4</v>
      </c>
      <c r="N53" s="31">
        <v>210</v>
      </c>
      <c r="O53" s="42">
        <v>50058000</v>
      </c>
      <c r="P53" s="43">
        <v>-3.4375000000000003E-2</v>
      </c>
    </row>
    <row r="54" spans="1:16" ht="12.75" customHeight="1">
      <c r="A54" s="31">
        <v>44</v>
      </c>
      <c r="B54" s="32" t="s">
        <v>63</v>
      </c>
      <c r="C54" s="33" t="s">
        <v>330</v>
      </c>
      <c r="D54" s="34">
        <v>44588</v>
      </c>
      <c r="E54" s="40">
        <v>585.65</v>
      </c>
      <c r="F54" s="40">
        <v>590.13333333333333</v>
      </c>
      <c r="G54" s="41">
        <v>577.26666666666665</v>
      </c>
      <c r="H54" s="41">
        <v>568.88333333333333</v>
      </c>
      <c r="I54" s="41">
        <v>556.01666666666665</v>
      </c>
      <c r="J54" s="41">
        <v>598.51666666666665</v>
      </c>
      <c r="K54" s="41">
        <v>611.38333333333321</v>
      </c>
      <c r="L54" s="41">
        <v>619.76666666666665</v>
      </c>
      <c r="M54" s="31">
        <v>603</v>
      </c>
      <c r="N54" s="31">
        <v>581.75</v>
      </c>
      <c r="O54" s="42">
        <v>3904875</v>
      </c>
      <c r="P54" s="43">
        <v>9.0702947845804991E-3</v>
      </c>
    </row>
    <row r="55" spans="1:16" ht="12.75" customHeight="1">
      <c r="A55" s="31">
        <v>45</v>
      </c>
      <c r="B55" s="32" t="s">
        <v>44</v>
      </c>
      <c r="C55" s="33" t="s">
        <v>341</v>
      </c>
      <c r="D55" s="34">
        <v>44588</v>
      </c>
      <c r="E55" s="40">
        <v>425.4</v>
      </c>
      <c r="F55" s="40">
        <v>426.11666666666662</v>
      </c>
      <c r="G55" s="41">
        <v>419.28333333333325</v>
      </c>
      <c r="H55" s="41">
        <v>413.16666666666663</v>
      </c>
      <c r="I55" s="41">
        <v>406.33333333333326</v>
      </c>
      <c r="J55" s="41">
        <v>432.23333333333323</v>
      </c>
      <c r="K55" s="41">
        <v>439.06666666666661</v>
      </c>
      <c r="L55" s="41">
        <v>445.18333333333322</v>
      </c>
      <c r="M55" s="31">
        <v>432.95</v>
      </c>
      <c r="N55" s="31">
        <v>420</v>
      </c>
      <c r="O55" s="42">
        <v>2887500</v>
      </c>
      <c r="P55" s="43">
        <v>-1.4336917562724014E-2</v>
      </c>
    </row>
    <row r="56" spans="1:16" ht="12.75" customHeight="1">
      <c r="A56" s="31">
        <v>46</v>
      </c>
      <c r="B56" s="32" t="s">
        <v>63</v>
      </c>
      <c r="C56" s="33" t="s">
        <v>84</v>
      </c>
      <c r="D56" s="34">
        <v>44588</v>
      </c>
      <c r="E56" s="40">
        <v>575.29999999999995</v>
      </c>
      <c r="F56" s="40">
        <v>573.55000000000007</v>
      </c>
      <c r="G56" s="41">
        <v>568.75000000000011</v>
      </c>
      <c r="H56" s="41">
        <v>562.20000000000005</v>
      </c>
      <c r="I56" s="41">
        <v>557.40000000000009</v>
      </c>
      <c r="J56" s="41">
        <v>580.10000000000014</v>
      </c>
      <c r="K56" s="41">
        <v>584.90000000000009</v>
      </c>
      <c r="L56" s="41">
        <v>591.45000000000016</v>
      </c>
      <c r="M56" s="31">
        <v>578.35</v>
      </c>
      <c r="N56" s="31">
        <v>567</v>
      </c>
      <c r="O56" s="42">
        <v>6447500</v>
      </c>
      <c r="P56" s="43">
        <v>-0.10264439805149617</v>
      </c>
    </row>
    <row r="57" spans="1:16" ht="12.75" customHeight="1">
      <c r="A57" s="31">
        <v>47</v>
      </c>
      <c r="B57" s="32" t="s">
        <v>47</v>
      </c>
      <c r="C57" s="33" t="s">
        <v>85</v>
      </c>
      <c r="D57" s="34">
        <v>44588</v>
      </c>
      <c r="E57" s="40">
        <v>919.05</v>
      </c>
      <c r="F57" s="40">
        <v>921</v>
      </c>
      <c r="G57" s="41">
        <v>915.7</v>
      </c>
      <c r="H57" s="41">
        <v>912.35</v>
      </c>
      <c r="I57" s="41">
        <v>907.05000000000007</v>
      </c>
      <c r="J57" s="41">
        <v>924.35</v>
      </c>
      <c r="K57" s="41">
        <v>929.65</v>
      </c>
      <c r="L57" s="41">
        <v>933</v>
      </c>
      <c r="M57" s="31">
        <v>926.3</v>
      </c>
      <c r="N57" s="31">
        <v>917.65</v>
      </c>
      <c r="O57" s="42">
        <v>10003500</v>
      </c>
      <c r="P57" s="43">
        <v>-2.8508487754308671E-3</v>
      </c>
    </row>
    <row r="58" spans="1:16" ht="12.75" customHeight="1">
      <c r="A58" s="31">
        <v>48</v>
      </c>
      <c r="B58" s="32" t="s">
        <v>44</v>
      </c>
      <c r="C58" s="33" t="s">
        <v>86</v>
      </c>
      <c r="D58" s="34">
        <v>44588</v>
      </c>
      <c r="E58" s="40">
        <v>157.15</v>
      </c>
      <c r="F58" s="40">
        <v>156.79999999999998</v>
      </c>
      <c r="G58" s="41">
        <v>155.69999999999996</v>
      </c>
      <c r="H58" s="41">
        <v>154.24999999999997</v>
      </c>
      <c r="I58" s="41">
        <v>153.14999999999995</v>
      </c>
      <c r="J58" s="41">
        <v>158.24999999999997</v>
      </c>
      <c r="K58" s="41">
        <v>159.35</v>
      </c>
      <c r="L58" s="41">
        <v>160.79999999999998</v>
      </c>
      <c r="M58" s="31">
        <v>157.9</v>
      </c>
      <c r="N58" s="31">
        <v>155.35</v>
      </c>
      <c r="O58" s="42">
        <v>45032400</v>
      </c>
      <c r="P58" s="43">
        <v>-1.6240022020368842E-2</v>
      </c>
    </row>
    <row r="59" spans="1:16" ht="12.75" customHeight="1">
      <c r="A59" s="31">
        <v>49</v>
      </c>
      <c r="B59" s="32" t="s">
        <v>87</v>
      </c>
      <c r="C59" s="33" t="s">
        <v>88</v>
      </c>
      <c r="D59" s="34">
        <v>44588</v>
      </c>
      <c r="E59" s="40">
        <v>5711.6</v>
      </c>
      <c r="F59" s="40">
        <v>5752.5666666666666</v>
      </c>
      <c r="G59" s="41">
        <v>5650.1333333333332</v>
      </c>
      <c r="H59" s="41">
        <v>5588.666666666667</v>
      </c>
      <c r="I59" s="41">
        <v>5486.2333333333336</v>
      </c>
      <c r="J59" s="41">
        <v>5814.0333333333328</v>
      </c>
      <c r="K59" s="41">
        <v>5916.4666666666653</v>
      </c>
      <c r="L59" s="41">
        <v>5977.9333333333325</v>
      </c>
      <c r="M59" s="31">
        <v>5855</v>
      </c>
      <c r="N59" s="31">
        <v>5691.1</v>
      </c>
      <c r="O59" s="42">
        <v>784200</v>
      </c>
      <c r="P59" s="43">
        <v>9.908899789768745E-2</v>
      </c>
    </row>
    <row r="60" spans="1:16" ht="12.75" customHeight="1">
      <c r="A60" s="31">
        <v>50</v>
      </c>
      <c r="B60" s="32" t="s">
        <v>56</v>
      </c>
      <c r="C60" s="33" t="s">
        <v>89</v>
      </c>
      <c r="D60" s="34">
        <v>44588</v>
      </c>
      <c r="E60" s="40">
        <v>1474.2</v>
      </c>
      <c r="F60" s="40">
        <v>1468.95</v>
      </c>
      <c r="G60" s="41">
        <v>1459.95</v>
      </c>
      <c r="H60" s="41">
        <v>1445.7</v>
      </c>
      <c r="I60" s="41">
        <v>1436.7</v>
      </c>
      <c r="J60" s="41">
        <v>1483.2</v>
      </c>
      <c r="K60" s="41">
        <v>1492.2</v>
      </c>
      <c r="L60" s="41">
        <v>1506.45</v>
      </c>
      <c r="M60" s="31">
        <v>1477.95</v>
      </c>
      <c r="N60" s="31">
        <v>1454.7</v>
      </c>
      <c r="O60" s="42">
        <v>3154900</v>
      </c>
      <c r="P60" s="43">
        <v>-7.0500110156422116E-3</v>
      </c>
    </row>
    <row r="61" spans="1:16" ht="12.75" customHeight="1">
      <c r="A61" s="31">
        <v>51</v>
      </c>
      <c r="B61" s="32" t="s">
        <v>44</v>
      </c>
      <c r="C61" s="33" t="s">
        <v>90</v>
      </c>
      <c r="D61" s="34">
        <v>44588</v>
      </c>
      <c r="E61" s="40">
        <v>637.5</v>
      </c>
      <c r="F61" s="40">
        <v>637</v>
      </c>
      <c r="G61" s="41">
        <v>631</v>
      </c>
      <c r="H61" s="41">
        <v>624.5</v>
      </c>
      <c r="I61" s="41">
        <v>618.5</v>
      </c>
      <c r="J61" s="41">
        <v>643.5</v>
      </c>
      <c r="K61" s="41">
        <v>649.5</v>
      </c>
      <c r="L61" s="41">
        <v>656</v>
      </c>
      <c r="M61" s="31">
        <v>643</v>
      </c>
      <c r="N61" s="31">
        <v>630.5</v>
      </c>
      <c r="O61" s="42">
        <v>6426400</v>
      </c>
      <c r="P61" s="43">
        <v>-9.0056748087836164E-3</v>
      </c>
    </row>
    <row r="62" spans="1:16" ht="12.75" customHeight="1">
      <c r="A62" s="31">
        <v>52</v>
      </c>
      <c r="B62" s="32" t="s">
        <v>44</v>
      </c>
      <c r="C62" s="33" t="s">
        <v>91</v>
      </c>
      <c r="D62" s="34">
        <v>44588</v>
      </c>
      <c r="E62" s="40">
        <v>782.2</v>
      </c>
      <c r="F62" s="40">
        <v>784</v>
      </c>
      <c r="G62" s="41">
        <v>778.2</v>
      </c>
      <c r="H62" s="41">
        <v>774.2</v>
      </c>
      <c r="I62" s="41">
        <v>768.40000000000009</v>
      </c>
      <c r="J62" s="41">
        <v>788</v>
      </c>
      <c r="K62" s="41">
        <v>793.8</v>
      </c>
      <c r="L62" s="41">
        <v>797.8</v>
      </c>
      <c r="M62" s="31">
        <v>789.8</v>
      </c>
      <c r="N62" s="31">
        <v>780</v>
      </c>
      <c r="O62" s="42">
        <v>1281875</v>
      </c>
      <c r="P62" s="43">
        <v>1.5346534653465346E-2</v>
      </c>
    </row>
    <row r="63" spans="1:16" ht="12.75" customHeight="1">
      <c r="A63" s="31">
        <v>53</v>
      </c>
      <c r="B63" s="32" t="s">
        <v>70</v>
      </c>
      <c r="C63" s="33" t="s">
        <v>251</v>
      </c>
      <c r="D63" s="34">
        <v>44588</v>
      </c>
      <c r="E63" s="40">
        <v>447.2</v>
      </c>
      <c r="F63" s="40">
        <v>445.33333333333331</v>
      </c>
      <c r="G63" s="41">
        <v>441.56666666666661</v>
      </c>
      <c r="H63" s="41">
        <v>435.93333333333328</v>
      </c>
      <c r="I63" s="41">
        <v>432.16666666666657</v>
      </c>
      <c r="J63" s="41">
        <v>450.96666666666664</v>
      </c>
      <c r="K63" s="41">
        <v>454.73333333333341</v>
      </c>
      <c r="L63" s="41">
        <v>460.36666666666667</v>
      </c>
      <c r="M63" s="31">
        <v>449.1</v>
      </c>
      <c r="N63" s="31">
        <v>439.7</v>
      </c>
      <c r="O63" s="42">
        <v>2251700</v>
      </c>
      <c r="P63" s="43">
        <v>3.4360788276907528E-2</v>
      </c>
    </row>
    <row r="64" spans="1:16" ht="12.75" customHeight="1">
      <c r="A64" s="31">
        <v>54</v>
      </c>
      <c r="B64" s="32" t="s">
        <v>58</v>
      </c>
      <c r="C64" s="33" t="s">
        <v>92</v>
      </c>
      <c r="D64" s="34">
        <v>44588</v>
      </c>
      <c r="E64" s="40">
        <v>140.30000000000001</v>
      </c>
      <c r="F64" s="40">
        <v>140.70000000000002</v>
      </c>
      <c r="G64" s="41">
        <v>138.65000000000003</v>
      </c>
      <c r="H64" s="41">
        <v>137.00000000000003</v>
      </c>
      <c r="I64" s="41">
        <v>134.95000000000005</v>
      </c>
      <c r="J64" s="41">
        <v>142.35000000000002</v>
      </c>
      <c r="K64" s="41">
        <v>144.40000000000003</v>
      </c>
      <c r="L64" s="41">
        <v>146.05000000000001</v>
      </c>
      <c r="M64" s="31">
        <v>142.75</v>
      </c>
      <c r="N64" s="31">
        <v>139.05000000000001</v>
      </c>
      <c r="O64" s="42">
        <v>12294400</v>
      </c>
      <c r="P64" s="43">
        <v>0.13997477931904162</v>
      </c>
    </row>
    <row r="65" spans="1:16" ht="12.75" customHeight="1">
      <c r="A65" s="31">
        <v>55</v>
      </c>
      <c r="B65" s="32" t="s">
        <v>70</v>
      </c>
      <c r="C65" s="33" t="s">
        <v>93</v>
      </c>
      <c r="D65" s="34">
        <v>44588</v>
      </c>
      <c r="E65" s="40">
        <v>942.4</v>
      </c>
      <c r="F65" s="40">
        <v>941.53333333333342</v>
      </c>
      <c r="G65" s="41">
        <v>936.81666666666683</v>
      </c>
      <c r="H65" s="41">
        <v>931.23333333333346</v>
      </c>
      <c r="I65" s="41">
        <v>926.51666666666688</v>
      </c>
      <c r="J65" s="41">
        <v>947.11666666666679</v>
      </c>
      <c r="K65" s="41">
        <v>951.83333333333326</v>
      </c>
      <c r="L65" s="41">
        <v>957.41666666666674</v>
      </c>
      <c r="M65" s="31">
        <v>946.25</v>
      </c>
      <c r="N65" s="31">
        <v>935.95</v>
      </c>
      <c r="O65" s="42">
        <v>1030200</v>
      </c>
      <c r="P65" s="43">
        <v>-1.8857142857142857E-2</v>
      </c>
    </row>
    <row r="66" spans="1:16" ht="12.75" customHeight="1">
      <c r="A66" s="31">
        <v>56</v>
      </c>
      <c r="B66" s="32" t="s">
        <v>56</v>
      </c>
      <c r="C66" s="33" t="s">
        <v>94</v>
      </c>
      <c r="D66" s="34">
        <v>44588</v>
      </c>
      <c r="E66" s="40">
        <v>589.45000000000005</v>
      </c>
      <c r="F66" s="40">
        <v>588.25000000000011</v>
      </c>
      <c r="G66" s="41">
        <v>584.6500000000002</v>
      </c>
      <c r="H66" s="41">
        <v>579.85000000000014</v>
      </c>
      <c r="I66" s="41">
        <v>576.25000000000023</v>
      </c>
      <c r="J66" s="41">
        <v>593.05000000000018</v>
      </c>
      <c r="K66" s="41">
        <v>596.65000000000009</v>
      </c>
      <c r="L66" s="41">
        <v>601.45000000000016</v>
      </c>
      <c r="M66" s="31">
        <v>591.85</v>
      </c>
      <c r="N66" s="31">
        <v>583.45000000000005</v>
      </c>
      <c r="O66" s="42">
        <v>10075000</v>
      </c>
      <c r="P66" s="43">
        <v>-8.6100861008610082E-3</v>
      </c>
    </row>
    <row r="67" spans="1:16" ht="12.75" customHeight="1">
      <c r="A67" s="31">
        <v>57</v>
      </c>
      <c r="B67" s="32" t="s">
        <v>42</v>
      </c>
      <c r="C67" s="33" t="s">
        <v>252</v>
      </c>
      <c r="D67" s="34">
        <v>44588</v>
      </c>
      <c r="E67" s="40">
        <v>1937.2</v>
      </c>
      <c r="F67" s="40">
        <v>1920.8666666666668</v>
      </c>
      <c r="G67" s="41">
        <v>1882.3333333333335</v>
      </c>
      <c r="H67" s="41">
        <v>1827.4666666666667</v>
      </c>
      <c r="I67" s="41">
        <v>1788.9333333333334</v>
      </c>
      <c r="J67" s="41">
        <v>1975.7333333333336</v>
      </c>
      <c r="K67" s="41">
        <v>2014.2666666666669</v>
      </c>
      <c r="L67" s="41">
        <v>2069.1333333333337</v>
      </c>
      <c r="M67" s="31">
        <v>1959.4</v>
      </c>
      <c r="N67" s="31">
        <v>1866</v>
      </c>
      <c r="O67" s="42">
        <v>561250</v>
      </c>
      <c r="P67" s="43">
        <v>7.1087786259541985E-2</v>
      </c>
    </row>
    <row r="68" spans="1:16" ht="12.75" customHeight="1">
      <c r="A68" s="31">
        <v>58</v>
      </c>
      <c r="B68" s="32" t="s">
        <v>38</v>
      </c>
      <c r="C68" s="33" t="s">
        <v>95</v>
      </c>
      <c r="D68" s="34">
        <v>44588</v>
      </c>
      <c r="E68" s="40">
        <v>2546</v>
      </c>
      <c r="F68" s="40">
        <v>2539.5166666666664</v>
      </c>
      <c r="G68" s="41">
        <v>2516.3833333333328</v>
      </c>
      <c r="H68" s="41">
        <v>2486.7666666666664</v>
      </c>
      <c r="I68" s="41">
        <v>2463.6333333333328</v>
      </c>
      <c r="J68" s="41">
        <v>2569.1333333333328</v>
      </c>
      <c r="K68" s="41">
        <v>2592.266666666666</v>
      </c>
      <c r="L68" s="41">
        <v>2621.8833333333328</v>
      </c>
      <c r="M68" s="31">
        <v>2562.65</v>
      </c>
      <c r="N68" s="31">
        <v>2509.9</v>
      </c>
      <c r="O68" s="42">
        <v>2240500</v>
      </c>
      <c r="P68" s="43">
        <v>8.9345543890998434E-4</v>
      </c>
    </row>
    <row r="69" spans="1:16" ht="12.75" customHeight="1">
      <c r="A69" s="31">
        <v>59</v>
      </c>
      <c r="B69" s="32" t="s">
        <v>44</v>
      </c>
      <c r="C69" s="33" t="s">
        <v>349</v>
      </c>
      <c r="D69" s="34">
        <v>44588</v>
      </c>
      <c r="E69" s="40">
        <v>278.14999999999998</v>
      </c>
      <c r="F69" s="40">
        <v>277.09999999999997</v>
      </c>
      <c r="G69" s="41">
        <v>270.19999999999993</v>
      </c>
      <c r="H69" s="41">
        <v>262.24999999999994</v>
      </c>
      <c r="I69" s="41">
        <v>255.34999999999991</v>
      </c>
      <c r="J69" s="41">
        <v>285.04999999999995</v>
      </c>
      <c r="K69" s="41">
        <v>291.94999999999993</v>
      </c>
      <c r="L69" s="41">
        <v>299.89999999999998</v>
      </c>
      <c r="M69" s="31">
        <v>284</v>
      </c>
      <c r="N69" s="31">
        <v>269.14999999999998</v>
      </c>
      <c r="O69" s="42">
        <v>21919000</v>
      </c>
      <c r="P69" s="43">
        <v>0.19543401906673358</v>
      </c>
    </row>
    <row r="70" spans="1:16" ht="12.75" customHeight="1">
      <c r="A70" s="31">
        <v>60</v>
      </c>
      <c r="B70" s="32" t="s">
        <v>47</v>
      </c>
      <c r="C70" s="33" t="s">
        <v>96</v>
      </c>
      <c r="D70" s="34">
        <v>44588</v>
      </c>
      <c r="E70" s="40">
        <v>4524.25</v>
      </c>
      <c r="F70" s="40">
        <v>4524.8499999999995</v>
      </c>
      <c r="G70" s="41">
        <v>4480.3999999999987</v>
      </c>
      <c r="H70" s="41">
        <v>4436.5499999999993</v>
      </c>
      <c r="I70" s="41">
        <v>4392.0999999999985</v>
      </c>
      <c r="J70" s="41">
        <v>4568.6999999999989</v>
      </c>
      <c r="K70" s="41">
        <v>4613.1499999999996</v>
      </c>
      <c r="L70" s="41">
        <v>4656.9999999999991</v>
      </c>
      <c r="M70" s="31">
        <v>4569.3</v>
      </c>
      <c r="N70" s="31">
        <v>4481</v>
      </c>
      <c r="O70" s="42">
        <v>2662000</v>
      </c>
      <c r="P70" s="43">
        <v>6.3130835822023971E-3</v>
      </c>
    </row>
    <row r="71" spans="1:16" ht="12.75" customHeight="1">
      <c r="A71" s="31">
        <v>61</v>
      </c>
      <c r="B71" s="32" t="s">
        <v>44</v>
      </c>
      <c r="C71" s="33" t="s">
        <v>254</v>
      </c>
      <c r="D71" s="34">
        <v>44588</v>
      </c>
      <c r="E71" s="40">
        <v>5320.5</v>
      </c>
      <c r="F71" s="40">
        <v>5345.166666666667</v>
      </c>
      <c r="G71" s="41">
        <v>5270.3833333333341</v>
      </c>
      <c r="H71" s="41">
        <v>5220.2666666666673</v>
      </c>
      <c r="I71" s="41">
        <v>5145.4833333333345</v>
      </c>
      <c r="J71" s="41">
        <v>5395.2833333333338</v>
      </c>
      <c r="K71" s="41">
        <v>5470.0666666666666</v>
      </c>
      <c r="L71" s="41">
        <v>5520.1833333333334</v>
      </c>
      <c r="M71" s="31">
        <v>5419.95</v>
      </c>
      <c r="N71" s="31">
        <v>5295.05</v>
      </c>
      <c r="O71" s="42">
        <v>602875</v>
      </c>
      <c r="P71" s="43">
        <v>7.5602140945584304E-2</v>
      </c>
    </row>
    <row r="72" spans="1:16" ht="12.75" customHeight="1">
      <c r="A72" s="31">
        <v>62</v>
      </c>
      <c r="B72" s="32" t="s">
        <v>97</v>
      </c>
      <c r="C72" s="33" t="s">
        <v>98</v>
      </c>
      <c r="D72" s="34">
        <v>44588</v>
      </c>
      <c r="E72" s="40">
        <v>401.2</v>
      </c>
      <c r="F72" s="40">
        <v>401.73333333333329</v>
      </c>
      <c r="G72" s="41">
        <v>395.86666666666656</v>
      </c>
      <c r="H72" s="41">
        <v>390.53333333333325</v>
      </c>
      <c r="I72" s="41">
        <v>384.66666666666652</v>
      </c>
      <c r="J72" s="41">
        <v>407.06666666666661</v>
      </c>
      <c r="K72" s="41">
        <v>412.93333333333328</v>
      </c>
      <c r="L72" s="41">
        <v>418.26666666666665</v>
      </c>
      <c r="M72" s="31">
        <v>407.6</v>
      </c>
      <c r="N72" s="31">
        <v>396.4</v>
      </c>
      <c r="O72" s="42">
        <v>29995350</v>
      </c>
      <c r="P72" s="43">
        <v>-5.5251641137855582E-3</v>
      </c>
    </row>
    <row r="73" spans="1:16" ht="12.75" customHeight="1">
      <c r="A73" s="31">
        <v>63</v>
      </c>
      <c r="B73" s="32" t="s">
        <v>47</v>
      </c>
      <c r="C73" s="33" t="s">
        <v>99</v>
      </c>
      <c r="D73" s="34">
        <v>44588</v>
      </c>
      <c r="E73" s="40">
        <v>4729.8500000000004</v>
      </c>
      <c r="F73" s="40">
        <v>4739.2833333333338</v>
      </c>
      <c r="G73" s="41">
        <v>4693.5666666666675</v>
      </c>
      <c r="H73" s="41">
        <v>4657.2833333333338</v>
      </c>
      <c r="I73" s="41">
        <v>4611.5666666666675</v>
      </c>
      <c r="J73" s="41">
        <v>4775.5666666666675</v>
      </c>
      <c r="K73" s="41">
        <v>4821.2833333333328</v>
      </c>
      <c r="L73" s="41">
        <v>4857.5666666666675</v>
      </c>
      <c r="M73" s="31">
        <v>4785</v>
      </c>
      <c r="N73" s="31">
        <v>4703</v>
      </c>
      <c r="O73" s="42">
        <v>2365250</v>
      </c>
      <c r="P73" s="43">
        <v>4.512395816743643E-3</v>
      </c>
    </row>
    <row r="74" spans="1:16" ht="12.75" customHeight="1">
      <c r="A74" s="31">
        <v>64</v>
      </c>
      <c r="B74" s="32" t="s">
        <v>49</v>
      </c>
      <c r="C74" s="33" t="s">
        <v>100</v>
      </c>
      <c r="D74" s="34">
        <v>44588</v>
      </c>
      <c r="E74" s="40">
        <v>2827.45</v>
      </c>
      <c r="F74" s="40">
        <v>2817.6</v>
      </c>
      <c r="G74" s="41">
        <v>2798.35</v>
      </c>
      <c r="H74" s="41">
        <v>2769.25</v>
      </c>
      <c r="I74" s="41">
        <v>2750</v>
      </c>
      <c r="J74" s="41">
        <v>2846.7</v>
      </c>
      <c r="K74" s="41">
        <v>2865.95</v>
      </c>
      <c r="L74" s="41">
        <v>2895.0499999999997</v>
      </c>
      <c r="M74" s="31">
        <v>2836.85</v>
      </c>
      <c r="N74" s="31">
        <v>2788.5</v>
      </c>
      <c r="O74" s="42">
        <v>2233350</v>
      </c>
      <c r="P74" s="43">
        <v>-3.6393838719420112E-2</v>
      </c>
    </row>
    <row r="75" spans="1:16" ht="12.75" customHeight="1">
      <c r="A75" s="31">
        <v>65</v>
      </c>
      <c r="B75" s="32" t="s">
        <v>49</v>
      </c>
      <c r="C75" s="318" t="s">
        <v>101</v>
      </c>
      <c r="D75" s="34">
        <v>44588</v>
      </c>
      <c r="E75" s="40">
        <v>1881.75</v>
      </c>
      <c r="F75" s="40">
        <v>1884.8</v>
      </c>
      <c r="G75" s="41">
        <v>1872.6499999999999</v>
      </c>
      <c r="H75" s="41">
        <v>1863.55</v>
      </c>
      <c r="I75" s="41">
        <v>1851.3999999999999</v>
      </c>
      <c r="J75" s="41">
        <v>1893.8999999999999</v>
      </c>
      <c r="K75" s="41">
        <v>1906.05</v>
      </c>
      <c r="L75" s="41">
        <v>1915.1499999999999</v>
      </c>
      <c r="M75" s="31">
        <v>1896.95</v>
      </c>
      <c r="N75" s="31">
        <v>1875.7</v>
      </c>
      <c r="O75" s="42">
        <v>5834400</v>
      </c>
      <c r="P75" s="43">
        <v>2.2852183974544402E-2</v>
      </c>
    </row>
    <row r="76" spans="1:16" ht="12.75" customHeight="1">
      <c r="A76" s="31">
        <v>66</v>
      </c>
      <c r="B76" s="32" t="s">
        <v>49</v>
      </c>
      <c r="C76" s="33" t="s">
        <v>102</v>
      </c>
      <c r="D76" s="34">
        <v>44588</v>
      </c>
      <c r="E76" s="40">
        <v>170.55</v>
      </c>
      <c r="F76" s="40">
        <v>170.95000000000002</v>
      </c>
      <c r="G76" s="41">
        <v>169.35000000000002</v>
      </c>
      <c r="H76" s="41">
        <v>168.15</v>
      </c>
      <c r="I76" s="41">
        <v>166.55</v>
      </c>
      <c r="J76" s="41">
        <v>172.15000000000003</v>
      </c>
      <c r="K76" s="41">
        <v>173.75</v>
      </c>
      <c r="L76" s="41">
        <v>174.95000000000005</v>
      </c>
      <c r="M76" s="31">
        <v>172.55</v>
      </c>
      <c r="N76" s="31">
        <v>169.75</v>
      </c>
      <c r="O76" s="42">
        <v>23601600</v>
      </c>
      <c r="P76" s="43">
        <v>1.6591719646456816E-2</v>
      </c>
    </row>
    <row r="77" spans="1:16" ht="12.75" customHeight="1">
      <c r="A77" s="31">
        <v>67</v>
      </c>
      <c r="B77" s="32" t="s">
        <v>58</v>
      </c>
      <c r="C77" s="33" t="s">
        <v>103</v>
      </c>
      <c r="D77" s="34">
        <v>44588</v>
      </c>
      <c r="E77" s="40">
        <v>91.55</v>
      </c>
      <c r="F77" s="40">
        <v>91.333333333333329</v>
      </c>
      <c r="G77" s="41">
        <v>90.466666666666654</v>
      </c>
      <c r="H77" s="41">
        <v>89.383333333333326</v>
      </c>
      <c r="I77" s="41">
        <v>88.516666666666652</v>
      </c>
      <c r="J77" s="41">
        <v>92.416666666666657</v>
      </c>
      <c r="K77" s="41">
        <v>93.283333333333331</v>
      </c>
      <c r="L77" s="41">
        <v>94.36666666666666</v>
      </c>
      <c r="M77" s="31">
        <v>92.2</v>
      </c>
      <c r="N77" s="31">
        <v>90.25</v>
      </c>
      <c r="O77" s="42">
        <v>92490000</v>
      </c>
      <c r="P77" s="43">
        <v>-3.2632569814872919E-2</v>
      </c>
    </row>
    <row r="78" spans="1:16" ht="12.75" customHeight="1">
      <c r="A78" s="31">
        <v>68</v>
      </c>
      <c r="B78" s="32" t="s">
        <v>87</v>
      </c>
      <c r="C78" s="33" t="s">
        <v>364</v>
      </c>
      <c r="D78" s="34">
        <v>44588</v>
      </c>
      <c r="E78" s="40">
        <v>182.6</v>
      </c>
      <c r="F78" s="40">
        <v>183.73333333333335</v>
      </c>
      <c r="G78" s="41">
        <v>180.56666666666669</v>
      </c>
      <c r="H78" s="41">
        <v>178.53333333333333</v>
      </c>
      <c r="I78" s="41">
        <v>175.36666666666667</v>
      </c>
      <c r="J78" s="41">
        <v>185.76666666666671</v>
      </c>
      <c r="K78" s="41">
        <v>188.93333333333334</v>
      </c>
      <c r="L78" s="41">
        <v>190.96666666666673</v>
      </c>
      <c r="M78" s="31">
        <v>186.9</v>
      </c>
      <c r="N78" s="31">
        <v>181.7</v>
      </c>
      <c r="O78" s="42">
        <v>11343800</v>
      </c>
      <c r="P78" s="43">
        <v>6.8577026696056823E-2</v>
      </c>
    </row>
    <row r="79" spans="1:16" ht="12.75" customHeight="1">
      <c r="A79" s="31">
        <v>69</v>
      </c>
      <c r="B79" s="32" t="s">
        <v>79</v>
      </c>
      <c r="C79" s="33" t="s">
        <v>104</v>
      </c>
      <c r="D79" s="34">
        <v>44588</v>
      </c>
      <c r="E79" s="40">
        <v>139.94999999999999</v>
      </c>
      <c r="F79" s="40">
        <v>139.36666666666665</v>
      </c>
      <c r="G79" s="41">
        <v>138.5333333333333</v>
      </c>
      <c r="H79" s="41">
        <v>137.11666666666665</v>
      </c>
      <c r="I79" s="41">
        <v>136.2833333333333</v>
      </c>
      <c r="J79" s="41">
        <v>140.7833333333333</v>
      </c>
      <c r="K79" s="41">
        <v>141.61666666666662</v>
      </c>
      <c r="L79" s="41">
        <v>143.0333333333333</v>
      </c>
      <c r="M79" s="31">
        <v>140.19999999999999</v>
      </c>
      <c r="N79" s="31">
        <v>137.94999999999999</v>
      </c>
      <c r="O79" s="42">
        <v>39101000</v>
      </c>
      <c r="P79" s="43">
        <v>-3.2654330586222983E-3</v>
      </c>
    </row>
    <row r="80" spans="1:16" ht="12.75" customHeight="1">
      <c r="A80" s="31">
        <v>70</v>
      </c>
      <c r="B80" s="32" t="s">
        <v>47</v>
      </c>
      <c r="C80" s="33" t="s">
        <v>105</v>
      </c>
      <c r="D80" s="34">
        <v>44588</v>
      </c>
      <c r="E80" s="40">
        <v>511.3</v>
      </c>
      <c r="F80" s="40">
        <v>513.68333333333339</v>
      </c>
      <c r="G80" s="41">
        <v>507.51666666666677</v>
      </c>
      <c r="H80" s="41">
        <v>503.73333333333335</v>
      </c>
      <c r="I80" s="41">
        <v>497.56666666666672</v>
      </c>
      <c r="J80" s="41">
        <v>517.46666666666681</v>
      </c>
      <c r="K80" s="41">
        <v>523.63333333333333</v>
      </c>
      <c r="L80" s="41">
        <v>527.41666666666686</v>
      </c>
      <c r="M80" s="31">
        <v>519.85</v>
      </c>
      <c r="N80" s="31">
        <v>509.9</v>
      </c>
      <c r="O80" s="42">
        <v>8737700</v>
      </c>
      <c r="P80" s="43">
        <v>-9.2044707429322816E-4</v>
      </c>
    </row>
    <row r="81" spans="1:16" ht="12.75" customHeight="1">
      <c r="A81" s="31">
        <v>71</v>
      </c>
      <c r="B81" s="32" t="s">
        <v>106</v>
      </c>
      <c r="C81" s="33" t="s">
        <v>107</v>
      </c>
      <c r="D81" s="34">
        <v>44588</v>
      </c>
      <c r="E81" s="40">
        <v>45.85</v>
      </c>
      <c r="F81" s="40">
        <v>46.449999999999996</v>
      </c>
      <c r="G81" s="41">
        <v>43.999999999999993</v>
      </c>
      <c r="H81" s="41">
        <v>42.15</v>
      </c>
      <c r="I81" s="41">
        <v>39.699999999999996</v>
      </c>
      <c r="J81" s="41">
        <v>48.29999999999999</v>
      </c>
      <c r="K81" s="41">
        <v>50.749999999999993</v>
      </c>
      <c r="L81" s="41">
        <v>52.599999999999987</v>
      </c>
      <c r="M81" s="31">
        <v>48.9</v>
      </c>
      <c r="N81" s="31">
        <v>44.6</v>
      </c>
      <c r="O81" s="42">
        <v>86557500</v>
      </c>
      <c r="P81" s="43">
        <v>-0.3552874141109435</v>
      </c>
    </row>
    <row r="82" spans="1:16" ht="12.75" customHeight="1">
      <c r="A82" s="31">
        <v>72</v>
      </c>
      <c r="B82" s="32" t="s">
        <v>44</v>
      </c>
      <c r="C82" s="33" t="s">
        <v>381</v>
      </c>
      <c r="D82" s="34">
        <v>44588</v>
      </c>
      <c r="E82" s="40">
        <v>453.45</v>
      </c>
      <c r="F82" s="40">
        <v>455.36666666666662</v>
      </c>
      <c r="G82" s="41">
        <v>446.33333333333326</v>
      </c>
      <c r="H82" s="41">
        <v>439.21666666666664</v>
      </c>
      <c r="I82" s="41">
        <v>430.18333333333328</v>
      </c>
      <c r="J82" s="41">
        <v>462.48333333333323</v>
      </c>
      <c r="K82" s="41">
        <v>471.51666666666665</v>
      </c>
      <c r="L82" s="41">
        <v>478.63333333333321</v>
      </c>
      <c r="M82" s="31">
        <v>464.4</v>
      </c>
      <c r="N82" s="31">
        <v>448.25</v>
      </c>
      <c r="O82" s="42">
        <v>2477800</v>
      </c>
      <c r="P82" s="43">
        <v>6.778711484593837E-2</v>
      </c>
    </row>
    <row r="83" spans="1:16" ht="12.75" customHeight="1">
      <c r="A83" s="31">
        <v>73</v>
      </c>
      <c r="B83" s="32" t="s">
        <v>56</v>
      </c>
      <c r="C83" s="33" t="s">
        <v>108</v>
      </c>
      <c r="D83" s="34">
        <v>44588</v>
      </c>
      <c r="E83" s="40">
        <v>959.05</v>
      </c>
      <c r="F83" s="40">
        <v>953.93333333333339</v>
      </c>
      <c r="G83" s="41">
        <v>943.36666666666679</v>
      </c>
      <c r="H83" s="41">
        <v>927.68333333333339</v>
      </c>
      <c r="I83" s="41">
        <v>917.11666666666679</v>
      </c>
      <c r="J83" s="41">
        <v>969.61666666666679</v>
      </c>
      <c r="K83" s="41">
        <v>980.18333333333339</v>
      </c>
      <c r="L83" s="41">
        <v>995.86666666666679</v>
      </c>
      <c r="M83" s="31">
        <v>964.5</v>
      </c>
      <c r="N83" s="31">
        <v>938.25</v>
      </c>
      <c r="O83" s="42">
        <v>5490500</v>
      </c>
      <c r="P83" s="43">
        <v>1.0118664336307608E-2</v>
      </c>
    </row>
    <row r="84" spans="1:16" ht="12.75" customHeight="1">
      <c r="A84" s="31">
        <v>74</v>
      </c>
      <c r="B84" s="32" t="s">
        <v>97</v>
      </c>
      <c r="C84" s="33" t="s">
        <v>109</v>
      </c>
      <c r="D84" s="34">
        <v>44588</v>
      </c>
      <c r="E84" s="40">
        <v>1899.25</v>
      </c>
      <c r="F84" s="40">
        <v>1910.9833333333333</v>
      </c>
      <c r="G84" s="41">
        <v>1879.2666666666667</v>
      </c>
      <c r="H84" s="41">
        <v>1859.2833333333333</v>
      </c>
      <c r="I84" s="41">
        <v>1827.5666666666666</v>
      </c>
      <c r="J84" s="41">
        <v>1930.9666666666667</v>
      </c>
      <c r="K84" s="41">
        <v>1962.6833333333334</v>
      </c>
      <c r="L84" s="41">
        <v>1982.6666666666667</v>
      </c>
      <c r="M84" s="31">
        <v>1942.7</v>
      </c>
      <c r="N84" s="31">
        <v>1891</v>
      </c>
      <c r="O84" s="42">
        <v>3156075</v>
      </c>
      <c r="P84" s="43">
        <v>9.3545369504209538E-3</v>
      </c>
    </row>
    <row r="85" spans="1:16" ht="12.75" customHeight="1">
      <c r="A85" s="31">
        <v>75</v>
      </c>
      <c r="B85" s="32" t="s">
        <v>47</v>
      </c>
      <c r="C85" s="33" t="s">
        <v>110</v>
      </c>
      <c r="D85" s="34">
        <v>44588</v>
      </c>
      <c r="E85" s="40">
        <v>320.75</v>
      </c>
      <c r="F85" s="40">
        <v>322.65000000000003</v>
      </c>
      <c r="G85" s="41">
        <v>318.10000000000008</v>
      </c>
      <c r="H85" s="41">
        <v>315.45000000000005</v>
      </c>
      <c r="I85" s="41">
        <v>310.90000000000009</v>
      </c>
      <c r="J85" s="41">
        <v>325.30000000000007</v>
      </c>
      <c r="K85" s="41">
        <v>329.85</v>
      </c>
      <c r="L85" s="41">
        <v>332.50000000000006</v>
      </c>
      <c r="M85" s="31">
        <v>327.2</v>
      </c>
      <c r="N85" s="31">
        <v>320</v>
      </c>
      <c r="O85" s="42">
        <v>14163900</v>
      </c>
      <c r="P85" s="43">
        <v>8.2754054948692493E-3</v>
      </c>
    </row>
    <row r="86" spans="1:16" ht="12.75" customHeight="1">
      <c r="A86" s="31">
        <v>76</v>
      </c>
      <c r="B86" s="32" t="s">
        <v>42</v>
      </c>
      <c r="C86" s="277" t="s">
        <v>111</v>
      </c>
      <c r="D86" s="34">
        <v>44588</v>
      </c>
      <c r="E86" s="40">
        <v>1800.45</v>
      </c>
      <c r="F86" s="40">
        <v>1782.6333333333332</v>
      </c>
      <c r="G86" s="41">
        <v>1751.0666666666664</v>
      </c>
      <c r="H86" s="41">
        <v>1701.6833333333332</v>
      </c>
      <c r="I86" s="41">
        <v>1670.1166666666663</v>
      </c>
      <c r="J86" s="41">
        <v>1832.0166666666664</v>
      </c>
      <c r="K86" s="41">
        <v>1863.583333333333</v>
      </c>
      <c r="L86" s="41">
        <v>1912.9666666666665</v>
      </c>
      <c r="M86" s="31">
        <v>1814.2</v>
      </c>
      <c r="N86" s="31">
        <v>1733.25</v>
      </c>
      <c r="O86" s="42">
        <v>11471725</v>
      </c>
      <c r="P86" s="43">
        <v>-1.6332681655262301E-2</v>
      </c>
    </row>
    <row r="87" spans="1:16" ht="12.75" customHeight="1">
      <c r="A87" s="31">
        <v>77</v>
      </c>
      <c r="B87" s="32" t="s">
        <v>79</v>
      </c>
      <c r="C87" s="33" t="s">
        <v>261</v>
      </c>
      <c r="D87" s="34">
        <v>44588</v>
      </c>
      <c r="E87" s="40">
        <v>316.25</v>
      </c>
      <c r="F87" s="40">
        <v>312.46666666666664</v>
      </c>
      <c r="G87" s="41">
        <v>307.13333333333327</v>
      </c>
      <c r="H87" s="41">
        <v>298.01666666666665</v>
      </c>
      <c r="I87" s="41">
        <v>292.68333333333328</v>
      </c>
      <c r="J87" s="41">
        <v>321.58333333333326</v>
      </c>
      <c r="K87" s="41">
        <v>326.91666666666663</v>
      </c>
      <c r="L87" s="41">
        <v>336.03333333333325</v>
      </c>
      <c r="M87" s="31">
        <v>317.8</v>
      </c>
      <c r="N87" s="31">
        <v>303.35000000000002</v>
      </c>
      <c r="O87" s="42">
        <v>1407600</v>
      </c>
      <c r="P87" s="43">
        <v>0.25644916540212442</v>
      </c>
    </row>
    <row r="88" spans="1:16" ht="12.75" customHeight="1">
      <c r="A88" s="31">
        <v>78</v>
      </c>
      <c r="B88" s="32" t="s">
        <v>79</v>
      </c>
      <c r="C88" s="33" t="s">
        <v>112</v>
      </c>
      <c r="D88" s="34">
        <v>44588</v>
      </c>
      <c r="E88" s="40">
        <v>685.25</v>
      </c>
      <c r="F88" s="40">
        <v>679.06666666666672</v>
      </c>
      <c r="G88" s="41">
        <v>670.23333333333346</v>
      </c>
      <c r="H88" s="41">
        <v>655.2166666666667</v>
      </c>
      <c r="I88" s="41">
        <v>646.38333333333344</v>
      </c>
      <c r="J88" s="41">
        <v>694.08333333333348</v>
      </c>
      <c r="K88" s="41">
        <v>702.91666666666674</v>
      </c>
      <c r="L88" s="41">
        <v>717.93333333333351</v>
      </c>
      <c r="M88" s="31">
        <v>687.9</v>
      </c>
      <c r="N88" s="31">
        <v>664.05</v>
      </c>
      <c r="O88" s="42">
        <v>2185000</v>
      </c>
      <c r="P88" s="43">
        <v>-5.1223676721684694E-3</v>
      </c>
    </row>
    <row r="89" spans="1:16" ht="12.75" customHeight="1">
      <c r="A89" s="31">
        <v>79</v>
      </c>
      <c r="B89" s="32" t="s">
        <v>44</v>
      </c>
      <c r="C89" s="33" t="s">
        <v>262</v>
      </c>
      <c r="D89" s="34">
        <v>44588</v>
      </c>
      <c r="E89" s="40">
        <v>1261.9000000000001</v>
      </c>
      <c r="F89" s="40">
        <v>1265.3</v>
      </c>
      <c r="G89" s="41">
        <v>1253.5999999999999</v>
      </c>
      <c r="H89" s="41">
        <v>1245.3</v>
      </c>
      <c r="I89" s="41">
        <v>1233.5999999999999</v>
      </c>
      <c r="J89" s="41">
        <v>1273.5999999999999</v>
      </c>
      <c r="K89" s="41">
        <v>1285.3000000000002</v>
      </c>
      <c r="L89" s="41">
        <v>1293.5999999999999</v>
      </c>
      <c r="M89" s="31">
        <v>1277</v>
      </c>
      <c r="N89" s="31">
        <v>1257</v>
      </c>
      <c r="O89" s="42">
        <v>3026225</v>
      </c>
      <c r="P89" s="43">
        <v>-1.8799937333542221E-3</v>
      </c>
    </row>
    <row r="90" spans="1:16" ht="12.75" customHeight="1">
      <c r="A90" s="31">
        <v>80</v>
      </c>
      <c r="B90" s="32" t="s">
        <v>70</v>
      </c>
      <c r="C90" s="33" t="s">
        <v>113</v>
      </c>
      <c r="D90" s="34">
        <v>44588</v>
      </c>
      <c r="E90" s="40">
        <v>1373.9</v>
      </c>
      <c r="F90" s="40">
        <v>1387</v>
      </c>
      <c r="G90" s="41">
        <v>1348</v>
      </c>
      <c r="H90" s="41">
        <v>1322.1</v>
      </c>
      <c r="I90" s="41">
        <v>1283.0999999999999</v>
      </c>
      <c r="J90" s="41">
        <v>1412.9</v>
      </c>
      <c r="K90" s="41">
        <v>1451.9</v>
      </c>
      <c r="L90" s="41">
        <v>1477.8000000000002</v>
      </c>
      <c r="M90" s="31">
        <v>1426</v>
      </c>
      <c r="N90" s="31">
        <v>1361.1</v>
      </c>
      <c r="O90" s="42">
        <v>3639500</v>
      </c>
      <c r="P90" s="43">
        <v>7.0126433401940608E-2</v>
      </c>
    </row>
    <row r="91" spans="1:16" ht="12.75" customHeight="1">
      <c r="A91" s="31">
        <v>81</v>
      </c>
      <c r="B91" s="32" t="s">
        <v>87</v>
      </c>
      <c r="C91" s="33" t="s">
        <v>114</v>
      </c>
      <c r="D91" s="34">
        <v>44588</v>
      </c>
      <c r="E91" s="40">
        <v>1287.3499999999999</v>
      </c>
      <c r="F91" s="40">
        <v>1287.2333333333333</v>
      </c>
      <c r="G91" s="41">
        <v>1277.8166666666666</v>
      </c>
      <c r="H91" s="41">
        <v>1268.2833333333333</v>
      </c>
      <c r="I91" s="41">
        <v>1258.8666666666666</v>
      </c>
      <c r="J91" s="41">
        <v>1296.7666666666667</v>
      </c>
      <c r="K91" s="41">
        <v>1306.1833333333332</v>
      </c>
      <c r="L91" s="41">
        <v>1315.7166666666667</v>
      </c>
      <c r="M91" s="31">
        <v>1296.6500000000001</v>
      </c>
      <c r="N91" s="31">
        <v>1277.7</v>
      </c>
      <c r="O91" s="42">
        <v>18911200</v>
      </c>
      <c r="P91" s="43">
        <v>4.6442266723476781E-2</v>
      </c>
    </row>
    <row r="92" spans="1:16" ht="12.75" customHeight="1">
      <c r="A92" s="31">
        <v>82</v>
      </c>
      <c r="B92" s="32" t="s">
        <v>63</v>
      </c>
      <c r="C92" s="33" t="s">
        <v>115</v>
      </c>
      <c r="D92" s="34">
        <v>44588</v>
      </c>
      <c r="E92" s="40">
        <v>2609.4499999999998</v>
      </c>
      <c r="F92" s="40">
        <v>2608.8833333333332</v>
      </c>
      <c r="G92" s="41">
        <v>2593.8166666666666</v>
      </c>
      <c r="H92" s="41">
        <v>2578.1833333333334</v>
      </c>
      <c r="I92" s="41">
        <v>2563.1166666666668</v>
      </c>
      <c r="J92" s="41">
        <v>2624.5166666666664</v>
      </c>
      <c r="K92" s="41">
        <v>2639.583333333333</v>
      </c>
      <c r="L92" s="41">
        <v>2655.2166666666662</v>
      </c>
      <c r="M92" s="31">
        <v>2623.95</v>
      </c>
      <c r="N92" s="31">
        <v>2593.25</v>
      </c>
      <c r="O92" s="42">
        <v>15158100</v>
      </c>
      <c r="P92" s="43">
        <v>7.5408649753107446E-2</v>
      </c>
    </row>
    <row r="93" spans="1:16" ht="12.75" customHeight="1">
      <c r="A93" s="31">
        <v>83</v>
      </c>
      <c r="B93" s="32" t="s">
        <v>63</v>
      </c>
      <c r="C93" s="33" t="s">
        <v>116</v>
      </c>
      <c r="D93" s="34">
        <v>44588</v>
      </c>
      <c r="E93" s="40">
        <v>2451.85</v>
      </c>
      <c r="F93" s="40">
        <v>2457.5499999999997</v>
      </c>
      <c r="G93" s="41">
        <v>2441.3999999999996</v>
      </c>
      <c r="H93" s="41">
        <v>2430.9499999999998</v>
      </c>
      <c r="I93" s="41">
        <v>2414.7999999999997</v>
      </c>
      <c r="J93" s="41">
        <v>2467.9999999999995</v>
      </c>
      <c r="K93" s="41">
        <v>2484.15</v>
      </c>
      <c r="L93" s="41">
        <v>2494.5999999999995</v>
      </c>
      <c r="M93" s="31">
        <v>2473.6999999999998</v>
      </c>
      <c r="N93" s="31">
        <v>2447.1</v>
      </c>
      <c r="O93" s="42">
        <v>3226600</v>
      </c>
      <c r="P93" s="43">
        <v>1.1980930874419772E-2</v>
      </c>
    </row>
    <row r="94" spans="1:16" ht="12.75" customHeight="1">
      <c r="A94" s="31">
        <v>84</v>
      </c>
      <c r="B94" s="32" t="s">
        <v>58</v>
      </c>
      <c r="C94" s="33" t="s">
        <v>117</v>
      </c>
      <c r="D94" s="34">
        <v>44588</v>
      </c>
      <c r="E94" s="40">
        <v>1552.55</v>
      </c>
      <c r="F94" s="40">
        <v>1552.5833333333333</v>
      </c>
      <c r="G94" s="41">
        <v>1537.6666666666665</v>
      </c>
      <c r="H94" s="41">
        <v>1522.7833333333333</v>
      </c>
      <c r="I94" s="41">
        <v>1507.8666666666666</v>
      </c>
      <c r="J94" s="41">
        <v>1567.4666666666665</v>
      </c>
      <c r="K94" s="41">
        <v>1582.383333333333</v>
      </c>
      <c r="L94" s="41">
        <v>1597.2666666666664</v>
      </c>
      <c r="M94" s="31">
        <v>1567.5</v>
      </c>
      <c r="N94" s="31">
        <v>1537.7</v>
      </c>
      <c r="O94" s="42">
        <v>34278750</v>
      </c>
      <c r="P94" s="43">
        <v>8.5110483042137716E-4</v>
      </c>
    </row>
    <row r="95" spans="1:16" ht="12.75" customHeight="1">
      <c r="A95" s="31">
        <v>85</v>
      </c>
      <c r="B95" s="32" t="s">
        <v>63</v>
      </c>
      <c r="C95" s="33" t="s">
        <v>118</v>
      </c>
      <c r="D95" s="34">
        <v>44588</v>
      </c>
      <c r="E95" s="40">
        <v>662.4</v>
      </c>
      <c r="F95" s="40">
        <v>658.63333333333333</v>
      </c>
      <c r="G95" s="41">
        <v>652.86666666666667</v>
      </c>
      <c r="H95" s="41">
        <v>643.33333333333337</v>
      </c>
      <c r="I95" s="41">
        <v>637.56666666666672</v>
      </c>
      <c r="J95" s="41">
        <v>668.16666666666663</v>
      </c>
      <c r="K95" s="41">
        <v>673.93333333333328</v>
      </c>
      <c r="L95" s="41">
        <v>683.46666666666658</v>
      </c>
      <c r="M95" s="31">
        <v>664.4</v>
      </c>
      <c r="N95" s="31">
        <v>649.1</v>
      </c>
      <c r="O95" s="42">
        <v>20561200</v>
      </c>
      <c r="P95" s="43">
        <v>-3.7982501286670099E-2</v>
      </c>
    </row>
    <row r="96" spans="1:16" ht="12.75" customHeight="1">
      <c r="A96" s="31">
        <v>86</v>
      </c>
      <c r="B96" s="32" t="s">
        <v>49</v>
      </c>
      <c r="C96" s="33" t="s">
        <v>119</v>
      </c>
      <c r="D96" s="34">
        <v>44588</v>
      </c>
      <c r="E96" s="40">
        <v>2511.9499999999998</v>
      </c>
      <c r="F96" s="40">
        <v>2510.6166666666668</v>
      </c>
      <c r="G96" s="41">
        <v>2493.3333333333335</v>
      </c>
      <c r="H96" s="41">
        <v>2474.7166666666667</v>
      </c>
      <c r="I96" s="41">
        <v>2457.4333333333334</v>
      </c>
      <c r="J96" s="41">
        <v>2529.2333333333336</v>
      </c>
      <c r="K96" s="41">
        <v>2546.5166666666664</v>
      </c>
      <c r="L96" s="41">
        <v>2565.1333333333337</v>
      </c>
      <c r="M96" s="31">
        <v>2527.9</v>
      </c>
      <c r="N96" s="31">
        <v>2492</v>
      </c>
      <c r="O96" s="42">
        <v>4386900</v>
      </c>
      <c r="P96" s="43">
        <v>-4.5609257998638526E-3</v>
      </c>
    </row>
    <row r="97" spans="1:16" ht="12.75" customHeight="1">
      <c r="A97" s="31">
        <v>87</v>
      </c>
      <c r="B97" s="32" t="s">
        <v>120</v>
      </c>
      <c r="C97" s="33" t="s">
        <v>121</v>
      </c>
      <c r="D97" s="34">
        <v>44588</v>
      </c>
      <c r="E97" s="40">
        <v>494.15</v>
      </c>
      <c r="F97" s="40">
        <v>490.26666666666665</v>
      </c>
      <c r="G97" s="41">
        <v>484.68333333333328</v>
      </c>
      <c r="H97" s="41">
        <v>475.21666666666664</v>
      </c>
      <c r="I97" s="41">
        <v>469.63333333333327</v>
      </c>
      <c r="J97" s="41">
        <v>499.73333333333329</v>
      </c>
      <c r="K97" s="41">
        <v>505.31666666666666</v>
      </c>
      <c r="L97" s="41">
        <v>514.7833333333333</v>
      </c>
      <c r="M97" s="31">
        <v>495.85</v>
      </c>
      <c r="N97" s="31">
        <v>480.8</v>
      </c>
      <c r="O97" s="42">
        <v>31267450</v>
      </c>
      <c r="P97" s="43">
        <v>3.4279212004836072E-2</v>
      </c>
    </row>
    <row r="98" spans="1:16" ht="12.75" customHeight="1">
      <c r="A98" s="31">
        <v>88</v>
      </c>
      <c r="B98" s="32" t="s">
        <v>120</v>
      </c>
      <c r="C98" s="33" t="s">
        <v>391</v>
      </c>
      <c r="D98" s="34">
        <v>44588</v>
      </c>
      <c r="E98" s="40">
        <v>132.05000000000001</v>
      </c>
      <c r="F98" s="40">
        <v>131.56666666666666</v>
      </c>
      <c r="G98" s="41">
        <v>129.53333333333333</v>
      </c>
      <c r="H98" s="41">
        <v>127.01666666666668</v>
      </c>
      <c r="I98" s="41">
        <v>124.98333333333335</v>
      </c>
      <c r="J98" s="41">
        <v>134.08333333333331</v>
      </c>
      <c r="K98" s="41">
        <v>136.11666666666662</v>
      </c>
      <c r="L98" s="41">
        <v>138.6333333333333</v>
      </c>
      <c r="M98" s="31">
        <v>133.6</v>
      </c>
      <c r="N98" s="31">
        <v>129.05000000000001</v>
      </c>
      <c r="O98" s="42">
        <v>10780100</v>
      </c>
      <c r="P98" s="43">
        <v>9.3804537521815015E-2</v>
      </c>
    </row>
    <row r="99" spans="1:16" ht="12.75" customHeight="1">
      <c r="A99" s="31">
        <v>89</v>
      </c>
      <c r="B99" s="32" t="s">
        <v>79</v>
      </c>
      <c r="C99" s="33" t="s">
        <v>122</v>
      </c>
      <c r="D99" s="34">
        <v>44588</v>
      </c>
      <c r="E99" s="40">
        <v>321.25</v>
      </c>
      <c r="F99" s="40">
        <v>321.36666666666667</v>
      </c>
      <c r="G99" s="41">
        <v>316.63333333333333</v>
      </c>
      <c r="H99" s="41">
        <v>312.01666666666665</v>
      </c>
      <c r="I99" s="41">
        <v>307.2833333333333</v>
      </c>
      <c r="J99" s="41">
        <v>325.98333333333335</v>
      </c>
      <c r="K99" s="41">
        <v>330.7166666666667</v>
      </c>
      <c r="L99" s="41">
        <v>335.33333333333337</v>
      </c>
      <c r="M99" s="31">
        <v>326.10000000000002</v>
      </c>
      <c r="N99" s="31">
        <v>316.75</v>
      </c>
      <c r="O99" s="42">
        <v>11399400</v>
      </c>
      <c r="P99" s="43">
        <v>2.3515151515151517E-2</v>
      </c>
    </row>
    <row r="100" spans="1:16" ht="12.75" customHeight="1">
      <c r="A100" s="31">
        <v>90</v>
      </c>
      <c r="B100" s="32" t="s">
        <v>56</v>
      </c>
      <c r="C100" s="33" t="s">
        <v>123</v>
      </c>
      <c r="D100" s="34">
        <v>44588</v>
      </c>
      <c r="E100" s="40">
        <v>2421.15</v>
      </c>
      <c r="F100" s="40">
        <v>2413.6333333333332</v>
      </c>
      <c r="G100" s="41">
        <v>2400.9166666666665</v>
      </c>
      <c r="H100" s="41">
        <v>2380.6833333333334</v>
      </c>
      <c r="I100" s="41">
        <v>2367.9666666666667</v>
      </c>
      <c r="J100" s="41">
        <v>2433.8666666666663</v>
      </c>
      <c r="K100" s="41">
        <v>2446.5833333333335</v>
      </c>
      <c r="L100" s="41">
        <v>2466.8166666666662</v>
      </c>
      <c r="M100" s="31">
        <v>2426.35</v>
      </c>
      <c r="N100" s="31">
        <v>2393.4</v>
      </c>
      <c r="O100" s="42">
        <v>8788800</v>
      </c>
      <c r="P100" s="43">
        <v>-6.1403806357499067E-3</v>
      </c>
    </row>
    <row r="101" spans="1:16" ht="12.75" customHeight="1">
      <c r="A101" s="31">
        <v>91</v>
      </c>
      <c r="B101" s="32" t="s">
        <v>44</v>
      </c>
      <c r="C101" s="33" t="s">
        <v>392</v>
      </c>
      <c r="D101" s="34">
        <v>44588</v>
      </c>
      <c r="E101" s="40">
        <v>43167.9</v>
      </c>
      <c r="F101" s="40">
        <v>43301.65</v>
      </c>
      <c r="G101" s="41">
        <v>42816.200000000004</v>
      </c>
      <c r="H101" s="41">
        <v>42464.5</v>
      </c>
      <c r="I101" s="41">
        <v>41979.05</v>
      </c>
      <c r="J101" s="41">
        <v>43653.350000000006</v>
      </c>
      <c r="K101" s="41">
        <v>44138.8</v>
      </c>
      <c r="L101" s="41">
        <v>44490.500000000007</v>
      </c>
      <c r="M101" s="31">
        <v>43787.1</v>
      </c>
      <c r="N101" s="31">
        <v>42949.95</v>
      </c>
      <c r="O101" s="42">
        <v>8295</v>
      </c>
      <c r="P101" s="43">
        <v>1.0968921389396709E-2</v>
      </c>
    </row>
    <row r="102" spans="1:16" ht="12.75" customHeight="1">
      <c r="A102" s="31">
        <v>92</v>
      </c>
      <c r="B102" s="32" t="s">
        <v>63</v>
      </c>
      <c r="C102" s="33" t="s">
        <v>124</v>
      </c>
      <c r="D102" s="34">
        <v>44588</v>
      </c>
      <c r="E102" s="40">
        <v>221.45</v>
      </c>
      <c r="F102" s="40">
        <v>222.23333333333335</v>
      </c>
      <c r="G102" s="41">
        <v>218.01666666666671</v>
      </c>
      <c r="H102" s="41">
        <v>214.58333333333337</v>
      </c>
      <c r="I102" s="41">
        <v>210.36666666666673</v>
      </c>
      <c r="J102" s="41">
        <v>225.66666666666669</v>
      </c>
      <c r="K102" s="41">
        <v>229.88333333333333</v>
      </c>
      <c r="L102" s="41">
        <v>233.31666666666666</v>
      </c>
      <c r="M102" s="31">
        <v>226.45</v>
      </c>
      <c r="N102" s="31">
        <v>218.8</v>
      </c>
      <c r="O102" s="42">
        <v>37553400</v>
      </c>
      <c r="P102" s="43">
        <v>2.2623670437278406E-2</v>
      </c>
    </row>
    <row r="103" spans="1:16" ht="12.75" customHeight="1">
      <c r="A103" s="31">
        <v>93</v>
      </c>
      <c r="B103" s="32" t="s">
        <v>58</v>
      </c>
      <c r="C103" s="33" t="s">
        <v>125</v>
      </c>
      <c r="D103" s="34">
        <v>44588</v>
      </c>
      <c r="E103" s="40">
        <v>794.8</v>
      </c>
      <c r="F103" s="40">
        <v>795.9</v>
      </c>
      <c r="G103" s="41">
        <v>787.05</v>
      </c>
      <c r="H103" s="41">
        <v>779.3</v>
      </c>
      <c r="I103" s="41">
        <v>770.44999999999993</v>
      </c>
      <c r="J103" s="41">
        <v>803.65</v>
      </c>
      <c r="K103" s="41">
        <v>812.50000000000011</v>
      </c>
      <c r="L103" s="41">
        <v>820.25</v>
      </c>
      <c r="M103" s="31">
        <v>804.75</v>
      </c>
      <c r="N103" s="31">
        <v>788.15</v>
      </c>
      <c r="O103" s="42">
        <v>72400625</v>
      </c>
      <c r="P103" s="43">
        <v>-2.5087946676541382E-2</v>
      </c>
    </row>
    <row r="104" spans="1:16" ht="12.75" customHeight="1">
      <c r="A104" s="31">
        <v>94</v>
      </c>
      <c r="B104" s="32" t="s">
        <v>63</v>
      </c>
      <c r="C104" s="33" t="s">
        <v>126</v>
      </c>
      <c r="D104" s="34">
        <v>44588</v>
      </c>
      <c r="E104" s="40">
        <v>1453.15</v>
      </c>
      <c r="F104" s="40">
        <v>1454.7833333333335</v>
      </c>
      <c r="G104" s="41">
        <v>1444.366666666667</v>
      </c>
      <c r="H104" s="41">
        <v>1435.5833333333335</v>
      </c>
      <c r="I104" s="41">
        <v>1425.166666666667</v>
      </c>
      <c r="J104" s="41">
        <v>1463.5666666666671</v>
      </c>
      <c r="K104" s="41">
        <v>1473.9833333333336</v>
      </c>
      <c r="L104" s="41">
        <v>1482.7666666666671</v>
      </c>
      <c r="M104" s="31">
        <v>1465.2</v>
      </c>
      <c r="N104" s="31">
        <v>1446</v>
      </c>
      <c r="O104" s="42">
        <v>2926550</v>
      </c>
      <c r="P104" s="43">
        <v>-1.4878397711015737E-2</v>
      </c>
    </row>
    <row r="105" spans="1:16" ht="12.75" customHeight="1">
      <c r="A105" s="31">
        <v>95</v>
      </c>
      <c r="B105" s="32" t="s">
        <v>63</v>
      </c>
      <c r="C105" s="33" t="s">
        <v>127</v>
      </c>
      <c r="D105" s="34">
        <v>44588</v>
      </c>
      <c r="E105" s="40">
        <v>586.1</v>
      </c>
      <c r="F105" s="40">
        <v>584.33333333333337</v>
      </c>
      <c r="G105" s="41">
        <v>578.7166666666667</v>
      </c>
      <c r="H105" s="41">
        <v>571.33333333333337</v>
      </c>
      <c r="I105" s="41">
        <v>565.7166666666667</v>
      </c>
      <c r="J105" s="41">
        <v>591.7166666666667</v>
      </c>
      <c r="K105" s="41">
        <v>597.33333333333326</v>
      </c>
      <c r="L105" s="41">
        <v>604.7166666666667</v>
      </c>
      <c r="M105" s="31">
        <v>589.95000000000005</v>
      </c>
      <c r="N105" s="31">
        <v>576.95000000000005</v>
      </c>
      <c r="O105" s="42">
        <v>5303250</v>
      </c>
      <c r="P105" s="43">
        <v>-1.2430167597765364E-2</v>
      </c>
    </row>
    <row r="106" spans="1:16" ht="12.75" customHeight="1">
      <c r="A106" s="31">
        <v>96</v>
      </c>
      <c r="B106" s="32" t="s">
        <v>74</v>
      </c>
      <c r="C106" s="33" t="s">
        <v>128</v>
      </c>
      <c r="D106" s="34">
        <v>44588</v>
      </c>
      <c r="E106" s="40">
        <v>15.2</v>
      </c>
      <c r="F106" s="40">
        <v>15.316666666666668</v>
      </c>
      <c r="G106" s="41">
        <v>14.983333333333336</v>
      </c>
      <c r="H106" s="41">
        <v>14.766666666666667</v>
      </c>
      <c r="I106" s="41">
        <v>14.433333333333335</v>
      </c>
      <c r="J106" s="41">
        <v>15.533333333333337</v>
      </c>
      <c r="K106" s="41">
        <v>15.866666666666669</v>
      </c>
      <c r="L106" s="41">
        <v>16.083333333333336</v>
      </c>
      <c r="M106" s="31">
        <v>15.65</v>
      </c>
      <c r="N106" s="31">
        <v>15.1</v>
      </c>
      <c r="O106" s="42">
        <v>866320000</v>
      </c>
      <c r="P106" s="43">
        <v>1.3595413595413596E-2</v>
      </c>
    </row>
    <row r="107" spans="1:16" ht="12.75" customHeight="1">
      <c r="A107" s="31">
        <v>97</v>
      </c>
      <c r="B107" s="32" t="s">
        <v>63</v>
      </c>
      <c r="C107" s="33" t="s">
        <v>396</v>
      </c>
      <c r="D107" s="34">
        <v>44588</v>
      </c>
      <c r="E107" s="40">
        <v>61.3</v>
      </c>
      <c r="F107" s="40">
        <v>61.25</v>
      </c>
      <c r="G107" s="41">
        <v>60.1</v>
      </c>
      <c r="H107" s="41">
        <v>58.9</v>
      </c>
      <c r="I107" s="41">
        <v>57.75</v>
      </c>
      <c r="J107" s="41">
        <v>62.45</v>
      </c>
      <c r="K107" s="41">
        <v>63.600000000000009</v>
      </c>
      <c r="L107" s="41">
        <v>64.800000000000011</v>
      </c>
      <c r="M107" s="31">
        <v>62.4</v>
      </c>
      <c r="N107" s="31">
        <v>60.05</v>
      </c>
      <c r="O107" s="42">
        <v>51630000</v>
      </c>
      <c r="P107" s="43">
        <v>-1.8627637331305836E-2</v>
      </c>
    </row>
    <row r="108" spans="1:16" ht="12.75" customHeight="1">
      <c r="A108" s="31">
        <v>98</v>
      </c>
      <c r="B108" s="32" t="s">
        <v>58</v>
      </c>
      <c r="C108" s="33" t="s">
        <v>129</v>
      </c>
      <c r="D108" s="34">
        <v>44588</v>
      </c>
      <c r="E108" s="40">
        <v>49.45</v>
      </c>
      <c r="F108" s="40">
        <v>49.683333333333337</v>
      </c>
      <c r="G108" s="41">
        <v>48.866666666666674</v>
      </c>
      <c r="H108" s="41">
        <v>48.283333333333339</v>
      </c>
      <c r="I108" s="41">
        <v>47.466666666666676</v>
      </c>
      <c r="J108" s="41">
        <v>50.266666666666673</v>
      </c>
      <c r="K108" s="41">
        <v>51.083333333333336</v>
      </c>
      <c r="L108" s="41">
        <v>51.666666666666671</v>
      </c>
      <c r="M108" s="31">
        <v>50.5</v>
      </c>
      <c r="N108" s="31">
        <v>49.1</v>
      </c>
      <c r="O108" s="42">
        <v>156032700</v>
      </c>
      <c r="P108" s="43">
        <v>2.1213221939702143E-2</v>
      </c>
    </row>
    <row r="109" spans="1:16" ht="12.75" customHeight="1">
      <c r="A109" s="31">
        <v>99</v>
      </c>
      <c r="B109" s="32" t="s">
        <v>44</v>
      </c>
      <c r="C109" s="33" t="s">
        <v>407</v>
      </c>
      <c r="D109" s="34">
        <v>44588</v>
      </c>
      <c r="E109" s="40">
        <v>262</v>
      </c>
      <c r="F109" s="40">
        <v>262.21666666666664</v>
      </c>
      <c r="G109" s="41">
        <v>258.7833333333333</v>
      </c>
      <c r="H109" s="41">
        <v>255.56666666666666</v>
      </c>
      <c r="I109" s="41">
        <v>252.13333333333333</v>
      </c>
      <c r="J109" s="41">
        <v>265.43333333333328</v>
      </c>
      <c r="K109" s="41">
        <v>268.86666666666656</v>
      </c>
      <c r="L109" s="41">
        <v>272.08333333333326</v>
      </c>
      <c r="M109" s="31">
        <v>265.64999999999998</v>
      </c>
      <c r="N109" s="31">
        <v>259</v>
      </c>
      <c r="O109" s="42">
        <v>40552500</v>
      </c>
      <c r="P109" s="43">
        <v>4.0854224698235837E-3</v>
      </c>
    </row>
    <row r="110" spans="1:16" ht="12.75" customHeight="1">
      <c r="A110" s="31">
        <v>100</v>
      </c>
      <c r="B110" s="32" t="s">
        <v>79</v>
      </c>
      <c r="C110" s="33" t="s">
        <v>130</v>
      </c>
      <c r="D110" s="34">
        <v>44588</v>
      </c>
      <c r="E110" s="40">
        <v>470.55</v>
      </c>
      <c r="F110" s="40">
        <v>471.40000000000003</v>
      </c>
      <c r="G110" s="41">
        <v>466.65000000000009</v>
      </c>
      <c r="H110" s="41">
        <v>462.75000000000006</v>
      </c>
      <c r="I110" s="41">
        <v>458.00000000000011</v>
      </c>
      <c r="J110" s="41">
        <v>475.30000000000007</v>
      </c>
      <c r="K110" s="41">
        <v>480.04999999999995</v>
      </c>
      <c r="L110" s="41">
        <v>483.95000000000005</v>
      </c>
      <c r="M110" s="31">
        <v>476.15</v>
      </c>
      <c r="N110" s="31">
        <v>467.5</v>
      </c>
      <c r="O110" s="42">
        <v>13971375</v>
      </c>
      <c r="P110" s="43">
        <v>2.1924972342351402E-2</v>
      </c>
    </row>
    <row r="111" spans="1:16" ht="12.75" customHeight="1">
      <c r="A111" s="31">
        <v>101</v>
      </c>
      <c r="B111" s="32" t="s">
        <v>106</v>
      </c>
      <c r="C111" s="33" t="s">
        <v>131</v>
      </c>
      <c r="D111" s="34">
        <v>44588</v>
      </c>
      <c r="E111" s="40">
        <v>186.65</v>
      </c>
      <c r="F111" s="40">
        <v>186.16666666666666</v>
      </c>
      <c r="G111" s="41">
        <v>184.0333333333333</v>
      </c>
      <c r="H111" s="41">
        <v>181.41666666666666</v>
      </c>
      <c r="I111" s="41">
        <v>179.2833333333333</v>
      </c>
      <c r="J111" s="41">
        <v>188.7833333333333</v>
      </c>
      <c r="K111" s="41">
        <v>190.91666666666669</v>
      </c>
      <c r="L111" s="41">
        <v>193.5333333333333</v>
      </c>
      <c r="M111" s="31">
        <v>188.3</v>
      </c>
      <c r="N111" s="31">
        <v>183.55</v>
      </c>
      <c r="O111" s="42">
        <v>14229836</v>
      </c>
      <c r="P111" s="43">
        <v>-3.937007874015748E-2</v>
      </c>
    </row>
    <row r="112" spans="1:16" ht="12.75" customHeight="1">
      <c r="A112" s="31">
        <v>102</v>
      </c>
      <c r="B112" s="32" t="s">
        <v>42</v>
      </c>
      <c r="C112" s="33" t="s">
        <v>404</v>
      </c>
      <c r="D112" s="34">
        <v>44588</v>
      </c>
      <c r="E112" s="40">
        <v>240.9</v>
      </c>
      <c r="F112" s="40">
        <v>232.51666666666665</v>
      </c>
      <c r="G112" s="41">
        <v>217.0333333333333</v>
      </c>
      <c r="H112" s="41">
        <v>193.16666666666666</v>
      </c>
      <c r="I112" s="41">
        <v>177.68333333333331</v>
      </c>
      <c r="J112" s="41">
        <v>256.38333333333333</v>
      </c>
      <c r="K112" s="41">
        <v>271.86666666666667</v>
      </c>
      <c r="L112" s="41">
        <v>295.73333333333329</v>
      </c>
      <c r="M112" s="31">
        <v>248</v>
      </c>
      <c r="N112" s="31">
        <v>208.65</v>
      </c>
      <c r="O112" s="42">
        <v>14827700</v>
      </c>
      <c r="P112" s="43">
        <v>0.29181404749873674</v>
      </c>
    </row>
    <row r="113" spans="1:16" ht="12.75" customHeight="1">
      <c r="A113" s="31">
        <v>103</v>
      </c>
      <c r="B113" s="32" t="s">
        <v>44</v>
      </c>
      <c r="C113" s="33" t="s">
        <v>265</v>
      </c>
      <c r="D113" s="34">
        <v>44588</v>
      </c>
      <c r="E113" s="40">
        <v>6679.25</v>
      </c>
      <c r="F113" s="40">
        <v>6635.0999999999995</v>
      </c>
      <c r="G113" s="41">
        <v>6560.1999999999989</v>
      </c>
      <c r="H113" s="41">
        <v>6441.15</v>
      </c>
      <c r="I113" s="41">
        <v>6366.2499999999991</v>
      </c>
      <c r="J113" s="41">
        <v>6754.1499999999987</v>
      </c>
      <c r="K113" s="41">
        <v>6829.0499999999984</v>
      </c>
      <c r="L113" s="41">
        <v>6948.0999999999985</v>
      </c>
      <c r="M113" s="31">
        <v>6710</v>
      </c>
      <c r="N113" s="31">
        <v>6516.05</v>
      </c>
      <c r="O113" s="42">
        <v>242850</v>
      </c>
      <c r="P113" s="43">
        <v>-6.4436943847806074E-3</v>
      </c>
    </row>
    <row r="114" spans="1:16" ht="12.75" customHeight="1">
      <c r="A114" s="31">
        <v>104</v>
      </c>
      <c r="B114" s="32" t="s">
        <v>44</v>
      </c>
      <c r="C114" s="33" t="s">
        <v>132</v>
      </c>
      <c r="D114" s="34">
        <v>44588</v>
      </c>
      <c r="E114" s="40">
        <v>2016.8</v>
      </c>
      <c r="F114" s="40">
        <v>2007.4666666666665</v>
      </c>
      <c r="G114" s="41">
        <v>1986.833333333333</v>
      </c>
      <c r="H114" s="41">
        <v>1956.8666666666666</v>
      </c>
      <c r="I114" s="41">
        <v>1936.2333333333331</v>
      </c>
      <c r="J114" s="41">
        <v>2037.4333333333329</v>
      </c>
      <c r="K114" s="41">
        <v>2058.0666666666666</v>
      </c>
      <c r="L114" s="41">
        <v>2088.0333333333328</v>
      </c>
      <c r="M114" s="31">
        <v>2028.1</v>
      </c>
      <c r="N114" s="31">
        <v>1977.5</v>
      </c>
      <c r="O114" s="42">
        <v>2810250</v>
      </c>
      <c r="P114" s="43">
        <v>-1.6535433070866142E-2</v>
      </c>
    </row>
    <row r="115" spans="1:16" ht="12.75" customHeight="1">
      <c r="A115" s="31">
        <v>105</v>
      </c>
      <c r="B115" s="32" t="s">
        <v>58</v>
      </c>
      <c r="C115" s="33" t="s">
        <v>133</v>
      </c>
      <c r="D115" s="34">
        <v>44588</v>
      </c>
      <c r="E115" s="40">
        <v>923.65</v>
      </c>
      <c r="F115" s="40">
        <v>927.05000000000007</v>
      </c>
      <c r="G115" s="41">
        <v>914.00000000000011</v>
      </c>
      <c r="H115" s="41">
        <v>904.35</v>
      </c>
      <c r="I115" s="41">
        <v>891.30000000000007</v>
      </c>
      <c r="J115" s="41">
        <v>936.70000000000016</v>
      </c>
      <c r="K115" s="41">
        <v>949.75000000000011</v>
      </c>
      <c r="L115" s="41">
        <v>959.4000000000002</v>
      </c>
      <c r="M115" s="31">
        <v>940.1</v>
      </c>
      <c r="N115" s="31">
        <v>917.4</v>
      </c>
      <c r="O115" s="42">
        <v>29020500</v>
      </c>
      <c r="P115" s="43">
        <v>-2.3115608337372757E-2</v>
      </c>
    </row>
    <row r="116" spans="1:16" ht="12.75" customHeight="1">
      <c r="A116" s="31">
        <v>106</v>
      </c>
      <c r="B116" s="32" t="s">
        <v>74</v>
      </c>
      <c r="C116" s="33" t="s">
        <v>134</v>
      </c>
      <c r="D116" s="34">
        <v>44588</v>
      </c>
      <c r="E116" s="40">
        <v>261.55</v>
      </c>
      <c r="F116" s="40">
        <v>261.66666666666669</v>
      </c>
      <c r="G116" s="41">
        <v>258.38333333333338</v>
      </c>
      <c r="H116" s="41">
        <v>255.2166666666667</v>
      </c>
      <c r="I116" s="41">
        <v>251.93333333333339</v>
      </c>
      <c r="J116" s="41">
        <v>264.83333333333337</v>
      </c>
      <c r="K116" s="41">
        <v>268.11666666666667</v>
      </c>
      <c r="L116" s="41">
        <v>271.28333333333336</v>
      </c>
      <c r="M116" s="31">
        <v>264.95</v>
      </c>
      <c r="N116" s="31">
        <v>258.5</v>
      </c>
      <c r="O116" s="42">
        <v>15710800</v>
      </c>
      <c r="P116" s="43">
        <v>-2.5529697811740186E-2</v>
      </c>
    </row>
    <row r="117" spans="1:16" ht="12.75" customHeight="1">
      <c r="A117" s="31">
        <v>107</v>
      </c>
      <c r="B117" s="32" t="s">
        <v>87</v>
      </c>
      <c r="C117" s="33" t="s">
        <v>135</v>
      </c>
      <c r="D117" s="34">
        <v>44588</v>
      </c>
      <c r="E117" s="40">
        <v>1822.65</v>
      </c>
      <c r="F117" s="40">
        <v>1825.6333333333334</v>
      </c>
      <c r="G117" s="41">
        <v>1808.3166666666668</v>
      </c>
      <c r="H117" s="41">
        <v>1793.9833333333333</v>
      </c>
      <c r="I117" s="41">
        <v>1776.6666666666667</v>
      </c>
      <c r="J117" s="41">
        <v>1839.9666666666669</v>
      </c>
      <c r="K117" s="41">
        <v>1857.2833333333335</v>
      </c>
      <c r="L117" s="41">
        <v>1871.616666666667</v>
      </c>
      <c r="M117" s="31">
        <v>1842.95</v>
      </c>
      <c r="N117" s="31">
        <v>1811.3</v>
      </c>
      <c r="O117" s="42">
        <v>36595500</v>
      </c>
      <c r="P117" s="43">
        <v>7.8854504771422765E-2</v>
      </c>
    </row>
    <row r="118" spans="1:16" ht="12.75" customHeight="1">
      <c r="A118" s="31">
        <v>108</v>
      </c>
      <c r="B118" s="32" t="s">
        <v>79</v>
      </c>
      <c r="C118" s="33" t="s">
        <v>136</v>
      </c>
      <c r="D118" s="34">
        <v>44588</v>
      </c>
      <c r="E118" s="40">
        <v>118.65</v>
      </c>
      <c r="F118" s="40">
        <v>118.5</v>
      </c>
      <c r="G118" s="41">
        <v>117.5</v>
      </c>
      <c r="H118" s="41">
        <v>116.35</v>
      </c>
      <c r="I118" s="41">
        <v>115.35</v>
      </c>
      <c r="J118" s="41">
        <v>119.65</v>
      </c>
      <c r="K118" s="41">
        <v>120.65</v>
      </c>
      <c r="L118" s="41">
        <v>121.80000000000001</v>
      </c>
      <c r="M118" s="31">
        <v>119.5</v>
      </c>
      <c r="N118" s="31">
        <v>117.35</v>
      </c>
      <c r="O118" s="42">
        <v>47541000</v>
      </c>
      <c r="P118" s="43">
        <v>4.9806229367015932E-2</v>
      </c>
    </row>
    <row r="119" spans="1:16" ht="12.75" customHeight="1">
      <c r="A119" s="31">
        <v>109</v>
      </c>
      <c r="B119" s="32" t="s">
        <v>47</v>
      </c>
      <c r="C119" s="33" t="s">
        <v>266</v>
      </c>
      <c r="D119" s="34">
        <v>44588</v>
      </c>
      <c r="E119" s="40">
        <v>2203.1999999999998</v>
      </c>
      <c r="F119" s="40">
        <v>2190.4166666666665</v>
      </c>
      <c r="G119" s="41">
        <v>2152.7833333333328</v>
      </c>
      <c r="H119" s="41">
        <v>2102.3666666666663</v>
      </c>
      <c r="I119" s="41">
        <v>2064.7333333333327</v>
      </c>
      <c r="J119" s="41">
        <v>2240.833333333333</v>
      </c>
      <c r="K119" s="41">
        <v>2278.4666666666672</v>
      </c>
      <c r="L119" s="41">
        <v>2328.8833333333332</v>
      </c>
      <c r="M119" s="31">
        <v>2228.0500000000002</v>
      </c>
      <c r="N119" s="31">
        <v>2140</v>
      </c>
      <c r="O119" s="42">
        <v>1115100</v>
      </c>
      <c r="P119" s="43">
        <v>-3.9534883720930232E-2</v>
      </c>
    </row>
    <row r="120" spans="1:16" ht="12.75" customHeight="1">
      <c r="A120" s="31">
        <v>110</v>
      </c>
      <c r="B120" s="32" t="s">
        <v>44</v>
      </c>
      <c r="C120" s="33" t="s">
        <v>137</v>
      </c>
      <c r="D120" s="34">
        <v>44588</v>
      </c>
      <c r="E120" s="40">
        <v>864.25</v>
      </c>
      <c r="F120" s="40">
        <v>867.04999999999984</v>
      </c>
      <c r="G120" s="41">
        <v>841.49999999999966</v>
      </c>
      <c r="H120" s="41">
        <v>818.74999999999977</v>
      </c>
      <c r="I120" s="41">
        <v>793.19999999999959</v>
      </c>
      <c r="J120" s="41">
        <v>889.79999999999973</v>
      </c>
      <c r="K120" s="41">
        <v>915.34999999999991</v>
      </c>
      <c r="L120" s="41">
        <v>938.0999999999998</v>
      </c>
      <c r="M120" s="31">
        <v>892.6</v>
      </c>
      <c r="N120" s="31">
        <v>844.3</v>
      </c>
      <c r="O120" s="42">
        <v>8717625</v>
      </c>
      <c r="P120" s="43">
        <v>5.7980248486779226E-2</v>
      </c>
    </row>
    <row r="121" spans="1:16" ht="12.75" customHeight="1">
      <c r="A121" s="31">
        <v>111</v>
      </c>
      <c r="B121" s="32" t="s">
        <v>56</v>
      </c>
      <c r="C121" s="33" t="s">
        <v>138</v>
      </c>
      <c r="D121" s="34">
        <v>44588</v>
      </c>
      <c r="E121" s="40">
        <v>219.45</v>
      </c>
      <c r="F121" s="40">
        <v>219.6</v>
      </c>
      <c r="G121" s="41">
        <v>218</v>
      </c>
      <c r="H121" s="41">
        <v>216.55</v>
      </c>
      <c r="I121" s="41">
        <v>214.95000000000002</v>
      </c>
      <c r="J121" s="41">
        <v>221.04999999999998</v>
      </c>
      <c r="K121" s="41">
        <v>222.64999999999995</v>
      </c>
      <c r="L121" s="41">
        <v>224.09999999999997</v>
      </c>
      <c r="M121" s="31">
        <v>221.2</v>
      </c>
      <c r="N121" s="31">
        <v>218.15</v>
      </c>
      <c r="O121" s="42">
        <v>226736000</v>
      </c>
      <c r="P121" s="43">
        <v>-1.3807117903322338E-2</v>
      </c>
    </row>
    <row r="122" spans="1:16" ht="12.75" customHeight="1">
      <c r="A122" s="31">
        <v>112</v>
      </c>
      <c r="B122" s="32" t="s">
        <v>120</v>
      </c>
      <c r="C122" s="33" t="s">
        <v>139</v>
      </c>
      <c r="D122" s="34">
        <v>44588</v>
      </c>
      <c r="E122" s="40">
        <v>408.35</v>
      </c>
      <c r="F122" s="40">
        <v>406.41666666666669</v>
      </c>
      <c r="G122" s="41">
        <v>402.63333333333338</v>
      </c>
      <c r="H122" s="41">
        <v>396.91666666666669</v>
      </c>
      <c r="I122" s="41">
        <v>393.13333333333338</v>
      </c>
      <c r="J122" s="41">
        <v>412.13333333333338</v>
      </c>
      <c r="K122" s="41">
        <v>415.91666666666669</v>
      </c>
      <c r="L122" s="41">
        <v>421.63333333333338</v>
      </c>
      <c r="M122" s="31">
        <v>410.2</v>
      </c>
      <c r="N122" s="31">
        <v>400.7</v>
      </c>
      <c r="O122" s="42">
        <v>34610000</v>
      </c>
      <c r="P122" s="43">
        <v>-1.0789567702750982E-2</v>
      </c>
    </row>
    <row r="123" spans="1:16" ht="12.75" customHeight="1">
      <c r="A123" s="31">
        <v>113</v>
      </c>
      <c r="B123" s="32" t="s">
        <v>42</v>
      </c>
      <c r="C123" s="33" t="s">
        <v>416</v>
      </c>
      <c r="D123" s="34">
        <v>44588</v>
      </c>
      <c r="E123" s="40">
        <v>3520.55</v>
      </c>
      <c r="F123" s="40">
        <v>3483.1833333333329</v>
      </c>
      <c r="G123" s="41">
        <v>3419.3666666666659</v>
      </c>
      <c r="H123" s="41">
        <v>3318.1833333333329</v>
      </c>
      <c r="I123" s="41">
        <v>3254.3666666666659</v>
      </c>
      <c r="J123" s="41">
        <v>3584.3666666666659</v>
      </c>
      <c r="K123" s="41">
        <v>3648.1833333333325</v>
      </c>
      <c r="L123" s="41">
        <v>3749.3666666666659</v>
      </c>
      <c r="M123" s="31">
        <v>3547</v>
      </c>
      <c r="N123" s="31">
        <v>3382</v>
      </c>
      <c r="O123" s="42">
        <v>320425</v>
      </c>
      <c r="P123" s="43">
        <v>0.11036992116434202</v>
      </c>
    </row>
    <row r="124" spans="1:16" ht="12.75" customHeight="1">
      <c r="A124" s="31">
        <v>114</v>
      </c>
      <c r="B124" s="32" t="s">
        <v>120</v>
      </c>
      <c r="C124" s="33" t="s">
        <v>140</v>
      </c>
      <c r="D124" s="34">
        <v>44588</v>
      </c>
      <c r="E124" s="40">
        <v>673.9</v>
      </c>
      <c r="F124" s="40">
        <v>674.2166666666667</v>
      </c>
      <c r="G124" s="41">
        <v>668.18333333333339</v>
      </c>
      <c r="H124" s="41">
        <v>662.4666666666667</v>
      </c>
      <c r="I124" s="41">
        <v>656.43333333333339</v>
      </c>
      <c r="J124" s="41">
        <v>679.93333333333339</v>
      </c>
      <c r="K124" s="41">
        <v>685.9666666666667</v>
      </c>
      <c r="L124" s="41">
        <v>691.68333333333339</v>
      </c>
      <c r="M124" s="31">
        <v>680.25</v>
      </c>
      <c r="N124" s="31">
        <v>668.5</v>
      </c>
      <c r="O124" s="42">
        <v>42171300</v>
      </c>
      <c r="P124" s="43">
        <v>3.2115100520264629E-3</v>
      </c>
    </row>
    <row r="125" spans="1:16" ht="12.75" customHeight="1">
      <c r="A125" s="31">
        <v>115</v>
      </c>
      <c r="B125" s="32" t="s">
        <v>44</v>
      </c>
      <c r="C125" s="33" t="s">
        <v>141</v>
      </c>
      <c r="D125" s="34">
        <v>44588</v>
      </c>
      <c r="E125" s="40">
        <v>3779.2</v>
      </c>
      <c r="F125" s="40">
        <v>3723.9333333333329</v>
      </c>
      <c r="G125" s="41">
        <v>3655.266666666666</v>
      </c>
      <c r="H125" s="41">
        <v>3531.333333333333</v>
      </c>
      <c r="I125" s="41">
        <v>3462.6666666666661</v>
      </c>
      <c r="J125" s="41">
        <v>3847.8666666666659</v>
      </c>
      <c r="K125" s="41">
        <v>3916.5333333333328</v>
      </c>
      <c r="L125" s="41">
        <v>4040.4666666666658</v>
      </c>
      <c r="M125" s="31">
        <v>3792.6</v>
      </c>
      <c r="N125" s="31">
        <v>3600</v>
      </c>
      <c r="O125" s="42">
        <v>2087625</v>
      </c>
      <c r="P125" s="43">
        <v>6.4775262990117946E-2</v>
      </c>
    </row>
    <row r="126" spans="1:16" ht="12.75" customHeight="1">
      <c r="A126" s="31">
        <v>116</v>
      </c>
      <c r="B126" s="32" t="s">
        <v>58</v>
      </c>
      <c r="C126" s="33" t="s">
        <v>142</v>
      </c>
      <c r="D126" s="34">
        <v>44588</v>
      </c>
      <c r="E126" s="40">
        <v>1907.35</v>
      </c>
      <c r="F126" s="40">
        <v>1906.8833333333332</v>
      </c>
      <c r="G126" s="41">
        <v>1886.6666666666665</v>
      </c>
      <c r="H126" s="41">
        <v>1865.9833333333333</v>
      </c>
      <c r="I126" s="41">
        <v>1845.7666666666667</v>
      </c>
      <c r="J126" s="41">
        <v>1927.5666666666664</v>
      </c>
      <c r="K126" s="41">
        <v>1947.7833333333331</v>
      </c>
      <c r="L126" s="41">
        <v>1968.4666666666662</v>
      </c>
      <c r="M126" s="31">
        <v>1927.1</v>
      </c>
      <c r="N126" s="31">
        <v>1886.2</v>
      </c>
      <c r="O126" s="42">
        <v>13929600</v>
      </c>
      <c r="P126" s="43">
        <v>-1.1720634560263359E-2</v>
      </c>
    </row>
    <row r="127" spans="1:16" ht="12.75" customHeight="1">
      <c r="A127" s="31">
        <v>117</v>
      </c>
      <c r="B127" s="32" t="s">
        <v>63</v>
      </c>
      <c r="C127" s="33" t="s">
        <v>143</v>
      </c>
      <c r="D127" s="34">
        <v>44588</v>
      </c>
      <c r="E127" s="40">
        <v>80.2</v>
      </c>
      <c r="F127" s="40">
        <v>80.233333333333334</v>
      </c>
      <c r="G127" s="41">
        <v>79.216666666666669</v>
      </c>
      <c r="H127" s="41">
        <v>78.233333333333334</v>
      </c>
      <c r="I127" s="41">
        <v>77.216666666666669</v>
      </c>
      <c r="J127" s="41">
        <v>81.216666666666669</v>
      </c>
      <c r="K127" s="41">
        <v>82.233333333333348</v>
      </c>
      <c r="L127" s="41">
        <v>83.216666666666669</v>
      </c>
      <c r="M127" s="31">
        <v>81.25</v>
      </c>
      <c r="N127" s="31">
        <v>79.25</v>
      </c>
      <c r="O127" s="42">
        <v>64431280</v>
      </c>
      <c r="P127" s="43">
        <v>-1.9353055017970694E-3</v>
      </c>
    </row>
    <row r="128" spans="1:16" ht="12.75" customHeight="1">
      <c r="A128" s="31">
        <v>118</v>
      </c>
      <c r="B128" s="32" t="s">
        <v>44</v>
      </c>
      <c r="C128" s="33" t="s">
        <v>144</v>
      </c>
      <c r="D128" s="34">
        <v>44588</v>
      </c>
      <c r="E128" s="40">
        <v>3751.55</v>
      </c>
      <c r="F128" s="40">
        <v>3769.1166666666663</v>
      </c>
      <c r="G128" s="41">
        <v>3718.1333333333328</v>
      </c>
      <c r="H128" s="41">
        <v>3684.7166666666662</v>
      </c>
      <c r="I128" s="41">
        <v>3633.7333333333327</v>
      </c>
      <c r="J128" s="41">
        <v>3802.5333333333328</v>
      </c>
      <c r="K128" s="41">
        <v>3853.5166666666664</v>
      </c>
      <c r="L128" s="41">
        <v>3886.9333333333329</v>
      </c>
      <c r="M128" s="31">
        <v>3820.1</v>
      </c>
      <c r="N128" s="31">
        <v>3735.7</v>
      </c>
      <c r="O128" s="42">
        <v>479375</v>
      </c>
      <c r="P128" s="43">
        <v>-3.497735279315551E-2</v>
      </c>
    </row>
    <row r="129" spans="1:16" ht="12.75" customHeight="1">
      <c r="A129" s="31">
        <v>119</v>
      </c>
      <c r="B129" s="32" t="s">
        <v>47</v>
      </c>
      <c r="C129" s="33" t="s">
        <v>268</v>
      </c>
      <c r="D129" s="34">
        <v>44588</v>
      </c>
      <c r="E129" s="40">
        <v>526.25</v>
      </c>
      <c r="F129" s="40">
        <v>525.98333333333335</v>
      </c>
      <c r="G129" s="41">
        <v>520.06666666666672</v>
      </c>
      <c r="H129" s="41">
        <v>513.88333333333333</v>
      </c>
      <c r="I129" s="41">
        <v>507.9666666666667</v>
      </c>
      <c r="J129" s="41">
        <v>532.16666666666674</v>
      </c>
      <c r="K129" s="41">
        <v>538.08333333333326</v>
      </c>
      <c r="L129" s="41">
        <v>544.26666666666677</v>
      </c>
      <c r="M129" s="31">
        <v>531.9</v>
      </c>
      <c r="N129" s="31">
        <v>519.79999999999995</v>
      </c>
      <c r="O129" s="42">
        <v>4735800</v>
      </c>
      <c r="P129" s="43">
        <v>1.8188854489164085E-2</v>
      </c>
    </row>
    <row r="130" spans="1:16" ht="12.75" customHeight="1">
      <c r="A130" s="31">
        <v>120</v>
      </c>
      <c r="B130" s="32" t="s">
        <v>63</v>
      </c>
      <c r="C130" s="33" t="s">
        <v>145</v>
      </c>
      <c r="D130" s="34">
        <v>44588</v>
      </c>
      <c r="E130" s="40">
        <v>377.8</v>
      </c>
      <c r="F130" s="40">
        <v>378.2833333333333</v>
      </c>
      <c r="G130" s="41">
        <v>373.01666666666659</v>
      </c>
      <c r="H130" s="41">
        <v>368.23333333333329</v>
      </c>
      <c r="I130" s="41">
        <v>362.96666666666658</v>
      </c>
      <c r="J130" s="41">
        <v>383.06666666666661</v>
      </c>
      <c r="K130" s="41">
        <v>388.33333333333326</v>
      </c>
      <c r="L130" s="41">
        <v>393.11666666666662</v>
      </c>
      <c r="M130" s="31">
        <v>383.55</v>
      </c>
      <c r="N130" s="31">
        <v>373.5</v>
      </c>
      <c r="O130" s="42">
        <v>13460000</v>
      </c>
      <c r="P130" s="43">
        <v>1.218228305008272E-2</v>
      </c>
    </row>
    <row r="131" spans="1:16" ht="12.75" customHeight="1">
      <c r="A131" s="31">
        <v>121</v>
      </c>
      <c r="B131" s="32" t="s">
        <v>70</v>
      </c>
      <c r="C131" s="33" t="s">
        <v>146</v>
      </c>
      <c r="D131" s="34">
        <v>44588</v>
      </c>
      <c r="E131" s="40">
        <v>1913.6</v>
      </c>
      <c r="F131" s="40">
        <v>1919.8666666666668</v>
      </c>
      <c r="G131" s="41">
        <v>1897.7333333333336</v>
      </c>
      <c r="H131" s="41">
        <v>1881.8666666666668</v>
      </c>
      <c r="I131" s="41">
        <v>1859.7333333333336</v>
      </c>
      <c r="J131" s="41">
        <v>1935.7333333333336</v>
      </c>
      <c r="K131" s="41">
        <v>1957.8666666666668</v>
      </c>
      <c r="L131" s="41">
        <v>1973.7333333333336</v>
      </c>
      <c r="M131" s="31">
        <v>1942</v>
      </c>
      <c r="N131" s="31">
        <v>1904</v>
      </c>
      <c r="O131" s="42">
        <v>13175550</v>
      </c>
      <c r="P131" s="43">
        <v>1.4118167736224829E-2</v>
      </c>
    </row>
    <row r="132" spans="1:16" ht="12.75" customHeight="1">
      <c r="A132" s="31">
        <v>122</v>
      </c>
      <c r="B132" s="32" t="s">
        <v>87</v>
      </c>
      <c r="C132" s="33" t="s">
        <v>147</v>
      </c>
      <c r="D132" s="34">
        <v>44588</v>
      </c>
      <c r="E132" s="40">
        <v>7225.25</v>
      </c>
      <c r="F132" s="40">
        <v>7250.05</v>
      </c>
      <c r="G132" s="41">
        <v>7185.25</v>
      </c>
      <c r="H132" s="41">
        <v>7145.25</v>
      </c>
      <c r="I132" s="41">
        <v>7080.45</v>
      </c>
      <c r="J132" s="41">
        <v>7290.05</v>
      </c>
      <c r="K132" s="41">
        <v>7354.8500000000013</v>
      </c>
      <c r="L132" s="41">
        <v>7394.85</v>
      </c>
      <c r="M132" s="31">
        <v>7314.85</v>
      </c>
      <c r="N132" s="31">
        <v>7210.05</v>
      </c>
      <c r="O132" s="42">
        <v>830250</v>
      </c>
      <c r="P132" s="43">
        <v>4.5523233849641104E-2</v>
      </c>
    </row>
    <row r="133" spans="1:16" ht="12.75" customHeight="1">
      <c r="A133" s="31">
        <v>123</v>
      </c>
      <c r="B133" s="32" t="s">
        <v>87</v>
      </c>
      <c r="C133" s="33" t="s">
        <v>148</v>
      </c>
      <c r="D133" s="34">
        <v>44588</v>
      </c>
      <c r="E133" s="40">
        <v>5795.5</v>
      </c>
      <c r="F133" s="40">
        <v>5817.9000000000005</v>
      </c>
      <c r="G133" s="41">
        <v>5743.5500000000011</v>
      </c>
      <c r="H133" s="41">
        <v>5691.6</v>
      </c>
      <c r="I133" s="41">
        <v>5617.2500000000009</v>
      </c>
      <c r="J133" s="41">
        <v>5869.8500000000013</v>
      </c>
      <c r="K133" s="41">
        <v>5944.2000000000016</v>
      </c>
      <c r="L133" s="41">
        <v>5996.1500000000015</v>
      </c>
      <c r="M133" s="31">
        <v>5892.25</v>
      </c>
      <c r="N133" s="31">
        <v>5765.95</v>
      </c>
      <c r="O133" s="42">
        <v>684800</v>
      </c>
      <c r="P133" s="43">
        <v>6.1047412457390766E-2</v>
      </c>
    </row>
    <row r="134" spans="1:16" ht="12.75" customHeight="1">
      <c r="A134" s="31">
        <v>124</v>
      </c>
      <c r="B134" s="32" t="s">
        <v>47</v>
      </c>
      <c r="C134" s="33" t="s">
        <v>149</v>
      </c>
      <c r="D134" s="34">
        <v>44588</v>
      </c>
      <c r="E134" s="40">
        <v>919.5</v>
      </c>
      <c r="F134" s="40">
        <v>923.36666666666667</v>
      </c>
      <c r="G134" s="41">
        <v>913.48333333333335</v>
      </c>
      <c r="H134" s="41">
        <v>907.4666666666667</v>
      </c>
      <c r="I134" s="41">
        <v>897.58333333333337</v>
      </c>
      <c r="J134" s="41">
        <v>929.38333333333333</v>
      </c>
      <c r="K134" s="41">
        <v>939.26666666666677</v>
      </c>
      <c r="L134" s="41">
        <v>945.2833333333333</v>
      </c>
      <c r="M134" s="31">
        <v>933.25</v>
      </c>
      <c r="N134" s="31">
        <v>917.35</v>
      </c>
      <c r="O134" s="42">
        <v>7084750</v>
      </c>
      <c r="P134" s="43">
        <v>1.0915706488781079E-2</v>
      </c>
    </row>
    <row r="135" spans="1:16" ht="12.75" customHeight="1">
      <c r="A135" s="31">
        <v>125</v>
      </c>
      <c r="B135" s="32" t="s">
        <v>49</v>
      </c>
      <c r="C135" s="33" t="s">
        <v>150</v>
      </c>
      <c r="D135" s="34">
        <v>44588</v>
      </c>
      <c r="E135" s="40">
        <v>832.85</v>
      </c>
      <c r="F135" s="40">
        <v>837.44999999999993</v>
      </c>
      <c r="G135" s="41">
        <v>821.39999999999986</v>
      </c>
      <c r="H135" s="41">
        <v>809.94999999999993</v>
      </c>
      <c r="I135" s="41">
        <v>793.89999999999986</v>
      </c>
      <c r="J135" s="41">
        <v>848.89999999999986</v>
      </c>
      <c r="K135" s="41">
        <v>864.94999999999982</v>
      </c>
      <c r="L135" s="41">
        <v>876.39999999999986</v>
      </c>
      <c r="M135" s="31">
        <v>853.5</v>
      </c>
      <c r="N135" s="31">
        <v>826</v>
      </c>
      <c r="O135" s="42">
        <v>12256300</v>
      </c>
      <c r="P135" s="43">
        <v>6.044455211677064E-2</v>
      </c>
    </row>
    <row r="136" spans="1:16" ht="12.75" customHeight="1">
      <c r="A136" s="31">
        <v>126</v>
      </c>
      <c r="B136" s="32" t="s">
        <v>63</v>
      </c>
      <c r="C136" s="33" t="s">
        <v>151</v>
      </c>
      <c r="D136" s="34">
        <v>44588</v>
      </c>
      <c r="E136" s="40">
        <v>154</v>
      </c>
      <c r="F136" s="40">
        <v>154.45000000000002</v>
      </c>
      <c r="G136" s="41">
        <v>152.15000000000003</v>
      </c>
      <c r="H136" s="41">
        <v>150.30000000000001</v>
      </c>
      <c r="I136" s="41">
        <v>148.00000000000003</v>
      </c>
      <c r="J136" s="41">
        <v>156.30000000000004</v>
      </c>
      <c r="K136" s="41">
        <v>158.60000000000005</v>
      </c>
      <c r="L136" s="41">
        <v>160.45000000000005</v>
      </c>
      <c r="M136" s="31">
        <v>156.75</v>
      </c>
      <c r="N136" s="31">
        <v>152.6</v>
      </c>
      <c r="O136" s="42">
        <v>28420000</v>
      </c>
      <c r="P136" s="43">
        <v>1.3118494225010694E-2</v>
      </c>
    </row>
    <row r="137" spans="1:16" ht="12.75" customHeight="1">
      <c r="A137" s="31">
        <v>127</v>
      </c>
      <c r="B137" s="32" t="s">
        <v>63</v>
      </c>
      <c r="C137" s="33" t="s">
        <v>152</v>
      </c>
      <c r="D137" s="34">
        <v>44588</v>
      </c>
      <c r="E137" s="40">
        <v>166.4</v>
      </c>
      <c r="F137" s="40">
        <v>166.93333333333334</v>
      </c>
      <c r="G137" s="41">
        <v>164.01666666666668</v>
      </c>
      <c r="H137" s="41">
        <v>161.63333333333335</v>
      </c>
      <c r="I137" s="41">
        <v>158.7166666666667</v>
      </c>
      <c r="J137" s="41">
        <v>169.31666666666666</v>
      </c>
      <c r="K137" s="41">
        <v>172.23333333333329</v>
      </c>
      <c r="L137" s="41">
        <v>174.61666666666665</v>
      </c>
      <c r="M137" s="31">
        <v>169.85</v>
      </c>
      <c r="N137" s="31">
        <v>164.55</v>
      </c>
      <c r="O137" s="42">
        <v>18891000</v>
      </c>
      <c r="P137" s="43">
        <v>8.1652257444764648E-3</v>
      </c>
    </row>
    <row r="138" spans="1:16" ht="12.75" customHeight="1">
      <c r="A138" s="31">
        <v>128</v>
      </c>
      <c r="B138" s="32" t="s">
        <v>56</v>
      </c>
      <c r="C138" s="33" t="s">
        <v>153</v>
      </c>
      <c r="D138" s="34">
        <v>44588</v>
      </c>
      <c r="E138" s="40">
        <v>506.75</v>
      </c>
      <c r="F138" s="40">
        <v>505.73333333333335</v>
      </c>
      <c r="G138" s="41">
        <v>504.01666666666671</v>
      </c>
      <c r="H138" s="41">
        <v>501.28333333333336</v>
      </c>
      <c r="I138" s="41">
        <v>499.56666666666672</v>
      </c>
      <c r="J138" s="41">
        <v>508.4666666666667</v>
      </c>
      <c r="K138" s="41">
        <v>510.18333333333339</v>
      </c>
      <c r="L138" s="41">
        <v>512.91666666666674</v>
      </c>
      <c r="M138" s="31">
        <v>507.45</v>
      </c>
      <c r="N138" s="31">
        <v>503</v>
      </c>
      <c r="O138" s="42">
        <v>8377000</v>
      </c>
      <c r="P138" s="43">
        <v>-7.1115325352613485E-3</v>
      </c>
    </row>
    <row r="139" spans="1:16" ht="12.75" customHeight="1">
      <c r="A139" s="31">
        <v>129</v>
      </c>
      <c r="B139" s="32" t="s">
        <v>49</v>
      </c>
      <c r="C139" s="33" t="s">
        <v>154</v>
      </c>
      <c r="D139" s="34">
        <v>44588</v>
      </c>
      <c r="E139" s="40">
        <v>7898.3</v>
      </c>
      <c r="F139" s="40">
        <v>7889.55</v>
      </c>
      <c r="G139" s="41">
        <v>7835.05</v>
      </c>
      <c r="H139" s="41">
        <v>7771.8</v>
      </c>
      <c r="I139" s="41">
        <v>7717.3</v>
      </c>
      <c r="J139" s="41">
        <v>7952.8</v>
      </c>
      <c r="K139" s="41">
        <v>8007.3</v>
      </c>
      <c r="L139" s="41">
        <v>8070.55</v>
      </c>
      <c r="M139" s="31">
        <v>7944.05</v>
      </c>
      <c r="N139" s="31">
        <v>7826.3</v>
      </c>
      <c r="O139" s="42">
        <v>2329900</v>
      </c>
      <c r="P139" s="43">
        <v>1.3396546474707494E-2</v>
      </c>
    </row>
    <row r="140" spans="1:16" ht="12.75" customHeight="1">
      <c r="A140" s="31">
        <v>130</v>
      </c>
      <c r="B140" s="32" t="s">
        <v>56</v>
      </c>
      <c r="C140" s="33" t="s">
        <v>155</v>
      </c>
      <c r="D140" s="34">
        <v>44588</v>
      </c>
      <c r="E140" s="40">
        <v>889.7</v>
      </c>
      <c r="F140" s="40">
        <v>894.15</v>
      </c>
      <c r="G140" s="41">
        <v>883.5</v>
      </c>
      <c r="H140" s="41">
        <v>877.30000000000007</v>
      </c>
      <c r="I140" s="41">
        <v>866.65000000000009</v>
      </c>
      <c r="J140" s="41">
        <v>900.34999999999991</v>
      </c>
      <c r="K140" s="41">
        <v>910.99999999999977</v>
      </c>
      <c r="L140" s="41">
        <v>917.19999999999982</v>
      </c>
      <c r="M140" s="31">
        <v>904.8</v>
      </c>
      <c r="N140" s="31">
        <v>887.95</v>
      </c>
      <c r="O140" s="42">
        <v>16007500</v>
      </c>
      <c r="P140" s="43">
        <v>9.3001261034047922E-3</v>
      </c>
    </row>
    <row r="141" spans="1:16" ht="12.75" customHeight="1">
      <c r="A141" s="31">
        <v>131</v>
      </c>
      <c r="B141" s="32" t="s">
        <v>44</v>
      </c>
      <c r="C141" s="33" t="s">
        <v>457</v>
      </c>
      <c r="D141" s="34">
        <v>44588</v>
      </c>
      <c r="E141" s="40">
        <v>1618.45</v>
      </c>
      <c r="F141" s="40">
        <v>1622.2</v>
      </c>
      <c r="G141" s="41">
        <v>1608.25</v>
      </c>
      <c r="H141" s="41">
        <v>1598.05</v>
      </c>
      <c r="I141" s="41">
        <v>1584.1</v>
      </c>
      <c r="J141" s="41">
        <v>1632.4</v>
      </c>
      <c r="K141" s="41">
        <v>1646.3500000000004</v>
      </c>
      <c r="L141" s="41">
        <v>1656.5500000000002</v>
      </c>
      <c r="M141" s="31">
        <v>1636.15</v>
      </c>
      <c r="N141" s="31">
        <v>1612</v>
      </c>
      <c r="O141" s="42">
        <v>1914500</v>
      </c>
      <c r="P141" s="43">
        <v>1.2962962962962963E-2</v>
      </c>
    </row>
    <row r="142" spans="1:16" ht="12.75" customHeight="1">
      <c r="A142" s="31">
        <v>132</v>
      </c>
      <c r="B142" s="32" t="s">
        <v>47</v>
      </c>
      <c r="C142" s="33" t="s">
        <v>156</v>
      </c>
      <c r="D142" s="34">
        <v>44588</v>
      </c>
      <c r="E142" s="40">
        <v>3278.2</v>
      </c>
      <c r="F142" s="40">
        <v>3297.8166666666671</v>
      </c>
      <c r="G142" s="41">
        <v>3223.6333333333341</v>
      </c>
      <c r="H142" s="41">
        <v>3169.0666666666671</v>
      </c>
      <c r="I142" s="41">
        <v>3094.8833333333341</v>
      </c>
      <c r="J142" s="41">
        <v>3352.3833333333341</v>
      </c>
      <c r="K142" s="41">
        <v>3426.5666666666675</v>
      </c>
      <c r="L142" s="41">
        <v>3481.1333333333341</v>
      </c>
      <c r="M142" s="31">
        <v>3372</v>
      </c>
      <c r="N142" s="31">
        <v>3243.25</v>
      </c>
      <c r="O142" s="42">
        <v>516000</v>
      </c>
      <c r="P142" s="43">
        <v>-2.1244309559939303E-2</v>
      </c>
    </row>
    <row r="143" spans="1:16" ht="12.75" customHeight="1">
      <c r="A143" s="31">
        <v>133</v>
      </c>
      <c r="B143" s="32" t="s">
        <v>63</v>
      </c>
      <c r="C143" s="33" t="s">
        <v>157</v>
      </c>
      <c r="D143" s="34">
        <v>44588</v>
      </c>
      <c r="E143" s="40">
        <v>1036.4000000000001</v>
      </c>
      <c r="F143" s="40">
        <v>1025.05</v>
      </c>
      <c r="G143" s="41">
        <v>1011.0999999999999</v>
      </c>
      <c r="H143" s="41">
        <v>985.8</v>
      </c>
      <c r="I143" s="41">
        <v>971.84999999999991</v>
      </c>
      <c r="J143" s="41">
        <v>1050.3499999999999</v>
      </c>
      <c r="K143" s="41">
        <v>1064.3000000000002</v>
      </c>
      <c r="L143" s="41">
        <v>1089.5999999999999</v>
      </c>
      <c r="M143" s="31">
        <v>1039</v>
      </c>
      <c r="N143" s="31">
        <v>999.75</v>
      </c>
      <c r="O143" s="42">
        <v>1778400</v>
      </c>
      <c r="P143" s="43">
        <v>0.216</v>
      </c>
    </row>
    <row r="144" spans="1:16" ht="12.75" customHeight="1">
      <c r="A144" s="31">
        <v>134</v>
      </c>
      <c r="B144" s="32" t="s">
        <v>79</v>
      </c>
      <c r="C144" s="33" t="s">
        <v>158</v>
      </c>
      <c r="D144" s="34">
        <v>44588</v>
      </c>
      <c r="E144" s="40">
        <v>888.35</v>
      </c>
      <c r="F144" s="40">
        <v>888.1</v>
      </c>
      <c r="G144" s="41">
        <v>881.30000000000007</v>
      </c>
      <c r="H144" s="41">
        <v>874.25</v>
      </c>
      <c r="I144" s="41">
        <v>867.45</v>
      </c>
      <c r="J144" s="41">
        <v>895.15000000000009</v>
      </c>
      <c r="K144" s="41">
        <v>901.95</v>
      </c>
      <c r="L144" s="41">
        <v>909.00000000000011</v>
      </c>
      <c r="M144" s="31">
        <v>894.9</v>
      </c>
      <c r="N144" s="31">
        <v>881.05</v>
      </c>
      <c r="O144" s="42">
        <v>4793400</v>
      </c>
      <c r="P144" s="43">
        <v>2.2526558300268784E-2</v>
      </c>
    </row>
    <row r="145" spans="1:16" ht="12.75" customHeight="1">
      <c r="A145" s="31">
        <v>135</v>
      </c>
      <c r="B145" s="32" t="s">
        <v>87</v>
      </c>
      <c r="C145" s="33" t="s">
        <v>159</v>
      </c>
      <c r="D145" s="34">
        <v>44588</v>
      </c>
      <c r="E145" s="40">
        <v>4620.95</v>
      </c>
      <c r="F145" s="40">
        <v>4635.4333333333334</v>
      </c>
      <c r="G145" s="41">
        <v>4591.9666666666672</v>
      </c>
      <c r="H145" s="41">
        <v>4562.9833333333336</v>
      </c>
      <c r="I145" s="41">
        <v>4519.5166666666673</v>
      </c>
      <c r="J145" s="41">
        <v>4664.416666666667</v>
      </c>
      <c r="K145" s="41">
        <v>4707.8833333333323</v>
      </c>
      <c r="L145" s="41">
        <v>4736.8666666666668</v>
      </c>
      <c r="M145" s="31">
        <v>4678.8999999999996</v>
      </c>
      <c r="N145" s="31">
        <v>4606.45</v>
      </c>
      <c r="O145" s="42">
        <v>2581200</v>
      </c>
      <c r="P145" s="43">
        <v>1.5900503778337533E-2</v>
      </c>
    </row>
    <row r="146" spans="1:16" ht="12.75" customHeight="1">
      <c r="A146" s="31">
        <v>136</v>
      </c>
      <c r="B146" s="32" t="s">
        <v>49</v>
      </c>
      <c r="C146" s="33" t="s">
        <v>160</v>
      </c>
      <c r="D146" s="34">
        <v>44588</v>
      </c>
      <c r="E146" s="40">
        <v>238.15</v>
      </c>
      <c r="F146" s="40">
        <v>237.11666666666665</v>
      </c>
      <c r="G146" s="41">
        <v>233.73333333333329</v>
      </c>
      <c r="H146" s="41">
        <v>229.31666666666663</v>
      </c>
      <c r="I146" s="41">
        <v>225.93333333333328</v>
      </c>
      <c r="J146" s="41">
        <v>241.5333333333333</v>
      </c>
      <c r="K146" s="41">
        <v>244.91666666666669</v>
      </c>
      <c r="L146" s="41">
        <v>249.33333333333331</v>
      </c>
      <c r="M146" s="31">
        <v>240.5</v>
      </c>
      <c r="N146" s="31">
        <v>232.7</v>
      </c>
      <c r="O146" s="42">
        <v>26082000</v>
      </c>
      <c r="P146" s="43">
        <v>-2.5500196155355041E-2</v>
      </c>
    </row>
    <row r="147" spans="1:16" ht="12.75" customHeight="1">
      <c r="A147" s="31">
        <v>137</v>
      </c>
      <c r="B147" s="32" t="s">
        <v>87</v>
      </c>
      <c r="C147" s="33" t="s">
        <v>161</v>
      </c>
      <c r="D147" s="34">
        <v>44588</v>
      </c>
      <c r="E147" s="40">
        <v>3252.05</v>
      </c>
      <c r="F147" s="40">
        <v>3270</v>
      </c>
      <c r="G147" s="41">
        <v>3215.4</v>
      </c>
      <c r="H147" s="41">
        <v>3178.75</v>
      </c>
      <c r="I147" s="41">
        <v>3124.15</v>
      </c>
      <c r="J147" s="41">
        <v>3306.65</v>
      </c>
      <c r="K147" s="41">
        <v>3361.2500000000005</v>
      </c>
      <c r="L147" s="41">
        <v>3397.9</v>
      </c>
      <c r="M147" s="31">
        <v>3324.6</v>
      </c>
      <c r="N147" s="31">
        <v>3233.35</v>
      </c>
      <c r="O147" s="42">
        <v>1946000</v>
      </c>
      <c r="P147" s="43">
        <v>3.0488369937911222E-2</v>
      </c>
    </row>
    <row r="148" spans="1:16" ht="12.75" customHeight="1">
      <c r="A148" s="31">
        <v>138</v>
      </c>
      <c r="B148" s="32" t="s">
        <v>49</v>
      </c>
      <c r="C148" s="33" t="s">
        <v>162</v>
      </c>
      <c r="D148" s="34">
        <v>44588</v>
      </c>
      <c r="E148" s="40">
        <v>74298.05</v>
      </c>
      <c r="F148" s="40">
        <v>74224.650000000009</v>
      </c>
      <c r="G148" s="41">
        <v>73699.35000000002</v>
      </c>
      <c r="H148" s="41">
        <v>73100.650000000009</v>
      </c>
      <c r="I148" s="41">
        <v>72575.35000000002</v>
      </c>
      <c r="J148" s="41">
        <v>74823.35000000002</v>
      </c>
      <c r="K148" s="41">
        <v>75348.650000000009</v>
      </c>
      <c r="L148" s="41">
        <v>75947.35000000002</v>
      </c>
      <c r="M148" s="31">
        <v>74749.95</v>
      </c>
      <c r="N148" s="31">
        <v>73625.95</v>
      </c>
      <c r="O148" s="42">
        <v>57930</v>
      </c>
      <c r="P148" s="43">
        <v>7.1279554937413074E-3</v>
      </c>
    </row>
    <row r="149" spans="1:16" ht="12.75" customHeight="1">
      <c r="A149" s="31">
        <v>139</v>
      </c>
      <c r="B149" s="32" t="s">
        <v>63</v>
      </c>
      <c r="C149" s="33" t="s">
        <v>163</v>
      </c>
      <c r="D149" s="34">
        <v>44588</v>
      </c>
      <c r="E149" s="40">
        <v>1530.75</v>
      </c>
      <c r="F149" s="40">
        <v>1533.8</v>
      </c>
      <c r="G149" s="41">
        <v>1515.6999999999998</v>
      </c>
      <c r="H149" s="41">
        <v>1500.6499999999999</v>
      </c>
      <c r="I149" s="41">
        <v>1482.5499999999997</v>
      </c>
      <c r="J149" s="41">
        <v>1548.85</v>
      </c>
      <c r="K149" s="41">
        <v>1566.9499999999998</v>
      </c>
      <c r="L149" s="41">
        <v>1582</v>
      </c>
      <c r="M149" s="31">
        <v>1551.9</v>
      </c>
      <c r="N149" s="31">
        <v>1518.75</v>
      </c>
      <c r="O149" s="42">
        <v>3398625</v>
      </c>
      <c r="P149" s="43">
        <v>1.3871797740239401E-2</v>
      </c>
    </row>
    <row r="150" spans="1:16" ht="12.75" customHeight="1">
      <c r="A150" s="31">
        <v>140</v>
      </c>
      <c r="B150" s="32" t="s">
        <v>44</v>
      </c>
      <c r="C150" s="33" t="s">
        <v>164</v>
      </c>
      <c r="D150" s="34">
        <v>44588</v>
      </c>
      <c r="E150" s="40">
        <v>354.55</v>
      </c>
      <c r="F150" s="40">
        <v>355.91666666666669</v>
      </c>
      <c r="G150" s="41">
        <v>351.83333333333337</v>
      </c>
      <c r="H150" s="41">
        <v>349.11666666666667</v>
      </c>
      <c r="I150" s="41">
        <v>345.03333333333336</v>
      </c>
      <c r="J150" s="41">
        <v>358.63333333333338</v>
      </c>
      <c r="K150" s="41">
        <v>362.71666666666675</v>
      </c>
      <c r="L150" s="41">
        <v>365.43333333333339</v>
      </c>
      <c r="M150" s="31">
        <v>360</v>
      </c>
      <c r="N150" s="31">
        <v>353.2</v>
      </c>
      <c r="O150" s="42">
        <v>3595200</v>
      </c>
      <c r="P150" s="43">
        <v>8.527827648114902E-3</v>
      </c>
    </row>
    <row r="151" spans="1:16" ht="12.75" customHeight="1">
      <c r="A151" s="31">
        <v>141</v>
      </c>
      <c r="B151" s="32" t="s">
        <v>120</v>
      </c>
      <c r="C151" s="33" t="s">
        <v>165</v>
      </c>
      <c r="D151" s="34">
        <v>44588</v>
      </c>
      <c r="E151" s="40">
        <v>111.25</v>
      </c>
      <c r="F151" s="40">
        <v>109.58333333333333</v>
      </c>
      <c r="G151" s="41">
        <v>107.16666666666666</v>
      </c>
      <c r="H151" s="41">
        <v>103.08333333333333</v>
      </c>
      <c r="I151" s="41">
        <v>100.66666666666666</v>
      </c>
      <c r="J151" s="41">
        <v>113.66666666666666</v>
      </c>
      <c r="K151" s="41">
        <v>116.08333333333331</v>
      </c>
      <c r="L151" s="41">
        <v>120.16666666666666</v>
      </c>
      <c r="M151" s="31">
        <v>112</v>
      </c>
      <c r="N151" s="31">
        <v>105.5</v>
      </c>
      <c r="O151" s="42">
        <v>104541500</v>
      </c>
      <c r="P151" s="43">
        <v>1.3514627111660486E-2</v>
      </c>
    </row>
    <row r="152" spans="1:16" ht="12.75" customHeight="1">
      <c r="A152" s="31">
        <v>142</v>
      </c>
      <c r="B152" s="32" t="s">
        <v>44</v>
      </c>
      <c r="C152" s="33" t="s">
        <v>166</v>
      </c>
      <c r="D152" s="34">
        <v>44588</v>
      </c>
      <c r="E152" s="40">
        <v>5630.95</v>
      </c>
      <c r="F152" s="40">
        <v>5627.6500000000005</v>
      </c>
      <c r="G152" s="41">
        <v>5583.3000000000011</v>
      </c>
      <c r="H152" s="41">
        <v>5535.6500000000005</v>
      </c>
      <c r="I152" s="41">
        <v>5491.3000000000011</v>
      </c>
      <c r="J152" s="41">
        <v>5675.3000000000011</v>
      </c>
      <c r="K152" s="41">
        <v>5719.6500000000015</v>
      </c>
      <c r="L152" s="41">
        <v>5767.3000000000011</v>
      </c>
      <c r="M152" s="31">
        <v>5672</v>
      </c>
      <c r="N152" s="31">
        <v>5580</v>
      </c>
      <c r="O152" s="42">
        <v>1127000</v>
      </c>
      <c r="P152" s="43">
        <v>-2.7651808428271209E-3</v>
      </c>
    </row>
    <row r="153" spans="1:16" ht="12.75" customHeight="1">
      <c r="A153" s="31">
        <v>143</v>
      </c>
      <c r="B153" s="32" t="s">
        <v>38</v>
      </c>
      <c r="C153" s="33" t="s">
        <v>167</v>
      </c>
      <c r="D153" s="34">
        <v>44588</v>
      </c>
      <c r="E153" s="40">
        <v>3994.15</v>
      </c>
      <c r="F153" s="40">
        <v>4009.6166666666668</v>
      </c>
      <c r="G153" s="41">
        <v>3924.5333333333338</v>
      </c>
      <c r="H153" s="41">
        <v>3854.916666666667</v>
      </c>
      <c r="I153" s="41">
        <v>3769.8333333333339</v>
      </c>
      <c r="J153" s="41">
        <v>4079.2333333333336</v>
      </c>
      <c r="K153" s="41">
        <v>4164.3166666666666</v>
      </c>
      <c r="L153" s="41">
        <v>4233.9333333333334</v>
      </c>
      <c r="M153" s="31">
        <v>4094.7</v>
      </c>
      <c r="N153" s="31">
        <v>3940</v>
      </c>
      <c r="O153" s="42">
        <v>384075</v>
      </c>
      <c r="P153" s="43">
        <v>3.3918837068443369E-2</v>
      </c>
    </row>
    <row r="154" spans="1:16" ht="12.75" customHeight="1">
      <c r="A154" s="31">
        <v>144</v>
      </c>
      <c r="B154" s="32" t="s">
        <v>44</v>
      </c>
      <c r="C154" s="33" t="s">
        <v>458</v>
      </c>
      <c r="D154" s="34">
        <v>44588</v>
      </c>
      <c r="E154" s="40">
        <v>50.55</v>
      </c>
      <c r="F154" s="40">
        <v>50.683333333333337</v>
      </c>
      <c r="G154" s="41">
        <v>49.866666666666674</v>
      </c>
      <c r="H154" s="41">
        <v>49.183333333333337</v>
      </c>
      <c r="I154" s="41">
        <v>48.366666666666674</v>
      </c>
      <c r="J154" s="41">
        <v>51.366666666666674</v>
      </c>
      <c r="K154" s="41">
        <v>52.183333333333337</v>
      </c>
      <c r="L154" s="41">
        <v>52.866666666666674</v>
      </c>
      <c r="M154" s="31">
        <v>51.5</v>
      </c>
      <c r="N154" s="31">
        <v>50</v>
      </c>
      <c r="O154" s="42">
        <v>28836000</v>
      </c>
      <c r="P154" s="43">
        <v>0.1625544267053701</v>
      </c>
    </row>
    <row r="155" spans="1:16" ht="12.75" customHeight="1">
      <c r="A155" s="31">
        <v>145</v>
      </c>
      <c r="B155" s="275" t="s">
        <v>56</v>
      </c>
      <c r="C155" s="33" t="s">
        <v>168</v>
      </c>
      <c r="D155" s="34">
        <v>44588</v>
      </c>
      <c r="E155" s="40">
        <v>19992.8</v>
      </c>
      <c r="F155" s="40">
        <v>19891.883333333331</v>
      </c>
      <c r="G155" s="41">
        <v>19753.916666666664</v>
      </c>
      <c r="H155" s="41">
        <v>19515.033333333333</v>
      </c>
      <c r="I155" s="41">
        <v>19377.066666666666</v>
      </c>
      <c r="J155" s="41">
        <v>20130.766666666663</v>
      </c>
      <c r="K155" s="41">
        <v>20268.73333333333</v>
      </c>
      <c r="L155" s="41">
        <v>20507.616666666661</v>
      </c>
      <c r="M155" s="31">
        <v>20029.849999999999</v>
      </c>
      <c r="N155" s="31">
        <v>19653</v>
      </c>
      <c r="O155" s="42">
        <v>308150</v>
      </c>
      <c r="P155" s="43">
        <v>1.2568799802842355E-2</v>
      </c>
    </row>
    <row r="156" spans="1:16" ht="12.75" customHeight="1">
      <c r="A156" s="31">
        <v>146</v>
      </c>
      <c r="B156" s="32" t="s">
        <v>120</v>
      </c>
      <c r="C156" s="33" t="s">
        <v>169</v>
      </c>
      <c r="D156" s="34">
        <v>44588</v>
      </c>
      <c r="E156" s="40">
        <v>139.25</v>
      </c>
      <c r="F156" s="40">
        <v>138.91666666666666</v>
      </c>
      <c r="G156" s="41">
        <v>137.73333333333332</v>
      </c>
      <c r="H156" s="41">
        <v>136.21666666666667</v>
      </c>
      <c r="I156" s="41">
        <v>135.03333333333333</v>
      </c>
      <c r="J156" s="41">
        <v>140.43333333333331</v>
      </c>
      <c r="K156" s="41">
        <v>141.61666666666665</v>
      </c>
      <c r="L156" s="41">
        <v>143.1333333333333</v>
      </c>
      <c r="M156" s="31">
        <v>140.1</v>
      </c>
      <c r="N156" s="31">
        <v>137.4</v>
      </c>
      <c r="O156" s="42">
        <v>79750100</v>
      </c>
      <c r="P156" s="43">
        <v>8.8998135277165626E-3</v>
      </c>
    </row>
    <row r="157" spans="1:16" ht="12.75" customHeight="1">
      <c r="A157" s="31">
        <v>147</v>
      </c>
      <c r="B157" s="32" t="s">
        <v>170</v>
      </c>
      <c r="C157" s="33" t="s">
        <v>171</v>
      </c>
      <c r="D157" s="34">
        <v>44588</v>
      </c>
      <c r="E157" s="40">
        <v>131.25</v>
      </c>
      <c r="F157" s="40">
        <v>130.93333333333331</v>
      </c>
      <c r="G157" s="41">
        <v>129.96666666666661</v>
      </c>
      <c r="H157" s="41">
        <v>128.68333333333331</v>
      </c>
      <c r="I157" s="41">
        <v>127.71666666666661</v>
      </c>
      <c r="J157" s="41">
        <v>132.21666666666661</v>
      </c>
      <c r="K157" s="41">
        <v>133.18333333333331</v>
      </c>
      <c r="L157" s="41">
        <v>134.46666666666661</v>
      </c>
      <c r="M157" s="31">
        <v>131.9</v>
      </c>
      <c r="N157" s="31">
        <v>129.65</v>
      </c>
      <c r="O157" s="42">
        <v>53141100</v>
      </c>
      <c r="P157" s="43">
        <v>-1.6561181434599156E-2</v>
      </c>
    </row>
    <row r="158" spans="1:16" ht="12.75" customHeight="1">
      <c r="A158" s="31">
        <v>148</v>
      </c>
      <c r="B158" s="32" t="s">
        <v>97</v>
      </c>
      <c r="C158" s="33" t="s">
        <v>270</v>
      </c>
      <c r="D158" s="34">
        <v>44588</v>
      </c>
      <c r="E158" s="40">
        <v>914.2</v>
      </c>
      <c r="F158" s="40">
        <v>918.56666666666661</v>
      </c>
      <c r="G158" s="41">
        <v>903.13333333333321</v>
      </c>
      <c r="H158" s="41">
        <v>892.06666666666661</v>
      </c>
      <c r="I158" s="41">
        <v>876.63333333333321</v>
      </c>
      <c r="J158" s="41">
        <v>929.63333333333321</v>
      </c>
      <c r="K158" s="41">
        <v>945.06666666666661</v>
      </c>
      <c r="L158" s="41">
        <v>956.13333333333321</v>
      </c>
      <c r="M158" s="31">
        <v>934</v>
      </c>
      <c r="N158" s="31">
        <v>907.5</v>
      </c>
      <c r="O158" s="42">
        <v>3136000</v>
      </c>
      <c r="P158" s="43">
        <v>-9.5069644041565326E-3</v>
      </c>
    </row>
    <row r="159" spans="1:16" ht="12.75" customHeight="1">
      <c r="A159" s="31">
        <v>149</v>
      </c>
      <c r="B159" s="32" t="s">
        <v>87</v>
      </c>
      <c r="C159" s="33" t="s">
        <v>468</v>
      </c>
      <c r="D159" s="34">
        <v>44588</v>
      </c>
      <c r="E159" s="40">
        <v>4006</v>
      </c>
      <c r="F159" s="40">
        <v>4020.3333333333335</v>
      </c>
      <c r="G159" s="41">
        <v>3970.666666666667</v>
      </c>
      <c r="H159" s="41">
        <v>3935.3333333333335</v>
      </c>
      <c r="I159" s="41">
        <v>3885.666666666667</v>
      </c>
      <c r="J159" s="41">
        <v>4055.666666666667</v>
      </c>
      <c r="K159" s="41">
        <v>4105.3333333333339</v>
      </c>
      <c r="L159" s="41">
        <v>4140.666666666667</v>
      </c>
      <c r="M159" s="31">
        <v>4070</v>
      </c>
      <c r="N159" s="31">
        <v>3985</v>
      </c>
      <c r="O159" s="42">
        <v>673875</v>
      </c>
      <c r="P159" s="43">
        <v>3.1633792333457386E-3</v>
      </c>
    </row>
    <row r="160" spans="1:16" ht="12.75" customHeight="1">
      <c r="A160" s="31">
        <v>150</v>
      </c>
      <c r="B160" s="32" t="s">
        <v>79</v>
      </c>
      <c r="C160" s="33" t="s">
        <v>172</v>
      </c>
      <c r="D160" s="34">
        <v>44588</v>
      </c>
      <c r="E160" s="40">
        <v>157.15</v>
      </c>
      <c r="F160" s="40">
        <v>155.46666666666667</v>
      </c>
      <c r="G160" s="41">
        <v>153.48333333333335</v>
      </c>
      <c r="H160" s="41">
        <v>149.81666666666669</v>
      </c>
      <c r="I160" s="41">
        <v>147.83333333333337</v>
      </c>
      <c r="J160" s="41">
        <v>159.13333333333333</v>
      </c>
      <c r="K160" s="41">
        <v>161.11666666666662</v>
      </c>
      <c r="L160" s="41">
        <v>164.7833333333333</v>
      </c>
      <c r="M160" s="31">
        <v>157.44999999999999</v>
      </c>
      <c r="N160" s="31">
        <v>151.80000000000001</v>
      </c>
      <c r="O160" s="42">
        <v>40117000</v>
      </c>
      <c r="P160" s="43">
        <v>0.10969116080937168</v>
      </c>
    </row>
    <row r="161" spans="1:16" ht="12.75" customHeight="1">
      <c r="A161" s="31">
        <v>151</v>
      </c>
      <c r="B161" s="32" t="s">
        <v>40</v>
      </c>
      <c r="C161" s="33" t="s">
        <v>173</v>
      </c>
      <c r="D161" s="34">
        <v>44588</v>
      </c>
      <c r="E161" s="40">
        <v>44151.25</v>
      </c>
      <c r="F161" s="40">
        <v>43496.05</v>
      </c>
      <c r="G161" s="41">
        <v>42492.000000000007</v>
      </c>
      <c r="H161" s="41">
        <v>40832.750000000007</v>
      </c>
      <c r="I161" s="41">
        <v>39828.700000000012</v>
      </c>
      <c r="J161" s="41">
        <v>45155.3</v>
      </c>
      <c r="K161" s="41">
        <v>46159.349999999991</v>
      </c>
      <c r="L161" s="41">
        <v>47818.6</v>
      </c>
      <c r="M161" s="31">
        <v>44500.1</v>
      </c>
      <c r="N161" s="31">
        <v>41836.800000000003</v>
      </c>
      <c r="O161" s="42">
        <v>87120</v>
      </c>
      <c r="P161" s="43">
        <v>3.0152536360411493E-2</v>
      </c>
    </row>
    <row r="162" spans="1:16" ht="12.75" customHeight="1">
      <c r="A162" s="31">
        <v>152</v>
      </c>
      <c r="B162" s="32" t="s">
        <v>47</v>
      </c>
      <c r="C162" s="33" t="s">
        <v>174</v>
      </c>
      <c r="D162" s="34">
        <v>44588</v>
      </c>
      <c r="E162" s="40">
        <v>2591.85</v>
      </c>
      <c r="F162" s="40">
        <v>2608.1333333333332</v>
      </c>
      <c r="G162" s="41">
        <v>2552.1666666666665</v>
      </c>
      <c r="H162" s="41">
        <v>2512.4833333333331</v>
      </c>
      <c r="I162" s="41">
        <v>2456.5166666666664</v>
      </c>
      <c r="J162" s="41">
        <v>2647.8166666666666</v>
      </c>
      <c r="K162" s="41">
        <v>2703.7833333333338</v>
      </c>
      <c r="L162" s="41">
        <v>2743.4666666666667</v>
      </c>
      <c r="M162" s="31">
        <v>2664.1</v>
      </c>
      <c r="N162" s="31">
        <v>2568.4499999999998</v>
      </c>
      <c r="O162" s="42">
        <v>3382225</v>
      </c>
      <c r="P162" s="43">
        <v>6.6233203294321627E-2</v>
      </c>
    </row>
    <row r="163" spans="1:16" ht="12.75" customHeight="1">
      <c r="A163" s="31">
        <v>153</v>
      </c>
      <c r="B163" s="32" t="s">
        <v>87</v>
      </c>
      <c r="C163" s="33" t="s">
        <v>473</v>
      </c>
      <c r="D163" s="34">
        <v>44588</v>
      </c>
      <c r="E163" s="40">
        <v>4567.05</v>
      </c>
      <c r="F163" s="40">
        <v>4563.8</v>
      </c>
      <c r="G163" s="41">
        <v>4532.55</v>
      </c>
      <c r="H163" s="41">
        <v>4498.05</v>
      </c>
      <c r="I163" s="41">
        <v>4466.8</v>
      </c>
      <c r="J163" s="41">
        <v>4598.3</v>
      </c>
      <c r="K163" s="41">
        <v>4629.55</v>
      </c>
      <c r="L163" s="41">
        <v>4664.05</v>
      </c>
      <c r="M163" s="31">
        <v>4595.05</v>
      </c>
      <c r="N163" s="31">
        <v>4529.3</v>
      </c>
      <c r="O163" s="42">
        <v>577050</v>
      </c>
      <c r="P163" s="43">
        <v>6.1534216335540841E-2</v>
      </c>
    </row>
    <row r="164" spans="1:16" ht="12.75" customHeight="1">
      <c r="A164" s="31">
        <v>154</v>
      </c>
      <c r="B164" s="32" t="s">
        <v>79</v>
      </c>
      <c r="C164" s="33" t="s">
        <v>175</v>
      </c>
      <c r="D164" s="34">
        <v>44588</v>
      </c>
      <c r="E164" s="40">
        <v>223.15</v>
      </c>
      <c r="F164" s="40">
        <v>222.83333333333334</v>
      </c>
      <c r="G164" s="41">
        <v>221.86666666666667</v>
      </c>
      <c r="H164" s="41">
        <v>220.58333333333334</v>
      </c>
      <c r="I164" s="41">
        <v>219.61666666666667</v>
      </c>
      <c r="J164" s="41">
        <v>224.11666666666667</v>
      </c>
      <c r="K164" s="41">
        <v>225.08333333333331</v>
      </c>
      <c r="L164" s="41">
        <v>226.36666666666667</v>
      </c>
      <c r="M164" s="31">
        <v>223.8</v>
      </c>
      <c r="N164" s="31">
        <v>221.55</v>
      </c>
      <c r="O164" s="42">
        <v>18462000</v>
      </c>
      <c r="P164" s="43">
        <v>-1.7717478052673583E-2</v>
      </c>
    </row>
    <row r="165" spans="1:16" ht="12.75" customHeight="1">
      <c r="A165" s="31">
        <v>155</v>
      </c>
      <c r="B165" s="32" t="s">
        <v>63</v>
      </c>
      <c r="C165" s="33" t="s">
        <v>176</v>
      </c>
      <c r="D165" s="34">
        <v>44588</v>
      </c>
      <c r="E165" s="40">
        <v>124.35</v>
      </c>
      <c r="F165" s="40">
        <v>124.95</v>
      </c>
      <c r="G165" s="41">
        <v>123.15</v>
      </c>
      <c r="H165" s="41">
        <v>121.95</v>
      </c>
      <c r="I165" s="41">
        <v>120.15</v>
      </c>
      <c r="J165" s="41">
        <v>126.15</v>
      </c>
      <c r="K165" s="41">
        <v>127.94999999999999</v>
      </c>
      <c r="L165" s="41">
        <v>129.15</v>
      </c>
      <c r="M165" s="31">
        <v>126.75</v>
      </c>
      <c r="N165" s="31">
        <v>123.75</v>
      </c>
      <c r="O165" s="42">
        <v>42153800</v>
      </c>
      <c r="P165" s="43">
        <v>5.2313883299798795E-2</v>
      </c>
    </row>
    <row r="166" spans="1:16" ht="12.75" customHeight="1">
      <c r="A166" s="31">
        <v>156</v>
      </c>
      <c r="B166" s="32" t="s">
        <v>47</v>
      </c>
      <c r="C166" s="33" t="s">
        <v>177</v>
      </c>
      <c r="D166" s="34">
        <v>44588</v>
      </c>
      <c r="E166" s="40">
        <v>4967.1000000000004</v>
      </c>
      <c r="F166" s="40">
        <v>4997.166666666667</v>
      </c>
      <c r="G166" s="41">
        <v>4927.0333333333338</v>
      </c>
      <c r="H166" s="41">
        <v>4886.9666666666672</v>
      </c>
      <c r="I166" s="41">
        <v>4816.8333333333339</v>
      </c>
      <c r="J166" s="41">
        <v>5037.2333333333336</v>
      </c>
      <c r="K166" s="41">
        <v>5107.3666666666668</v>
      </c>
      <c r="L166" s="41">
        <v>5147.4333333333334</v>
      </c>
      <c r="M166" s="31">
        <v>5067.3</v>
      </c>
      <c r="N166" s="31">
        <v>4957.1000000000004</v>
      </c>
      <c r="O166" s="42">
        <v>163000</v>
      </c>
      <c r="P166" s="43">
        <v>3.328050713153724E-2</v>
      </c>
    </row>
    <row r="167" spans="1:16" ht="12.75" customHeight="1">
      <c r="A167" s="31">
        <v>157</v>
      </c>
      <c r="B167" s="32" t="s">
        <v>56</v>
      </c>
      <c r="C167" s="33" t="s">
        <v>178</v>
      </c>
      <c r="D167" s="34">
        <v>44588</v>
      </c>
      <c r="E167" s="40">
        <v>2728.2</v>
      </c>
      <c r="F167" s="40">
        <v>2704.7833333333333</v>
      </c>
      <c r="G167" s="41">
        <v>2671.7666666666664</v>
      </c>
      <c r="H167" s="41">
        <v>2615.333333333333</v>
      </c>
      <c r="I167" s="41">
        <v>2582.3166666666662</v>
      </c>
      <c r="J167" s="41">
        <v>2761.2166666666667</v>
      </c>
      <c r="K167" s="41">
        <v>2794.233333333334</v>
      </c>
      <c r="L167" s="41">
        <v>2850.666666666667</v>
      </c>
      <c r="M167" s="31">
        <v>2737.8</v>
      </c>
      <c r="N167" s="31">
        <v>2648.35</v>
      </c>
      <c r="O167" s="42">
        <v>2158500</v>
      </c>
      <c r="P167" s="43">
        <v>-2.330316742081448E-2</v>
      </c>
    </row>
    <row r="168" spans="1:16" ht="12.75" customHeight="1">
      <c r="A168" s="31">
        <v>158</v>
      </c>
      <c r="B168" s="32" t="s">
        <v>38</v>
      </c>
      <c r="C168" s="33" t="s">
        <v>179</v>
      </c>
      <c r="D168" s="34">
        <v>44588</v>
      </c>
      <c r="E168" s="40">
        <v>2963.45</v>
      </c>
      <c r="F168" s="40">
        <v>2955.7999999999997</v>
      </c>
      <c r="G168" s="41">
        <v>2936.5499999999993</v>
      </c>
      <c r="H168" s="41">
        <v>2909.6499999999996</v>
      </c>
      <c r="I168" s="41">
        <v>2890.3999999999992</v>
      </c>
      <c r="J168" s="41">
        <v>2982.6999999999994</v>
      </c>
      <c r="K168" s="41">
        <v>3001.9500000000003</v>
      </c>
      <c r="L168" s="41">
        <v>3028.8499999999995</v>
      </c>
      <c r="M168" s="31">
        <v>2975.05</v>
      </c>
      <c r="N168" s="31">
        <v>2928.9</v>
      </c>
      <c r="O168" s="42">
        <v>1689250</v>
      </c>
      <c r="P168" s="43">
        <v>1.3803450862715679E-2</v>
      </c>
    </row>
    <row r="169" spans="1:16" ht="12.75" customHeight="1">
      <c r="A169" s="31">
        <v>159</v>
      </c>
      <c r="B169" s="32" t="s">
        <v>58</v>
      </c>
      <c r="C169" s="33" t="s">
        <v>180</v>
      </c>
      <c r="D169" s="34">
        <v>44588</v>
      </c>
      <c r="E169" s="40">
        <v>39.049999999999997</v>
      </c>
      <c r="F169" s="40">
        <v>39.166666666666664</v>
      </c>
      <c r="G169" s="41">
        <v>38.633333333333326</v>
      </c>
      <c r="H169" s="41">
        <v>38.216666666666661</v>
      </c>
      <c r="I169" s="41">
        <v>37.683333333333323</v>
      </c>
      <c r="J169" s="41">
        <v>39.583333333333329</v>
      </c>
      <c r="K169" s="41">
        <v>40.116666666666674</v>
      </c>
      <c r="L169" s="41">
        <v>40.533333333333331</v>
      </c>
      <c r="M169" s="31">
        <v>39.700000000000003</v>
      </c>
      <c r="N169" s="31">
        <v>38.75</v>
      </c>
      <c r="O169" s="42">
        <v>266720000</v>
      </c>
      <c r="P169" s="43">
        <v>-2.5728474839944952E-3</v>
      </c>
    </row>
    <row r="170" spans="1:16" ht="12.75" customHeight="1">
      <c r="A170" s="31">
        <v>160</v>
      </c>
      <c r="B170" s="32" t="s">
        <v>44</v>
      </c>
      <c r="C170" s="33" t="s">
        <v>272</v>
      </c>
      <c r="D170" s="34">
        <v>44588</v>
      </c>
      <c r="E170" s="40">
        <v>2483.85</v>
      </c>
      <c r="F170" s="40">
        <v>2486.0666666666671</v>
      </c>
      <c r="G170" s="41">
        <v>2426.1333333333341</v>
      </c>
      <c r="H170" s="41">
        <v>2368.416666666667</v>
      </c>
      <c r="I170" s="41">
        <v>2308.483333333334</v>
      </c>
      <c r="J170" s="41">
        <v>2543.7833333333342</v>
      </c>
      <c r="K170" s="41">
        <v>2603.7166666666676</v>
      </c>
      <c r="L170" s="41">
        <v>2661.4333333333343</v>
      </c>
      <c r="M170" s="31">
        <v>2546</v>
      </c>
      <c r="N170" s="31">
        <v>2428.35</v>
      </c>
      <c r="O170" s="42">
        <v>574200</v>
      </c>
      <c r="P170" s="43">
        <v>6.4516129032258063E-2</v>
      </c>
    </row>
    <row r="171" spans="1:16" ht="12.75" customHeight="1">
      <c r="A171" s="31">
        <v>161</v>
      </c>
      <c r="B171" s="32" t="s">
        <v>170</v>
      </c>
      <c r="C171" s="33" t="s">
        <v>181</v>
      </c>
      <c r="D171" s="34">
        <v>44588</v>
      </c>
      <c r="E171" s="40">
        <v>206.25</v>
      </c>
      <c r="F171" s="40">
        <v>206.96666666666667</v>
      </c>
      <c r="G171" s="41">
        <v>204.78333333333333</v>
      </c>
      <c r="H171" s="41">
        <v>203.31666666666666</v>
      </c>
      <c r="I171" s="41">
        <v>201.13333333333333</v>
      </c>
      <c r="J171" s="41">
        <v>208.43333333333334</v>
      </c>
      <c r="K171" s="41">
        <v>210.61666666666667</v>
      </c>
      <c r="L171" s="41">
        <v>212.08333333333334</v>
      </c>
      <c r="M171" s="31">
        <v>209.15</v>
      </c>
      <c r="N171" s="31">
        <v>205.5</v>
      </c>
      <c r="O171" s="42">
        <v>31256713</v>
      </c>
      <c r="P171" s="43">
        <v>0.11320037986704654</v>
      </c>
    </row>
    <row r="172" spans="1:16" ht="12.75" customHeight="1">
      <c r="A172" s="31">
        <v>162</v>
      </c>
      <c r="B172" s="32" t="s">
        <v>182</v>
      </c>
      <c r="C172" s="33" t="s">
        <v>183</v>
      </c>
      <c r="D172" s="34">
        <v>44588</v>
      </c>
      <c r="E172" s="40">
        <v>1367.55</v>
      </c>
      <c r="F172" s="40">
        <v>1372.1833333333334</v>
      </c>
      <c r="G172" s="41">
        <v>1345.3666666666668</v>
      </c>
      <c r="H172" s="41">
        <v>1323.1833333333334</v>
      </c>
      <c r="I172" s="41">
        <v>1296.3666666666668</v>
      </c>
      <c r="J172" s="41">
        <v>1394.3666666666668</v>
      </c>
      <c r="K172" s="41">
        <v>1421.1833333333334</v>
      </c>
      <c r="L172" s="41">
        <v>1443.3666666666668</v>
      </c>
      <c r="M172" s="31">
        <v>1399</v>
      </c>
      <c r="N172" s="31">
        <v>1350</v>
      </c>
      <c r="O172" s="42">
        <v>2895398</v>
      </c>
      <c r="P172" s="43">
        <v>-2.481151473612063E-2</v>
      </c>
    </row>
    <row r="173" spans="1:16" ht="12.75" customHeight="1">
      <c r="A173" s="31">
        <v>163</v>
      </c>
      <c r="B173" s="32" t="s">
        <v>44</v>
      </c>
      <c r="C173" s="33" t="s">
        <v>485</v>
      </c>
      <c r="D173" s="34">
        <v>44588</v>
      </c>
      <c r="E173" s="40">
        <v>245.7</v>
      </c>
      <c r="F173" s="40">
        <v>246.16666666666666</v>
      </c>
      <c r="G173" s="41">
        <v>241.13333333333333</v>
      </c>
      <c r="H173" s="41">
        <v>236.56666666666666</v>
      </c>
      <c r="I173" s="41">
        <v>231.53333333333333</v>
      </c>
      <c r="J173" s="41">
        <v>250.73333333333332</v>
      </c>
      <c r="K173" s="41">
        <v>255.76666666666668</v>
      </c>
      <c r="L173" s="41">
        <v>260.33333333333331</v>
      </c>
      <c r="M173" s="31">
        <v>251.2</v>
      </c>
      <c r="N173" s="31">
        <v>241.6</v>
      </c>
      <c r="O173" s="42">
        <v>3802500</v>
      </c>
      <c r="P173" s="43">
        <v>6.5126050420168072E-2</v>
      </c>
    </row>
    <row r="174" spans="1:16" ht="12.75" customHeight="1">
      <c r="A174" s="31">
        <v>164</v>
      </c>
      <c r="B174" s="32" t="s">
        <v>42</v>
      </c>
      <c r="C174" s="33" t="s">
        <v>184</v>
      </c>
      <c r="D174" s="34">
        <v>44588</v>
      </c>
      <c r="E174" s="40">
        <v>1033.3499999999999</v>
      </c>
      <c r="F174" s="40">
        <v>1027.5999999999999</v>
      </c>
      <c r="G174" s="41">
        <v>1013.1499999999999</v>
      </c>
      <c r="H174" s="41">
        <v>992.94999999999993</v>
      </c>
      <c r="I174" s="41">
        <v>978.49999999999989</v>
      </c>
      <c r="J174" s="41">
        <v>1047.7999999999997</v>
      </c>
      <c r="K174" s="41">
        <v>1062.2499999999995</v>
      </c>
      <c r="L174" s="41">
        <v>1082.4499999999998</v>
      </c>
      <c r="M174" s="31">
        <v>1042.05</v>
      </c>
      <c r="N174" s="31">
        <v>1007.4</v>
      </c>
      <c r="O174" s="42">
        <v>1853000</v>
      </c>
      <c r="P174" s="43">
        <v>-2.1104625056129322E-2</v>
      </c>
    </row>
    <row r="175" spans="1:16" ht="12.75" customHeight="1">
      <c r="A175" s="31">
        <v>165</v>
      </c>
      <c r="B175" s="32" t="s">
        <v>58</v>
      </c>
      <c r="C175" s="33" t="s">
        <v>185</v>
      </c>
      <c r="D175" s="34">
        <v>44588</v>
      </c>
      <c r="E175" s="40">
        <v>135.55000000000001</v>
      </c>
      <c r="F175" s="40">
        <v>135.35</v>
      </c>
      <c r="G175" s="41">
        <v>133.69999999999999</v>
      </c>
      <c r="H175" s="41">
        <v>131.85</v>
      </c>
      <c r="I175" s="41">
        <v>130.19999999999999</v>
      </c>
      <c r="J175" s="41">
        <v>137.19999999999999</v>
      </c>
      <c r="K175" s="41">
        <v>138.85000000000002</v>
      </c>
      <c r="L175" s="41">
        <v>140.69999999999999</v>
      </c>
      <c r="M175" s="31">
        <v>137</v>
      </c>
      <c r="N175" s="31">
        <v>133.5</v>
      </c>
      <c r="O175" s="42">
        <v>46081000</v>
      </c>
      <c r="P175" s="43">
        <v>-4.0458937198067632E-2</v>
      </c>
    </row>
    <row r="176" spans="1:16" ht="12.75" customHeight="1">
      <c r="A176" s="31">
        <v>166</v>
      </c>
      <c r="B176" s="32" t="s">
        <v>170</v>
      </c>
      <c r="C176" s="33" t="s">
        <v>186</v>
      </c>
      <c r="D176" s="34">
        <v>44588</v>
      </c>
      <c r="E176" s="40">
        <v>137.15</v>
      </c>
      <c r="F176" s="40">
        <v>137.23333333333332</v>
      </c>
      <c r="G176" s="41">
        <v>135.61666666666665</v>
      </c>
      <c r="H176" s="41">
        <v>134.08333333333331</v>
      </c>
      <c r="I176" s="41">
        <v>132.46666666666664</v>
      </c>
      <c r="J176" s="41">
        <v>138.76666666666665</v>
      </c>
      <c r="K176" s="41">
        <v>140.38333333333333</v>
      </c>
      <c r="L176" s="41">
        <v>141.91666666666666</v>
      </c>
      <c r="M176" s="31">
        <v>138.85</v>
      </c>
      <c r="N176" s="31">
        <v>135.69999999999999</v>
      </c>
      <c r="O176" s="42">
        <v>37254000</v>
      </c>
      <c r="P176" s="43">
        <v>7.9545454545454537E-3</v>
      </c>
    </row>
    <row r="177" spans="1:16" ht="12.75" customHeight="1">
      <c r="A177" s="31">
        <v>167</v>
      </c>
      <c r="B177" s="276" t="s">
        <v>79</v>
      </c>
      <c r="C177" s="33" t="s">
        <v>187</v>
      </c>
      <c r="D177" s="34">
        <v>44588</v>
      </c>
      <c r="E177" s="40">
        <v>2442.25</v>
      </c>
      <c r="F177" s="40">
        <v>2442.2166666666667</v>
      </c>
      <c r="G177" s="41">
        <v>2419.4333333333334</v>
      </c>
      <c r="H177" s="41">
        <v>2396.6166666666668</v>
      </c>
      <c r="I177" s="41">
        <v>2373.8333333333335</v>
      </c>
      <c r="J177" s="41">
        <v>2465.0333333333333</v>
      </c>
      <c r="K177" s="41">
        <v>2487.8166666666671</v>
      </c>
      <c r="L177" s="41">
        <v>2510.6333333333332</v>
      </c>
      <c r="M177" s="31">
        <v>2465</v>
      </c>
      <c r="N177" s="31">
        <v>2419.4</v>
      </c>
      <c r="O177" s="42">
        <v>33058750</v>
      </c>
      <c r="P177" s="43">
        <v>-1.2810654642369225E-2</v>
      </c>
    </row>
    <row r="178" spans="1:16" ht="12.75" customHeight="1">
      <c r="A178" s="31">
        <v>168</v>
      </c>
      <c r="B178" s="32" t="s">
        <v>120</v>
      </c>
      <c r="C178" s="33" t="s">
        <v>188</v>
      </c>
      <c r="D178" s="34">
        <v>44588</v>
      </c>
      <c r="E178" s="40">
        <v>112.55</v>
      </c>
      <c r="F178" s="40">
        <v>112.48333333333333</v>
      </c>
      <c r="G178" s="41">
        <v>111.01666666666667</v>
      </c>
      <c r="H178" s="41">
        <v>109.48333333333333</v>
      </c>
      <c r="I178" s="41">
        <v>108.01666666666667</v>
      </c>
      <c r="J178" s="41">
        <v>114.01666666666667</v>
      </c>
      <c r="K178" s="41">
        <v>115.48333333333333</v>
      </c>
      <c r="L178" s="41">
        <v>117.01666666666667</v>
      </c>
      <c r="M178" s="31">
        <v>113.95</v>
      </c>
      <c r="N178" s="31">
        <v>110.95</v>
      </c>
      <c r="O178" s="42">
        <v>155861750</v>
      </c>
      <c r="P178" s="43">
        <v>-5.6967970667555524E-3</v>
      </c>
    </row>
    <row r="179" spans="1:16" ht="12.75" customHeight="1">
      <c r="A179" s="31">
        <v>169</v>
      </c>
      <c r="B179" s="32" t="s">
        <v>58</v>
      </c>
      <c r="C179" s="33" t="s">
        <v>275</v>
      </c>
      <c r="D179" s="34">
        <v>44588</v>
      </c>
      <c r="E179" s="40">
        <v>930.15</v>
      </c>
      <c r="F179" s="40">
        <v>933.68333333333339</v>
      </c>
      <c r="G179" s="41">
        <v>924.86666666666679</v>
      </c>
      <c r="H179" s="41">
        <v>919.58333333333337</v>
      </c>
      <c r="I179" s="41">
        <v>910.76666666666677</v>
      </c>
      <c r="J179" s="41">
        <v>938.96666666666681</v>
      </c>
      <c r="K179" s="41">
        <v>947.78333333333342</v>
      </c>
      <c r="L179" s="41">
        <v>953.06666666666683</v>
      </c>
      <c r="M179" s="31">
        <v>942.5</v>
      </c>
      <c r="N179" s="31">
        <v>928.4</v>
      </c>
      <c r="O179" s="42">
        <v>4660000</v>
      </c>
      <c r="P179" s="43">
        <v>2.9054126762078983E-3</v>
      </c>
    </row>
    <row r="180" spans="1:16" ht="12.75" customHeight="1">
      <c r="A180" s="31">
        <v>170</v>
      </c>
      <c r="B180" s="32" t="s">
        <v>63</v>
      </c>
      <c r="C180" s="33" t="s">
        <v>189</v>
      </c>
      <c r="D180" s="34">
        <v>44588</v>
      </c>
      <c r="E180" s="40">
        <v>1221.55</v>
      </c>
      <c r="F180" s="40">
        <v>1218.0666666666668</v>
      </c>
      <c r="G180" s="41">
        <v>1212.1333333333337</v>
      </c>
      <c r="H180" s="41">
        <v>1202.7166666666669</v>
      </c>
      <c r="I180" s="41">
        <v>1196.7833333333338</v>
      </c>
      <c r="J180" s="41">
        <v>1227.4833333333336</v>
      </c>
      <c r="K180" s="41">
        <v>1233.4166666666665</v>
      </c>
      <c r="L180" s="41">
        <v>1242.8333333333335</v>
      </c>
      <c r="M180" s="31">
        <v>1224</v>
      </c>
      <c r="N180" s="31">
        <v>1208.6500000000001</v>
      </c>
      <c r="O180" s="42">
        <v>6846000</v>
      </c>
      <c r="P180" s="43">
        <v>2.0914886478022591E-2</v>
      </c>
    </row>
    <row r="181" spans="1:16" ht="12.75" customHeight="1">
      <c r="A181" s="31">
        <v>171</v>
      </c>
      <c r="B181" s="32" t="s">
        <v>58</v>
      </c>
      <c r="C181" s="33" t="s">
        <v>190</v>
      </c>
      <c r="D181" s="34">
        <v>44588</v>
      </c>
      <c r="E181" s="40">
        <v>493.4</v>
      </c>
      <c r="F181" s="40">
        <v>495.76666666666665</v>
      </c>
      <c r="G181" s="41">
        <v>488.08333333333331</v>
      </c>
      <c r="H181" s="41">
        <v>482.76666666666665</v>
      </c>
      <c r="I181" s="41">
        <v>475.08333333333331</v>
      </c>
      <c r="J181" s="41">
        <v>501.08333333333331</v>
      </c>
      <c r="K181" s="41">
        <v>508.76666666666671</v>
      </c>
      <c r="L181" s="41">
        <v>514.08333333333326</v>
      </c>
      <c r="M181" s="31">
        <v>503.45</v>
      </c>
      <c r="N181" s="31">
        <v>490.45</v>
      </c>
      <c r="O181" s="42">
        <v>92689500</v>
      </c>
      <c r="P181" s="43">
        <v>7.0895400762736724E-3</v>
      </c>
    </row>
    <row r="182" spans="1:16" ht="12.75" customHeight="1">
      <c r="A182" s="31">
        <v>172</v>
      </c>
      <c r="B182" s="32" t="s">
        <v>42</v>
      </c>
      <c r="C182" s="33" t="s">
        <v>191</v>
      </c>
      <c r="D182" s="34">
        <v>44588</v>
      </c>
      <c r="E182" s="40">
        <v>27177.05</v>
      </c>
      <c r="F182" s="40">
        <v>27069.216666666664</v>
      </c>
      <c r="G182" s="41">
        <v>26749.433333333327</v>
      </c>
      <c r="H182" s="41">
        <v>26321.816666666662</v>
      </c>
      <c r="I182" s="41">
        <v>26002.033333333326</v>
      </c>
      <c r="J182" s="41">
        <v>27496.833333333328</v>
      </c>
      <c r="K182" s="41">
        <v>27816.616666666661</v>
      </c>
      <c r="L182" s="41">
        <v>28244.23333333333</v>
      </c>
      <c r="M182" s="31">
        <v>27389</v>
      </c>
      <c r="N182" s="31">
        <v>26641.599999999999</v>
      </c>
      <c r="O182" s="42">
        <v>170075</v>
      </c>
      <c r="P182" s="43">
        <v>1.144811180493607E-2</v>
      </c>
    </row>
    <row r="183" spans="1:16" ht="12.75" customHeight="1">
      <c r="A183" s="31">
        <v>173</v>
      </c>
      <c r="B183" s="32" t="s">
        <v>70</v>
      </c>
      <c r="C183" s="33" t="s">
        <v>192</v>
      </c>
      <c r="D183" s="34">
        <v>44588</v>
      </c>
      <c r="E183" s="40">
        <v>2274.1</v>
      </c>
      <c r="F183" s="40">
        <v>2285.3666666666663</v>
      </c>
      <c r="G183" s="41">
        <v>2254.7833333333328</v>
      </c>
      <c r="H183" s="41">
        <v>2235.4666666666667</v>
      </c>
      <c r="I183" s="41">
        <v>2204.8833333333332</v>
      </c>
      <c r="J183" s="41">
        <v>2304.6833333333325</v>
      </c>
      <c r="K183" s="41">
        <v>2335.2666666666655</v>
      </c>
      <c r="L183" s="41">
        <v>2354.5833333333321</v>
      </c>
      <c r="M183" s="31">
        <v>2315.9499999999998</v>
      </c>
      <c r="N183" s="31">
        <v>2266.0500000000002</v>
      </c>
      <c r="O183" s="42">
        <v>1966250</v>
      </c>
      <c r="P183" s="43">
        <v>1.088646967340591E-2</v>
      </c>
    </row>
    <row r="184" spans="1:16" ht="12.75" customHeight="1">
      <c r="A184" s="31">
        <v>174</v>
      </c>
      <c r="B184" s="32" t="s">
        <v>40</v>
      </c>
      <c r="C184" s="33" t="s">
        <v>193</v>
      </c>
      <c r="D184" s="34">
        <v>44588</v>
      </c>
      <c r="E184" s="40">
        <v>2514.65</v>
      </c>
      <c r="F184" s="40">
        <v>2470.7666666666664</v>
      </c>
      <c r="G184" s="41">
        <v>2396.5333333333328</v>
      </c>
      <c r="H184" s="41">
        <v>2278.4166666666665</v>
      </c>
      <c r="I184" s="41">
        <v>2204.1833333333329</v>
      </c>
      <c r="J184" s="41">
        <v>2588.8833333333328</v>
      </c>
      <c r="K184" s="41">
        <v>2663.1166666666663</v>
      </c>
      <c r="L184" s="41">
        <v>2781.2333333333327</v>
      </c>
      <c r="M184" s="31">
        <v>2545</v>
      </c>
      <c r="N184" s="31">
        <v>2352.65</v>
      </c>
      <c r="O184" s="42">
        <v>3220500</v>
      </c>
      <c r="P184" s="43">
        <v>0.12129520825172999</v>
      </c>
    </row>
    <row r="185" spans="1:16" ht="12.75" customHeight="1">
      <c r="A185" s="31">
        <v>175</v>
      </c>
      <c r="B185" s="32" t="s">
        <v>63</v>
      </c>
      <c r="C185" s="33" t="s">
        <v>194</v>
      </c>
      <c r="D185" s="34">
        <v>44588</v>
      </c>
      <c r="E185" s="40">
        <v>1218.4000000000001</v>
      </c>
      <c r="F185" s="40">
        <v>1219.1666666666667</v>
      </c>
      <c r="G185" s="41">
        <v>1204.1333333333334</v>
      </c>
      <c r="H185" s="41">
        <v>1189.8666666666668</v>
      </c>
      <c r="I185" s="41">
        <v>1174.8333333333335</v>
      </c>
      <c r="J185" s="41">
        <v>1233.4333333333334</v>
      </c>
      <c r="K185" s="41">
        <v>1248.4666666666667</v>
      </c>
      <c r="L185" s="41">
        <v>1262.7333333333333</v>
      </c>
      <c r="M185" s="31">
        <v>1234.2</v>
      </c>
      <c r="N185" s="31">
        <v>1204.9000000000001</v>
      </c>
      <c r="O185" s="42">
        <v>3404000</v>
      </c>
      <c r="P185" s="43">
        <v>-4.0045121263395378E-2</v>
      </c>
    </row>
    <row r="186" spans="1:16" ht="12.75" customHeight="1">
      <c r="A186" s="31">
        <v>176</v>
      </c>
      <c r="B186" s="32" t="s">
        <v>47</v>
      </c>
      <c r="C186" s="33" t="s">
        <v>514</v>
      </c>
      <c r="D186" s="34">
        <v>44588</v>
      </c>
      <c r="E186" s="40">
        <v>446.25</v>
      </c>
      <c r="F186" s="40">
        <v>447.63333333333338</v>
      </c>
      <c r="G186" s="41">
        <v>442.56666666666678</v>
      </c>
      <c r="H186" s="41">
        <v>438.88333333333338</v>
      </c>
      <c r="I186" s="41">
        <v>433.81666666666678</v>
      </c>
      <c r="J186" s="41">
        <v>451.31666666666678</v>
      </c>
      <c r="K186" s="41">
        <v>456.38333333333338</v>
      </c>
      <c r="L186" s="41">
        <v>460.06666666666678</v>
      </c>
      <c r="M186" s="31">
        <v>452.7</v>
      </c>
      <c r="N186" s="31">
        <v>443.95</v>
      </c>
      <c r="O186" s="42">
        <v>5869800</v>
      </c>
      <c r="P186" s="43">
        <v>4.6019328117809482E-4</v>
      </c>
    </row>
    <row r="187" spans="1:16" ht="12.75" customHeight="1">
      <c r="A187" s="31">
        <v>177</v>
      </c>
      <c r="B187" s="32" t="s">
        <v>47</v>
      </c>
      <c r="C187" s="33" t="s">
        <v>195</v>
      </c>
      <c r="D187" s="34">
        <v>44588</v>
      </c>
      <c r="E187" s="40">
        <v>832.1</v>
      </c>
      <c r="F187" s="40">
        <v>833.08333333333337</v>
      </c>
      <c r="G187" s="41">
        <v>828.01666666666677</v>
      </c>
      <c r="H187" s="41">
        <v>823.93333333333339</v>
      </c>
      <c r="I187" s="41">
        <v>818.86666666666679</v>
      </c>
      <c r="J187" s="41">
        <v>837.16666666666674</v>
      </c>
      <c r="K187" s="41">
        <v>842.23333333333335</v>
      </c>
      <c r="L187" s="41">
        <v>846.31666666666672</v>
      </c>
      <c r="M187" s="31">
        <v>838.15</v>
      </c>
      <c r="N187" s="31">
        <v>829</v>
      </c>
      <c r="O187" s="42">
        <v>26954200</v>
      </c>
      <c r="P187" s="43">
        <v>-1.0377211643231464E-3</v>
      </c>
    </row>
    <row r="188" spans="1:16" ht="12.75" customHeight="1">
      <c r="A188" s="31">
        <v>178</v>
      </c>
      <c r="B188" s="32" t="s">
        <v>182</v>
      </c>
      <c r="C188" s="33" t="s">
        <v>196</v>
      </c>
      <c r="D188" s="34">
        <v>44588</v>
      </c>
      <c r="E188" s="40">
        <v>508.95</v>
      </c>
      <c r="F188" s="40">
        <v>510.75</v>
      </c>
      <c r="G188" s="41">
        <v>503.75</v>
      </c>
      <c r="H188" s="41">
        <v>498.55</v>
      </c>
      <c r="I188" s="41">
        <v>491.55</v>
      </c>
      <c r="J188" s="41">
        <v>515.95000000000005</v>
      </c>
      <c r="K188" s="41">
        <v>522.95000000000005</v>
      </c>
      <c r="L188" s="41">
        <v>528.15</v>
      </c>
      <c r="M188" s="31">
        <v>517.75</v>
      </c>
      <c r="N188" s="31">
        <v>505.55</v>
      </c>
      <c r="O188" s="42">
        <v>12181500</v>
      </c>
      <c r="P188" s="43">
        <v>8.3188477775018622E-3</v>
      </c>
    </row>
    <row r="189" spans="1:16" ht="12.75" customHeight="1">
      <c r="A189" s="31">
        <v>179</v>
      </c>
      <c r="B189" s="32" t="s">
        <v>47</v>
      </c>
      <c r="C189" s="33" t="s">
        <v>277</v>
      </c>
      <c r="D189" s="34">
        <v>44588</v>
      </c>
      <c r="E189" s="40">
        <v>631.9</v>
      </c>
      <c r="F189" s="40">
        <v>629.76666666666654</v>
      </c>
      <c r="G189" s="41">
        <v>624.48333333333312</v>
      </c>
      <c r="H189" s="41">
        <v>617.06666666666661</v>
      </c>
      <c r="I189" s="41">
        <v>611.78333333333319</v>
      </c>
      <c r="J189" s="41">
        <v>637.18333333333305</v>
      </c>
      <c r="K189" s="41">
        <v>642.46666666666658</v>
      </c>
      <c r="L189" s="41">
        <v>649.88333333333298</v>
      </c>
      <c r="M189" s="31">
        <v>635.04999999999995</v>
      </c>
      <c r="N189" s="31">
        <v>622.35</v>
      </c>
      <c r="O189" s="42">
        <v>979200</v>
      </c>
      <c r="P189" s="43">
        <v>-4.3189368770764118E-2</v>
      </c>
    </row>
    <row r="190" spans="1:16" ht="12.75" customHeight="1">
      <c r="A190" s="31">
        <v>180</v>
      </c>
      <c r="B190" s="32" t="s">
        <v>38</v>
      </c>
      <c r="C190" s="33" t="s">
        <v>197</v>
      </c>
      <c r="D190" s="34">
        <v>44588</v>
      </c>
      <c r="E190" s="40">
        <v>930.75</v>
      </c>
      <c r="F190" s="40">
        <v>920.18333333333339</v>
      </c>
      <c r="G190" s="41">
        <v>906.86666666666679</v>
      </c>
      <c r="H190" s="41">
        <v>882.98333333333335</v>
      </c>
      <c r="I190" s="41">
        <v>869.66666666666674</v>
      </c>
      <c r="J190" s="41">
        <v>944.06666666666683</v>
      </c>
      <c r="K190" s="41">
        <v>957.38333333333344</v>
      </c>
      <c r="L190" s="41">
        <v>981.26666666666688</v>
      </c>
      <c r="M190" s="31">
        <v>933.5</v>
      </c>
      <c r="N190" s="31">
        <v>896.3</v>
      </c>
      <c r="O190" s="42">
        <v>7199000</v>
      </c>
      <c r="P190" s="43">
        <v>-5.5256250863378919E-3</v>
      </c>
    </row>
    <row r="191" spans="1:16" ht="12.75" customHeight="1">
      <c r="A191" s="31">
        <v>181</v>
      </c>
      <c r="B191" s="32" t="s">
        <v>74</v>
      </c>
      <c r="C191" s="33" t="s">
        <v>534</v>
      </c>
      <c r="D191" s="34">
        <v>44588</v>
      </c>
      <c r="E191" s="40">
        <v>1471.45</v>
      </c>
      <c r="F191" s="40">
        <v>1473.5666666666666</v>
      </c>
      <c r="G191" s="41">
        <v>1449.1833333333332</v>
      </c>
      <c r="H191" s="41">
        <v>1426.9166666666665</v>
      </c>
      <c r="I191" s="41">
        <v>1402.5333333333331</v>
      </c>
      <c r="J191" s="41">
        <v>1495.8333333333333</v>
      </c>
      <c r="K191" s="41">
        <v>1520.2166666666665</v>
      </c>
      <c r="L191" s="41">
        <v>1542.4833333333333</v>
      </c>
      <c r="M191" s="31">
        <v>1497.95</v>
      </c>
      <c r="N191" s="31">
        <v>1451.3</v>
      </c>
      <c r="O191" s="42">
        <v>2685600</v>
      </c>
      <c r="P191" s="43">
        <v>5.7989284588717299E-2</v>
      </c>
    </row>
    <row r="192" spans="1:16" ht="12.75" customHeight="1">
      <c r="A192" s="31">
        <v>182</v>
      </c>
      <c r="B192" s="32" t="s">
        <v>56</v>
      </c>
      <c r="C192" s="33" t="s">
        <v>198</v>
      </c>
      <c r="D192" s="34">
        <v>44588</v>
      </c>
      <c r="E192" s="40">
        <v>739.65</v>
      </c>
      <c r="F192" s="40">
        <v>738.2833333333333</v>
      </c>
      <c r="G192" s="41">
        <v>728.36666666666656</v>
      </c>
      <c r="H192" s="41">
        <v>717.08333333333326</v>
      </c>
      <c r="I192" s="41">
        <v>707.16666666666652</v>
      </c>
      <c r="J192" s="41">
        <v>749.56666666666661</v>
      </c>
      <c r="K192" s="41">
        <v>759.48333333333335</v>
      </c>
      <c r="L192" s="41">
        <v>770.76666666666665</v>
      </c>
      <c r="M192" s="31">
        <v>748.2</v>
      </c>
      <c r="N192" s="31">
        <v>727</v>
      </c>
      <c r="O192" s="42">
        <v>10910700</v>
      </c>
      <c r="P192" s="43">
        <v>4.2569659442724457E-2</v>
      </c>
    </row>
    <row r="193" spans="1:16" ht="12.75" customHeight="1">
      <c r="A193" s="31">
        <v>183</v>
      </c>
      <c r="B193" s="32" t="s">
        <v>49</v>
      </c>
      <c r="C193" s="33" t="s">
        <v>199</v>
      </c>
      <c r="D193" s="34">
        <v>44588</v>
      </c>
      <c r="E193" s="40">
        <v>491.6</v>
      </c>
      <c r="F193" s="40">
        <v>490.9666666666667</v>
      </c>
      <c r="G193" s="41">
        <v>484.93333333333339</v>
      </c>
      <c r="H193" s="41">
        <v>478.26666666666671</v>
      </c>
      <c r="I193" s="41">
        <v>472.23333333333341</v>
      </c>
      <c r="J193" s="41">
        <v>497.63333333333338</v>
      </c>
      <c r="K193" s="41">
        <v>503.66666666666669</v>
      </c>
      <c r="L193" s="41">
        <v>510.33333333333337</v>
      </c>
      <c r="M193" s="31">
        <v>497</v>
      </c>
      <c r="N193" s="31">
        <v>484.3</v>
      </c>
      <c r="O193" s="42">
        <v>80683500</v>
      </c>
      <c r="P193" s="43">
        <v>-1.2212142358688068E-2</v>
      </c>
    </row>
    <row r="194" spans="1:16" ht="12.75" customHeight="1">
      <c r="A194" s="31">
        <v>184</v>
      </c>
      <c r="B194" s="32" t="s">
        <v>170</v>
      </c>
      <c r="C194" s="33" t="s">
        <v>200</v>
      </c>
      <c r="D194" s="34">
        <v>44588</v>
      </c>
      <c r="E194" s="40">
        <v>230.55</v>
      </c>
      <c r="F194" s="40">
        <v>230.56666666666669</v>
      </c>
      <c r="G194" s="41">
        <v>227.63333333333338</v>
      </c>
      <c r="H194" s="41">
        <v>224.7166666666667</v>
      </c>
      <c r="I194" s="41">
        <v>221.78333333333339</v>
      </c>
      <c r="J194" s="41">
        <v>233.48333333333338</v>
      </c>
      <c r="K194" s="41">
        <v>236.41666666666671</v>
      </c>
      <c r="L194" s="41">
        <v>239.33333333333337</v>
      </c>
      <c r="M194" s="31">
        <v>233.5</v>
      </c>
      <c r="N194" s="31">
        <v>227.65</v>
      </c>
      <c r="O194" s="42">
        <v>119947500</v>
      </c>
      <c r="P194" s="43">
        <v>0.1118062941875743</v>
      </c>
    </row>
    <row r="195" spans="1:16" ht="12.75" customHeight="1">
      <c r="A195" s="31">
        <v>185</v>
      </c>
      <c r="B195" s="32" t="s">
        <v>120</v>
      </c>
      <c r="C195" s="33" t="s">
        <v>201</v>
      </c>
      <c r="D195" s="34">
        <v>44588</v>
      </c>
      <c r="E195" s="40">
        <v>1164.95</v>
      </c>
      <c r="F195" s="40">
        <v>1164.05</v>
      </c>
      <c r="G195" s="41">
        <v>1151.3999999999999</v>
      </c>
      <c r="H195" s="41">
        <v>1137.8499999999999</v>
      </c>
      <c r="I195" s="41">
        <v>1125.1999999999998</v>
      </c>
      <c r="J195" s="41">
        <v>1177.5999999999999</v>
      </c>
      <c r="K195" s="41">
        <v>1190.25</v>
      </c>
      <c r="L195" s="41">
        <v>1203.8</v>
      </c>
      <c r="M195" s="31">
        <v>1176.7</v>
      </c>
      <c r="N195" s="31">
        <v>1150.5</v>
      </c>
      <c r="O195" s="42">
        <v>45724900</v>
      </c>
      <c r="P195" s="43">
        <v>-1.7628829631279111E-3</v>
      </c>
    </row>
    <row r="196" spans="1:16" ht="12.75" customHeight="1">
      <c r="A196" s="31">
        <v>186</v>
      </c>
      <c r="B196" s="32" t="s">
        <v>87</v>
      </c>
      <c r="C196" s="33" t="s">
        <v>202</v>
      </c>
      <c r="D196" s="34">
        <v>44588</v>
      </c>
      <c r="E196" s="40">
        <v>3863.3</v>
      </c>
      <c r="F196" s="40">
        <v>3847.8666666666668</v>
      </c>
      <c r="G196" s="41">
        <v>3820.7333333333336</v>
      </c>
      <c r="H196" s="41">
        <v>3778.166666666667</v>
      </c>
      <c r="I196" s="41">
        <v>3751.0333333333338</v>
      </c>
      <c r="J196" s="41">
        <v>3890.4333333333334</v>
      </c>
      <c r="K196" s="41">
        <v>3917.5666666666666</v>
      </c>
      <c r="L196" s="41">
        <v>3960.1333333333332</v>
      </c>
      <c r="M196" s="31">
        <v>3875</v>
      </c>
      <c r="N196" s="31">
        <v>3805.3</v>
      </c>
      <c r="O196" s="42">
        <v>12011400</v>
      </c>
      <c r="P196" s="43">
        <v>1.2287621359223301E-2</v>
      </c>
    </row>
    <row r="197" spans="1:16" ht="12.75" customHeight="1">
      <c r="A197" s="31">
        <v>187</v>
      </c>
      <c r="B197" s="32" t="s">
        <v>87</v>
      </c>
      <c r="C197" s="33" t="s">
        <v>203</v>
      </c>
      <c r="D197" s="34">
        <v>44588</v>
      </c>
      <c r="E197" s="40">
        <v>1712.05</v>
      </c>
      <c r="F197" s="40">
        <v>1715.6499999999999</v>
      </c>
      <c r="G197" s="41">
        <v>1698.3999999999996</v>
      </c>
      <c r="H197" s="41">
        <v>1684.7499999999998</v>
      </c>
      <c r="I197" s="41">
        <v>1667.4999999999995</v>
      </c>
      <c r="J197" s="41">
        <v>1729.2999999999997</v>
      </c>
      <c r="K197" s="41">
        <v>1746.5500000000002</v>
      </c>
      <c r="L197" s="41">
        <v>1760.1999999999998</v>
      </c>
      <c r="M197" s="31">
        <v>1732.9</v>
      </c>
      <c r="N197" s="31">
        <v>1702</v>
      </c>
      <c r="O197" s="42">
        <v>15324600</v>
      </c>
      <c r="P197" s="43">
        <v>4.8997864300969279E-2</v>
      </c>
    </row>
    <row r="198" spans="1:16" ht="12.75" customHeight="1">
      <c r="A198" s="31">
        <v>188</v>
      </c>
      <c r="B198" s="32" t="s">
        <v>56</v>
      </c>
      <c r="C198" s="33" t="s">
        <v>204</v>
      </c>
      <c r="D198" s="34">
        <v>44588</v>
      </c>
      <c r="E198" s="40">
        <v>2576.35</v>
      </c>
      <c r="F198" s="40">
        <v>2610.75</v>
      </c>
      <c r="G198" s="41">
        <v>2531.6</v>
      </c>
      <c r="H198" s="41">
        <v>2486.85</v>
      </c>
      <c r="I198" s="41">
        <v>2407.6999999999998</v>
      </c>
      <c r="J198" s="41">
        <v>2655.5</v>
      </c>
      <c r="K198" s="41">
        <v>2734.6499999999996</v>
      </c>
      <c r="L198" s="41">
        <v>2779.4</v>
      </c>
      <c r="M198" s="31">
        <v>2689.9</v>
      </c>
      <c r="N198" s="31">
        <v>2566</v>
      </c>
      <c r="O198" s="42">
        <v>5247000</v>
      </c>
      <c r="P198" s="43">
        <v>-2.2700286372843471E-2</v>
      </c>
    </row>
    <row r="199" spans="1:16" ht="12.75" customHeight="1">
      <c r="A199" s="31">
        <v>189</v>
      </c>
      <c r="B199" s="32" t="s">
        <v>47</v>
      </c>
      <c r="C199" s="33" t="s">
        <v>205</v>
      </c>
      <c r="D199" s="34">
        <v>44588</v>
      </c>
      <c r="E199" s="40">
        <v>3153.5</v>
      </c>
      <c r="F199" s="40">
        <v>3150.6833333333329</v>
      </c>
      <c r="G199" s="41">
        <v>3102.8166666666657</v>
      </c>
      <c r="H199" s="41">
        <v>3052.1333333333328</v>
      </c>
      <c r="I199" s="41">
        <v>3004.2666666666655</v>
      </c>
      <c r="J199" s="41">
        <v>3201.3666666666659</v>
      </c>
      <c r="K199" s="41">
        <v>3249.2333333333336</v>
      </c>
      <c r="L199" s="41">
        <v>3299.9166666666661</v>
      </c>
      <c r="M199" s="31">
        <v>3198.55</v>
      </c>
      <c r="N199" s="31">
        <v>3100</v>
      </c>
      <c r="O199" s="42">
        <v>678750</v>
      </c>
      <c r="P199" s="43">
        <v>-1.9855595667870037E-2</v>
      </c>
    </row>
    <row r="200" spans="1:16" ht="12.75" customHeight="1">
      <c r="A200" s="31">
        <v>190</v>
      </c>
      <c r="B200" s="32" t="s">
        <v>170</v>
      </c>
      <c r="C200" s="33" t="s">
        <v>206</v>
      </c>
      <c r="D200" s="34">
        <v>44588</v>
      </c>
      <c r="E200" s="40">
        <v>575.79999999999995</v>
      </c>
      <c r="F200" s="40">
        <v>574.54999999999995</v>
      </c>
      <c r="G200" s="41">
        <v>569.94999999999993</v>
      </c>
      <c r="H200" s="41">
        <v>564.1</v>
      </c>
      <c r="I200" s="41">
        <v>559.5</v>
      </c>
      <c r="J200" s="41">
        <v>580.39999999999986</v>
      </c>
      <c r="K200" s="41">
        <v>584.99999999999977</v>
      </c>
      <c r="L200" s="41">
        <v>590.8499999999998</v>
      </c>
      <c r="M200" s="31">
        <v>579.15</v>
      </c>
      <c r="N200" s="31">
        <v>568.70000000000005</v>
      </c>
      <c r="O200" s="42">
        <v>3180000</v>
      </c>
      <c r="P200" s="43">
        <v>-7.9550772110435191E-3</v>
      </c>
    </row>
    <row r="201" spans="1:16" ht="12.75" customHeight="1">
      <c r="A201" s="31">
        <v>191</v>
      </c>
      <c r="B201" s="32" t="s">
        <v>44</v>
      </c>
      <c r="C201" s="33" t="s">
        <v>207</v>
      </c>
      <c r="D201" s="34">
        <v>44588</v>
      </c>
      <c r="E201" s="40">
        <v>1090.3499999999999</v>
      </c>
      <c r="F201" s="40">
        <v>1087.0166666666667</v>
      </c>
      <c r="G201" s="41">
        <v>1075.4333333333334</v>
      </c>
      <c r="H201" s="41">
        <v>1060.5166666666667</v>
      </c>
      <c r="I201" s="41">
        <v>1048.9333333333334</v>
      </c>
      <c r="J201" s="41">
        <v>1101.9333333333334</v>
      </c>
      <c r="K201" s="41">
        <v>1113.5166666666669</v>
      </c>
      <c r="L201" s="41">
        <v>1128.4333333333334</v>
      </c>
      <c r="M201" s="31">
        <v>1098.5999999999999</v>
      </c>
      <c r="N201" s="31">
        <v>1072.0999999999999</v>
      </c>
      <c r="O201" s="42">
        <v>2388875</v>
      </c>
      <c r="P201" s="43">
        <v>2.7388922702373708E-3</v>
      </c>
    </row>
    <row r="202" spans="1:16" ht="12.75" customHeight="1">
      <c r="A202" s="31">
        <v>192</v>
      </c>
      <c r="B202" s="32" t="s">
        <v>49</v>
      </c>
      <c r="C202" s="33" t="s">
        <v>208</v>
      </c>
      <c r="D202" s="34">
        <v>44588</v>
      </c>
      <c r="E202" s="40">
        <v>638.15</v>
      </c>
      <c r="F202" s="40">
        <v>640.15</v>
      </c>
      <c r="G202" s="41">
        <v>630.75</v>
      </c>
      <c r="H202" s="41">
        <v>623.35</v>
      </c>
      <c r="I202" s="41">
        <v>613.95000000000005</v>
      </c>
      <c r="J202" s="41">
        <v>647.54999999999995</v>
      </c>
      <c r="K202" s="41">
        <v>656.94999999999982</v>
      </c>
      <c r="L202" s="41">
        <v>664.34999999999991</v>
      </c>
      <c r="M202" s="31">
        <v>649.54999999999995</v>
      </c>
      <c r="N202" s="31">
        <v>632.75</v>
      </c>
      <c r="O202" s="42">
        <v>7863800</v>
      </c>
      <c r="P202" s="43">
        <v>-1.4388489208633094E-2</v>
      </c>
    </row>
    <row r="203" spans="1:16" ht="12.75" customHeight="1">
      <c r="A203" s="31">
        <v>193</v>
      </c>
      <c r="B203" s="32" t="s">
        <v>56</v>
      </c>
      <c r="C203" s="33" t="s">
        <v>209</v>
      </c>
      <c r="D203" s="34">
        <v>44588</v>
      </c>
      <c r="E203" s="40">
        <v>1588.75</v>
      </c>
      <c r="F203" s="40">
        <v>1590.4166666666667</v>
      </c>
      <c r="G203" s="41">
        <v>1580.0333333333335</v>
      </c>
      <c r="H203" s="41">
        <v>1571.3166666666668</v>
      </c>
      <c r="I203" s="41">
        <v>1560.9333333333336</v>
      </c>
      <c r="J203" s="41">
        <v>1599.1333333333334</v>
      </c>
      <c r="K203" s="41">
        <v>1609.5166666666667</v>
      </c>
      <c r="L203" s="41">
        <v>1618.2333333333333</v>
      </c>
      <c r="M203" s="31">
        <v>1600.8</v>
      </c>
      <c r="N203" s="31">
        <v>1581.7</v>
      </c>
      <c r="O203" s="42">
        <v>1123150</v>
      </c>
      <c r="P203" s="43">
        <v>-1.0178901912399754E-2</v>
      </c>
    </row>
    <row r="204" spans="1:16" ht="12.75" customHeight="1">
      <c r="A204" s="31">
        <v>194</v>
      </c>
      <c r="B204" s="32" t="s">
        <v>42</v>
      </c>
      <c r="C204" s="33" t="s">
        <v>210</v>
      </c>
      <c r="D204" s="34">
        <v>44588</v>
      </c>
      <c r="E204" s="40">
        <v>7592.6</v>
      </c>
      <c r="F204" s="40">
        <v>7562.0333333333328</v>
      </c>
      <c r="G204" s="41">
        <v>7507.0666666666657</v>
      </c>
      <c r="H204" s="41">
        <v>7421.5333333333328</v>
      </c>
      <c r="I204" s="41">
        <v>7366.5666666666657</v>
      </c>
      <c r="J204" s="41">
        <v>7647.5666666666657</v>
      </c>
      <c r="K204" s="41">
        <v>7702.5333333333328</v>
      </c>
      <c r="L204" s="41">
        <v>7788.0666666666657</v>
      </c>
      <c r="M204" s="31">
        <v>7617</v>
      </c>
      <c r="N204" s="31">
        <v>7476.5</v>
      </c>
      <c r="O204" s="42">
        <v>1660700</v>
      </c>
      <c r="P204" s="43">
        <v>2.9444582196875776E-2</v>
      </c>
    </row>
    <row r="205" spans="1:16" ht="12.75" customHeight="1">
      <c r="A205" s="31">
        <v>195</v>
      </c>
      <c r="B205" s="32" t="s">
        <v>38</v>
      </c>
      <c r="C205" s="33" t="s">
        <v>211</v>
      </c>
      <c r="D205" s="34">
        <v>44588</v>
      </c>
      <c r="E205" s="40">
        <v>790.9</v>
      </c>
      <c r="F205" s="40">
        <v>787.58333333333337</v>
      </c>
      <c r="G205" s="41">
        <v>782.26666666666677</v>
      </c>
      <c r="H205" s="41">
        <v>773.63333333333344</v>
      </c>
      <c r="I205" s="41">
        <v>768.31666666666683</v>
      </c>
      <c r="J205" s="41">
        <v>796.2166666666667</v>
      </c>
      <c r="K205" s="41">
        <v>801.5333333333333</v>
      </c>
      <c r="L205" s="41">
        <v>810.16666666666663</v>
      </c>
      <c r="M205" s="31">
        <v>792.9</v>
      </c>
      <c r="N205" s="31">
        <v>778.95</v>
      </c>
      <c r="O205" s="42">
        <v>25437100</v>
      </c>
      <c r="P205" s="43">
        <v>-9.2156564889361494E-3</v>
      </c>
    </row>
    <row r="206" spans="1:16" ht="12.75" customHeight="1">
      <c r="A206" s="31">
        <v>196</v>
      </c>
      <c r="B206" s="32" t="s">
        <v>120</v>
      </c>
      <c r="C206" s="33" t="s">
        <v>212</v>
      </c>
      <c r="D206" s="34">
        <v>44588</v>
      </c>
      <c r="E206" s="40">
        <v>338.7</v>
      </c>
      <c r="F206" s="40">
        <v>338.01666666666671</v>
      </c>
      <c r="G206" s="41">
        <v>334.53333333333342</v>
      </c>
      <c r="H206" s="41">
        <v>330.36666666666673</v>
      </c>
      <c r="I206" s="41">
        <v>326.88333333333344</v>
      </c>
      <c r="J206" s="41">
        <v>342.18333333333339</v>
      </c>
      <c r="K206" s="41">
        <v>345.66666666666663</v>
      </c>
      <c r="L206" s="41">
        <v>349.83333333333337</v>
      </c>
      <c r="M206" s="31">
        <v>341.5</v>
      </c>
      <c r="N206" s="31">
        <v>333.85</v>
      </c>
      <c r="O206" s="42">
        <v>56435500</v>
      </c>
      <c r="P206" s="43">
        <v>-1.7804154302670624E-2</v>
      </c>
    </row>
    <row r="207" spans="1:16" ht="12.75" customHeight="1">
      <c r="A207" s="31">
        <v>197</v>
      </c>
      <c r="B207" s="32" t="s">
        <v>70</v>
      </c>
      <c r="C207" s="33" t="s">
        <v>213</v>
      </c>
      <c r="D207" s="34">
        <v>44588</v>
      </c>
      <c r="E207" s="40">
        <v>1273.75</v>
      </c>
      <c r="F207" s="40">
        <v>1267.6499999999999</v>
      </c>
      <c r="G207" s="41">
        <v>1248.6999999999998</v>
      </c>
      <c r="H207" s="41">
        <v>1223.6499999999999</v>
      </c>
      <c r="I207" s="41">
        <v>1204.6999999999998</v>
      </c>
      <c r="J207" s="41">
        <v>1292.6999999999998</v>
      </c>
      <c r="K207" s="41">
        <v>1311.65</v>
      </c>
      <c r="L207" s="41">
        <v>1336.6999999999998</v>
      </c>
      <c r="M207" s="31">
        <v>1286.5999999999999</v>
      </c>
      <c r="N207" s="31">
        <v>1242.5999999999999</v>
      </c>
      <c r="O207" s="42">
        <v>2892000</v>
      </c>
      <c r="P207" s="43">
        <v>1.8130610807956346E-2</v>
      </c>
    </row>
    <row r="208" spans="1:16" ht="12.75" customHeight="1">
      <c r="A208" s="31">
        <v>198</v>
      </c>
      <c r="B208" s="32" t="s">
        <v>70</v>
      </c>
      <c r="C208" s="33" t="s">
        <v>282</v>
      </c>
      <c r="D208" s="34">
        <v>44588</v>
      </c>
      <c r="E208" s="40">
        <v>1848.05</v>
      </c>
      <c r="F208" s="40">
        <v>1833.0666666666668</v>
      </c>
      <c r="G208" s="41">
        <v>1801.1333333333337</v>
      </c>
      <c r="H208" s="41">
        <v>1754.2166666666669</v>
      </c>
      <c r="I208" s="41">
        <v>1722.2833333333338</v>
      </c>
      <c r="J208" s="41">
        <v>1879.9833333333336</v>
      </c>
      <c r="K208" s="41">
        <v>1911.9166666666665</v>
      </c>
      <c r="L208" s="41">
        <v>1958.8333333333335</v>
      </c>
      <c r="M208" s="31">
        <v>1865</v>
      </c>
      <c r="N208" s="31">
        <v>1786.15</v>
      </c>
      <c r="O208" s="42">
        <v>953000</v>
      </c>
      <c r="P208" s="43">
        <v>-4.1797283176593526E-3</v>
      </c>
    </row>
    <row r="209" spans="1:16" ht="12.75" customHeight="1">
      <c r="A209" s="31">
        <v>199</v>
      </c>
      <c r="B209" s="32" t="s">
        <v>87</v>
      </c>
      <c r="C209" s="33" t="s">
        <v>214</v>
      </c>
      <c r="D209" s="34">
        <v>44588</v>
      </c>
      <c r="E209" s="40">
        <v>712.25</v>
      </c>
      <c r="F209" s="40">
        <v>714.9</v>
      </c>
      <c r="G209" s="41">
        <v>705.59999999999991</v>
      </c>
      <c r="H209" s="41">
        <v>698.94999999999993</v>
      </c>
      <c r="I209" s="41">
        <v>689.64999999999986</v>
      </c>
      <c r="J209" s="41">
        <v>721.55</v>
      </c>
      <c r="K209" s="41">
        <v>730.84999999999991</v>
      </c>
      <c r="L209" s="41">
        <v>737.5</v>
      </c>
      <c r="M209" s="31">
        <v>724.2</v>
      </c>
      <c r="N209" s="31">
        <v>708.25</v>
      </c>
      <c r="O209" s="42">
        <v>27531200</v>
      </c>
      <c r="P209" s="43">
        <v>5.7200786434013273E-2</v>
      </c>
    </row>
    <row r="210" spans="1:16" ht="12.75" customHeight="1">
      <c r="A210" s="31">
        <v>200</v>
      </c>
      <c r="B210" s="32" t="s">
        <v>182</v>
      </c>
      <c r="C210" s="33" t="s">
        <v>215</v>
      </c>
      <c r="D210" s="34">
        <v>44588</v>
      </c>
      <c r="E210" s="40">
        <v>322.2</v>
      </c>
      <c r="F210" s="40">
        <v>323.98333333333335</v>
      </c>
      <c r="G210" s="41">
        <v>318.4666666666667</v>
      </c>
      <c r="H210" s="41">
        <v>314.73333333333335</v>
      </c>
      <c r="I210" s="41">
        <v>309.2166666666667</v>
      </c>
      <c r="J210" s="41">
        <v>327.7166666666667</v>
      </c>
      <c r="K210" s="41">
        <v>333.23333333333335</v>
      </c>
      <c r="L210" s="41">
        <v>336.9666666666667</v>
      </c>
      <c r="M210" s="31">
        <v>329.5</v>
      </c>
      <c r="N210" s="31">
        <v>320.25</v>
      </c>
      <c r="O210" s="42">
        <v>77700000</v>
      </c>
      <c r="P210" s="43">
        <v>-2.9641606036108865E-3</v>
      </c>
    </row>
    <row r="211" spans="1:16" ht="12.75" customHeight="1">
      <c r="A211" s="31"/>
      <c r="B211" s="32"/>
      <c r="C211" s="33"/>
      <c r="D211" s="34"/>
      <c r="E211" s="40"/>
      <c r="F211" s="40"/>
      <c r="G211" s="41"/>
      <c r="H211" s="41"/>
      <c r="I211" s="41"/>
      <c r="J211" s="41"/>
      <c r="K211" s="41"/>
      <c r="L211" s="41"/>
      <c r="M211" s="31"/>
      <c r="N211" s="31"/>
      <c r="O211" s="42"/>
      <c r="P211" s="43"/>
    </row>
    <row r="212" spans="1:16" ht="12.75" customHeight="1">
      <c r="A212" s="31"/>
      <c r="B212" s="32"/>
      <c r="C212" s="33"/>
      <c r="D212" s="34"/>
      <c r="E212" s="40"/>
      <c r="F212" s="40"/>
      <c r="G212" s="41"/>
      <c r="H212" s="41"/>
      <c r="I212" s="41"/>
      <c r="J212" s="41"/>
      <c r="K212" s="41"/>
      <c r="L212" s="41"/>
      <c r="M212" s="31"/>
      <c r="N212" s="31"/>
      <c r="O212" s="42"/>
      <c r="P212" s="43"/>
    </row>
    <row r="213" spans="1:16" ht="12.75" customHeight="1">
      <c r="A213" s="318"/>
      <c r="B213" s="389"/>
      <c r="C213" s="318"/>
      <c r="D213" s="390"/>
      <c r="E213" s="319"/>
      <c r="F213" s="319"/>
      <c r="G213" s="391"/>
      <c r="H213" s="391"/>
      <c r="I213" s="391"/>
      <c r="J213" s="391"/>
      <c r="K213" s="391"/>
      <c r="L213" s="391"/>
      <c r="M213" s="318"/>
      <c r="N213" s="318"/>
      <c r="O213" s="392"/>
      <c r="P213" s="393"/>
    </row>
    <row r="214" spans="1:16" ht="12.75" customHeight="1">
      <c r="A214" s="318"/>
      <c r="B214" s="389"/>
      <c r="C214" s="318"/>
      <c r="D214" s="390"/>
      <c r="E214" s="319"/>
      <c r="F214" s="319"/>
      <c r="G214" s="391"/>
      <c r="H214" s="391"/>
      <c r="I214" s="391"/>
      <c r="J214" s="391"/>
      <c r="K214" s="391"/>
      <c r="L214" s="391"/>
      <c r="M214" s="318"/>
      <c r="N214" s="318"/>
      <c r="O214" s="392"/>
      <c r="P214" s="393"/>
    </row>
    <row r="215" spans="1:16" ht="12.75" customHeight="1">
      <c r="A215" s="318"/>
      <c r="B215" s="389"/>
      <c r="C215" s="318"/>
      <c r="D215" s="390"/>
      <c r="E215" s="319"/>
      <c r="F215" s="319"/>
      <c r="G215" s="391"/>
      <c r="H215" s="391"/>
      <c r="I215" s="391"/>
      <c r="J215" s="391"/>
      <c r="K215" s="391"/>
      <c r="L215" s="391"/>
      <c r="M215" s="318"/>
      <c r="N215" s="318"/>
      <c r="O215" s="392"/>
      <c r="P215" s="393"/>
    </row>
    <row r="216" spans="1:16" ht="12.75" customHeight="1">
      <c r="A216" s="318"/>
      <c r="B216" s="389"/>
      <c r="C216" s="318"/>
      <c r="D216" s="390"/>
      <c r="E216" s="319"/>
      <c r="F216" s="319"/>
      <c r="G216" s="391"/>
      <c r="H216" s="391"/>
      <c r="I216" s="391"/>
      <c r="J216" s="391"/>
      <c r="K216" s="391"/>
      <c r="L216" s="391"/>
      <c r="M216" s="318"/>
      <c r="N216" s="318"/>
      <c r="O216" s="392"/>
      <c r="P216" s="393"/>
    </row>
    <row r="217" spans="1:16" ht="12.75" customHeight="1">
      <c r="A217" s="318"/>
      <c r="B217" s="389"/>
      <c r="C217" s="318"/>
      <c r="D217" s="390"/>
      <c r="E217" s="319"/>
      <c r="F217" s="319"/>
      <c r="G217" s="391"/>
      <c r="H217" s="391"/>
      <c r="I217" s="391"/>
      <c r="J217" s="391"/>
      <c r="K217" s="391"/>
      <c r="L217" s="391"/>
      <c r="M217" s="318"/>
      <c r="N217" s="318"/>
      <c r="O217" s="392"/>
      <c r="P217" s="393"/>
    </row>
    <row r="218" spans="1:16" ht="12.75" customHeight="1">
      <c r="B218" s="45"/>
      <c r="C218" s="44"/>
      <c r="D218" s="46"/>
      <c r="E218" s="47"/>
      <c r="F218" s="47"/>
      <c r="G218" s="48"/>
      <c r="H218" s="48"/>
      <c r="I218" s="48"/>
      <c r="J218" s="48"/>
      <c r="K218" s="48"/>
      <c r="L218" s="1"/>
      <c r="M218" s="1"/>
      <c r="N218" s="1"/>
      <c r="O218" s="1"/>
      <c r="P218" s="1"/>
    </row>
    <row r="219" spans="1:16" ht="12.75" customHeight="1">
      <c r="A219" s="44"/>
      <c r="B219" s="45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5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5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5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9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9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9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9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9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4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0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0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0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0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0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50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50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50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50" t="s">
        <v>230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E18" sqref="E18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44571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436" t="s">
        <v>16</v>
      </c>
      <c r="B8" s="438"/>
      <c r="C8" s="442" t="s">
        <v>20</v>
      </c>
      <c r="D8" s="442" t="s">
        <v>21</v>
      </c>
      <c r="E8" s="433" t="s">
        <v>22</v>
      </c>
      <c r="F8" s="434"/>
      <c r="G8" s="435"/>
      <c r="H8" s="433" t="s">
        <v>23</v>
      </c>
      <c r="I8" s="434"/>
      <c r="J8" s="435"/>
      <c r="K8" s="26"/>
      <c r="L8" s="53"/>
      <c r="M8" s="53"/>
      <c r="N8" s="1"/>
      <c r="O8" s="1"/>
    </row>
    <row r="9" spans="1:15" ht="36" customHeight="1">
      <c r="A9" s="440"/>
      <c r="B9" s="441"/>
      <c r="C9" s="441"/>
      <c r="D9" s="44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231</v>
      </c>
      <c r="N9" s="1"/>
      <c r="O9" s="1"/>
    </row>
    <row r="10" spans="1:15" ht="12.75" customHeight="1">
      <c r="A10" s="56">
        <v>1</v>
      </c>
      <c r="B10" s="31" t="s">
        <v>232</v>
      </c>
      <c r="C10" s="37">
        <v>17812.7</v>
      </c>
      <c r="D10" s="35">
        <v>17807.416666666668</v>
      </c>
      <c r="E10" s="35">
        <v>17709.833333333336</v>
      </c>
      <c r="F10" s="35">
        <v>17606.966666666667</v>
      </c>
      <c r="G10" s="35">
        <v>17509.383333333335</v>
      </c>
      <c r="H10" s="35">
        <v>17910.283333333336</v>
      </c>
      <c r="I10" s="35">
        <v>18007.866666666672</v>
      </c>
      <c r="J10" s="35">
        <v>18110.733333333337</v>
      </c>
      <c r="K10" s="37">
        <v>17905</v>
      </c>
      <c r="L10" s="37">
        <v>17704.55</v>
      </c>
      <c r="M10" s="57"/>
      <c r="N10" s="1"/>
      <c r="O10" s="1"/>
    </row>
    <row r="11" spans="1:15" ht="12.75" customHeight="1">
      <c r="A11" s="56">
        <v>2</v>
      </c>
      <c r="B11" s="31" t="s">
        <v>233</v>
      </c>
      <c r="C11" s="31">
        <v>37739.599999999999</v>
      </c>
      <c r="D11" s="40">
        <v>37767.416666666664</v>
      </c>
      <c r="E11" s="40">
        <v>37399.98333333333</v>
      </c>
      <c r="F11" s="40">
        <v>37060.366666666669</v>
      </c>
      <c r="G11" s="40">
        <v>36692.933333333334</v>
      </c>
      <c r="H11" s="40">
        <v>38107.033333333326</v>
      </c>
      <c r="I11" s="40">
        <v>38474.46666666666</v>
      </c>
      <c r="J11" s="40">
        <v>38814.083333333321</v>
      </c>
      <c r="K11" s="31">
        <v>38134.85</v>
      </c>
      <c r="L11" s="31">
        <v>37427.800000000003</v>
      </c>
      <c r="M11" s="57"/>
      <c r="N11" s="1"/>
      <c r="O11" s="1"/>
    </row>
    <row r="12" spans="1:15" ht="12.75" customHeight="1">
      <c r="A12" s="56">
        <v>3</v>
      </c>
      <c r="B12" s="44" t="s">
        <v>234</v>
      </c>
      <c r="C12" s="31">
        <v>2371.8000000000002</v>
      </c>
      <c r="D12" s="40">
        <v>2370</v>
      </c>
      <c r="E12" s="40">
        <v>2357.3000000000002</v>
      </c>
      <c r="F12" s="40">
        <v>2342.8000000000002</v>
      </c>
      <c r="G12" s="40">
        <v>2330.1000000000004</v>
      </c>
      <c r="H12" s="40">
        <v>2384.5</v>
      </c>
      <c r="I12" s="40">
        <v>2397.1999999999998</v>
      </c>
      <c r="J12" s="40">
        <v>2411.6999999999998</v>
      </c>
      <c r="K12" s="31">
        <v>2382.6999999999998</v>
      </c>
      <c r="L12" s="31">
        <v>2355.5</v>
      </c>
      <c r="M12" s="57"/>
      <c r="N12" s="1"/>
      <c r="O12" s="1"/>
    </row>
    <row r="13" spans="1:15" ht="12.75" customHeight="1">
      <c r="A13" s="56">
        <v>4</v>
      </c>
      <c r="B13" s="31" t="s">
        <v>235</v>
      </c>
      <c r="C13" s="31">
        <v>5090.7</v>
      </c>
      <c r="D13" s="40">
        <v>5086.4833333333336</v>
      </c>
      <c r="E13" s="40">
        <v>5061.666666666667</v>
      </c>
      <c r="F13" s="40">
        <v>5032.6333333333332</v>
      </c>
      <c r="G13" s="40">
        <v>5007.8166666666666</v>
      </c>
      <c r="H13" s="40">
        <v>5115.5166666666673</v>
      </c>
      <c r="I13" s="40">
        <v>5140.333333333333</v>
      </c>
      <c r="J13" s="40">
        <v>5169.3666666666677</v>
      </c>
      <c r="K13" s="31">
        <v>5111.3</v>
      </c>
      <c r="L13" s="31">
        <v>5057.45</v>
      </c>
      <c r="M13" s="57"/>
      <c r="N13" s="1"/>
      <c r="O13" s="1"/>
    </row>
    <row r="14" spans="1:15" ht="12.75" customHeight="1">
      <c r="A14" s="56">
        <v>5</v>
      </c>
      <c r="B14" s="31" t="s">
        <v>236</v>
      </c>
      <c r="C14" s="31">
        <v>38139.85</v>
      </c>
      <c r="D14" s="40">
        <v>38179.266666666663</v>
      </c>
      <c r="E14" s="40">
        <v>37963.733333333323</v>
      </c>
      <c r="F14" s="40">
        <v>37787.616666666661</v>
      </c>
      <c r="G14" s="40">
        <v>37572.083333333321</v>
      </c>
      <c r="H14" s="40">
        <v>38355.383333333324</v>
      </c>
      <c r="I14" s="40">
        <v>38570.916666666664</v>
      </c>
      <c r="J14" s="40">
        <v>38747.033333333326</v>
      </c>
      <c r="K14" s="31">
        <v>38394.800000000003</v>
      </c>
      <c r="L14" s="31">
        <v>38003.15</v>
      </c>
      <c r="M14" s="57"/>
      <c r="N14" s="1"/>
      <c r="O14" s="1"/>
    </row>
    <row r="15" spans="1:15" ht="12.75" customHeight="1">
      <c r="A15" s="56">
        <v>6</v>
      </c>
      <c r="B15" s="31" t="s">
        <v>237</v>
      </c>
      <c r="C15" s="31">
        <v>4016.35</v>
      </c>
      <c r="D15" s="40">
        <v>4013.7166666666667</v>
      </c>
      <c r="E15" s="40">
        <v>3990.4833333333336</v>
      </c>
      <c r="F15" s="40">
        <v>3964.6166666666668</v>
      </c>
      <c r="G15" s="40">
        <v>3941.3833333333337</v>
      </c>
      <c r="H15" s="40">
        <v>4039.5833333333335</v>
      </c>
      <c r="I15" s="40">
        <v>4062.8166666666662</v>
      </c>
      <c r="J15" s="40">
        <v>4088.6833333333334</v>
      </c>
      <c r="K15" s="31">
        <v>4036.95</v>
      </c>
      <c r="L15" s="31">
        <v>3987.85</v>
      </c>
      <c r="M15" s="57"/>
      <c r="N15" s="1"/>
      <c r="O15" s="1"/>
    </row>
    <row r="16" spans="1:15" ht="12.75" customHeight="1">
      <c r="A16" s="56">
        <v>7</v>
      </c>
      <c r="B16" s="31" t="s">
        <v>238</v>
      </c>
      <c r="C16" s="31">
        <v>8647.1</v>
      </c>
      <c r="D16" s="40">
        <v>8634.4333333333325</v>
      </c>
      <c r="E16" s="40">
        <v>8594.4666666666653</v>
      </c>
      <c r="F16" s="40">
        <v>8541.8333333333321</v>
      </c>
      <c r="G16" s="40">
        <v>8501.866666666665</v>
      </c>
      <c r="H16" s="40">
        <v>8687.0666666666657</v>
      </c>
      <c r="I16" s="40">
        <v>8727.0333333333328</v>
      </c>
      <c r="J16" s="40">
        <v>8779.6666666666661</v>
      </c>
      <c r="K16" s="31">
        <v>8674.4</v>
      </c>
      <c r="L16" s="31">
        <v>8581.7999999999993</v>
      </c>
      <c r="M16" s="57"/>
      <c r="N16" s="1"/>
      <c r="O16" s="1"/>
    </row>
    <row r="17" spans="1:15" ht="12.75" customHeight="1">
      <c r="A17" s="56">
        <v>8</v>
      </c>
      <c r="B17" s="31" t="s">
        <v>43</v>
      </c>
      <c r="C17" s="31">
        <v>2284.6</v>
      </c>
      <c r="D17" s="40">
        <v>2273.4833333333331</v>
      </c>
      <c r="E17" s="40">
        <v>2243.1666666666661</v>
      </c>
      <c r="F17" s="40">
        <v>2201.7333333333331</v>
      </c>
      <c r="G17" s="40">
        <v>2171.4166666666661</v>
      </c>
      <c r="H17" s="40">
        <v>2314.9166666666661</v>
      </c>
      <c r="I17" s="40">
        <v>2345.2333333333327</v>
      </c>
      <c r="J17" s="40">
        <v>2386.6666666666661</v>
      </c>
      <c r="K17" s="31">
        <v>2303.8000000000002</v>
      </c>
      <c r="L17" s="31">
        <v>2232.0500000000002</v>
      </c>
      <c r="M17" s="31">
        <v>5.7388500000000002</v>
      </c>
      <c r="N17" s="1"/>
      <c r="O17" s="1"/>
    </row>
    <row r="18" spans="1:15" ht="12.75" customHeight="1">
      <c r="A18" s="56">
        <v>9</v>
      </c>
      <c r="B18" s="31" t="s">
        <v>59</v>
      </c>
      <c r="C18" s="31">
        <v>1221</v>
      </c>
      <c r="D18" s="40">
        <v>1207.1000000000001</v>
      </c>
      <c r="E18" s="40">
        <v>1185.2000000000003</v>
      </c>
      <c r="F18" s="40">
        <v>1149.4000000000001</v>
      </c>
      <c r="G18" s="40">
        <v>1127.5000000000002</v>
      </c>
      <c r="H18" s="40">
        <v>1242.9000000000003</v>
      </c>
      <c r="I18" s="40">
        <v>1264.8000000000004</v>
      </c>
      <c r="J18" s="40">
        <v>1300.6000000000004</v>
      </c>
      <c r="K18" s="31">
        <v>1229</v>
      </c>
      <c r="L18" s="31">
        <v>1171.3</v>
      </c>
      <c r="M18" s="31">
        <v>30.762409999999999</v>
      </c>
      <c r="N18" s="1"/>
      <c r="O18" s="1"/>
    </row>
    <row r="19" spans="1:15" ht="12.75" customHeight="1">
      <c r="A19" s="56">
        <v>10</v>
      </c>
      <c r="B19" s="31" t="s">
        <v>39</v>
      </c>
      <c r="C19" s="58">
        <v>1030.95</v>
      </c>
      <c r="D19" s="40">
        <v>1018.9833333333332</v>
      </c>
      <c r="E19" s="40">
        <v>1001.9666666666665</v>
      </c>
      <c r="F19" s="40">
        <v>972.98333333333323</v>
      </c>
      <c r="G19" s="40">
        <v>955.96666666666647</v>
      </c>
      <c r="H19" s="40">
        <v>1047.9666666666665</v>
      </c>
      <c r="I19" s="40">
        <v>1064.9833333333331</v>
      </c>
      <c r="J19" s="40">
        <v>1093.9666666666665</v>
      </c>
      <c r="K19" s="31">
        <v>1036</v>
      </c>
      <c r="L19" s="31">
        <v>990</v>
      </c>
      <c r="M19" s="31">
        <v>12.747640000000001</v>
      </c>
      <c r="N19" s="1"/>
      <c r="O19" s="1"/>
    </row>
    <row r="20" spans="1:15" ht="12.75" customHeight="1">
      <c r="A20" s="56">
        <v>11</v>
      </c>
      <c r="B20" s="31" t="s">
        <v>45</v>
      </c>
      <c r="C20" s="31">
        <v>1699.1</v>
      </c>
      <c r="D20" s="40">
        <v>1706.4666666666665</v>
      </c>
      <c r="E20" s="40">
        <v>1682.133333333333</v>
      </c>
      <c r="F20" s="40">
        <v>1665.1666666666665</v>
      </c>
      <c r="G20" s="40">
        <v>1640.833333333333</v>
      </c>
      <c r="H20" s="40">
        <v>1723.4333333333329</v>
      </c>
      <c r="I20" s="40">
        <v>1747.7666666666664</v>
      </c>
      <c r="J20" s="40">
        <v>1764.7333333333329</v>
      </c>
      <c r="K20" s="31">
        <v>1730.8</v>
      </c>
      <c r="L20" s="31">
        <v>1689.5</v>
      </c>
      <c r="M20" s="31">
        <v>12.95933</v>
      </c>
      <c r="N20" s="1"/>
      <c r="O20" s="1"/>
    </row>
    <row r="21" spans="1:15" ht="12.75" customHeight="1">
      <c r="A21" s="56">
        <v>12</v>
      </c>
      <c r="B21" s="31" t="s">
        <v>240</v>
      </c>
      <c r="C21" s="31">
        <v>1423.1</v>
      </c>
      <c r="D21" s="40">
        <v>1418.3666666666668</v>
      </c>
      <c r="E21" s="40">
        <v>1407.7333333333336</v>
      </c>
      <c r="F21" s="40">
        <v>1392.3666666666668</v>
      </c>
      <c r="G21" s="40">
        <v>1381.7333333333336</v>
      </c>
      <c r="H21" s="40">
        <v>1433.7333333333336</v>
      </c>
      <c r="I21" s="40">
        <v>1444.3666666666668</v>
      </c>
      <c r="J21" s="40">
        <v>1459.7333333333336</v>
      </c>
      <c r="K21" s="31">
        <v>1429</v>
      </c>
      <c r="L21" s="31">
        <v>1403</v>
      </c>
      <c r="M21" s="31">
        <v>2.8580899999999998</v>
      </c>
      <c r="N21" s="1"/>
      <c r="O21" s="1"/>
    </row>
    <row r="22" spans="1:15" ht="12.75" customHeight="1">
      <c r="A22" s="56">
        <v>13</v>
      </c>
      <c r="B22" s="31" t="s">
        <v>46</v>
      </c>
      <c r="C22" s="31">
        <v>736.1</v>
      </c>
      <c r="D22" s="40">
        <v>738.1</v>
      </c>
      <c r="E22" s="40">
        <v>728.5</v>
      </c>
      <c r="F22" s="40">
        <v>720.9</v>
      </c>
      <c r="G22" s="40">
        <v>711.3</v>
      </c>
      <c r="H22" s="40">
        <v>745.7</v>
      </c>
      <c r="I22" s="40">
        <v>755.30000000000018</v>
      </c>
      <c r="J22" s="40">
        <v>762.90000000000009</v>
      </c>
      <c r="K22" s="31">
        <v>747.7</v>
      </c>
      <c r="L22" s="31">
        <v>730.5</v>
      </c>
      <c r="M22" s="31">
        <v>25.907509999999998</v>
      </c>
      <c r="N22" s="1"/>
      <c r="O22" s="1"/>
    </row>
    <row r="23" spans="1:15" ht="12.75" customHeight="1">
      <c r="A23" s="56">
        <v>14</v>
      </c>
      <c r="B23" s="31" t="s">
        <v>241</v>
      </c>
      <c r="C23" s="31">
        <v>1787.8</v>
      </c>
      <c r="D23" s="40">
        <v>1790.9333333333334</v>
      </c>
      <c r="E23" s="40">
        <v>1761.8666666666668</v>
      </c>
      <c r="F23" s="40">
        <v>1735.9333333333334</v>
      </c>
      <c r="G23" s="40">
        <v>1706.8666666666668</v>
      </c>
      <c r="H23" s="40">
        <v>1816.8666666666668</v>
      </c>
      <c r="I23" s="40">
        <v>1845.9333333333334</v>
      </c>
      <c r="J23" s="40">
        <v>1871.8666666666668</v>
      </c>
      <c r="K23" s="31">
        <v>1820</v>
      </c>
      <c r="L23" s="31">
        <v>1765</v>
      </c>
      <c r="M23" s="31">
        <v>0.53569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1776</v>
      </c>
      <c r="D24" s="40">
        <v>1759.2833333333335</v>
      </c>
      <c r="E24" s="40">
        <v>1738.5666666666671</v>
      </c>
      <c r="F24" s="40">
        <v>1701.1333333333334</v>
      </c>
      <c r="G24" s="40">
        <v>1680.416666666667</v>
      </c>
      <c r="H24" s="40">
        <v>1796.7166666666672</v>
      </c>
      <c r="I24" s="40">
        <v>1817.4333333333338</v>
      </c>
      <c r="J24" s="40">
        <v>1854.8666666666672</v>
      </c>
      <c r="K24" s="31">
        <v>1780</v>
      </c>
      <c r="L24" s="31">
        <v>1721.85</v>
      </c>
      <c r="M24" s="31">
        <v>0.64893999999999996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132.80000000000001</v>
      </c>
      <c r="D25" s="40">
        <v>133.1</v>
      </c>
      <c r="E25" s="40">
        <v>130.69999999999999</v>
      </c>
      <c r="F25" s="40">
        <v>128.6</v>
      </c>
      <c r="G25" s="40">
        <v>126.19999999999999</v>
      </c>
      <c r="H25" s="40">
        <v>135.19999999999999</v>
      </c>
      <c r="I25" s="40">
        <v>137.60000000000002</v>
      </c>
      <c r="J25" s="40">
        <v>139.69999999999999</v>
      </c>
      <c r="K25" s="31">
        <v>135.5</v>
      </c>
      <c r="L25" s="31">
        <v>131</v>
      </c>
      <c r="M25" s="31">
        <v>73.384119999999996</v>
      </c>
      <c r="N25" s="1"/>
      <c r="O25" s="1"/>
    </row>
    <row r="26" spans="1:15" ht="12.75" customHeight="1">
      <c r="A26" s="56">
        <v>17</v>
      </c>
      <c r="B26" s="31" t="s">
        <v>41</v>
      </c>
      <c r="C26" s="31">
        <v>292.05</v>
      </c>
      <c r="D26" s="40">
        <v>292.90000000000003</v>
      </c>
      <c r="E26" s="40">
        <v>287.90000000000009</v>
      </c>
      <c r="F26" s="40">
        <v>283.75000000000006</v>
      </c>
      <c r="G26" s="40">
        <v>278.75000000000011</v>
      </c>
      <c r="H26" s="40">
        <v>297.05000000000007</v>
      </c>
      <c r="I26" s="40">
        <v>302.04999999999995</v>
      </c>
      <c r="J26" s="40">
        <v>306.20000000000005</v>
      </c>
      <c r="K26" s="31">
        <v>297.89999999999998</v>
      </c>
      <c r="L26" s="31">
        <v>288.75</v>
      </c>
      <c r="M26" s="31">
        <v>62.200609999999998</v>
      </c>
      <c r="N26" s="1"/>
      <c r="O26" s="1"/>
    </row>
    <row r="27" spans="1:15" ht="12.75" customHeight="1">
      <c r="A27" s="56">
        <v>18</v>
      </c>
      <c r="B27" s="31" t="s">
        <v>244</v>
      </c>
      <c r="C27" s="31">
        <v>2280.35</v>
      </c>
      <c r="D27" s="40">
        <v>2262.2000000000003</v>
      </c>
      <c r="E27" s="40">
        <v>2229.4000000000005</v>
      </c>
      <c r="F27" s="40">
        <v>2178.4500000000003</v>
      </c>
      <c r="G27" s="40">
        <v>2145.6500000000005</v>
      </c>
      <c r="H27" s="40">
        <v>2313.1500000000005</v>
      </c>
      <c r="I27" s="40">
        <v>2345.9500000000007</v>
      </c>
      <c r="J27" s="40">
        <v>2396.9000000000005</v>
      </c>
      <c r="K27" s="31">
        <v>2295</v>
      </c>
      <c r="L27" s="31">
        <v>2211.25</v>
      </c>
      <c r="M27" s="31">
        <v>1.1346400000000001</v>
      </c>
      <c r="N27" s="1"/>
      <c r="O27" s="1"/>
    </row>
    <row r="28" spans="1:15" ht="12.75" customHeight="1">
      <c r="A28" s="56">
        <v>19</v>
      </c>
      <c r="B28" s="31" t="s">
        <v>52</v>
      </c>
      <c r="C28" s="31">
        <v>806.6</v>
      </c>
      <c r="D28" s="40">
        <v>810.88333333333333</v>
      </c>
      <c r="E28" s="40">
        <v>799.81666666666661</v>
      </c>
      <c r="F28" s="40">
        <v>793.0333333333333</v>
      </c>
      <c r="G28" s="40">
        <v>781.96666666666658</v>
      </c>
      <c r="H28" s="40">
        <v>817.66666666666663</v>
      </c>
      <c r="I28" s="40">
        <v>828.73333333333346</v>
      </c>
      <c r="J28" s="40">
        <v>835.51666666666665</v>
      </c>
      <c r="K28" s="31">
        <v>821.95</v>
      </c>
      <c r="L28" s="31">
        <v>804.1</v>
      </c>
      <c r="M28" s="31">
        <v>3.0204800000000001</v>
      </c>
      <c r="N28" s="1"/>
      <c r="O28" s="1"/>
    </row>
    <row r="29" spans="1:15" ht="12.75" customHeight="1">
      <c r="A29" s="56">
        <v>20</v>
      </c>
      <c r="B29" s="31" t="s">
        <v>48</v>
      </c>
      <c r="C29" s="31">
        <v>3683.5</v>
      </c>
      <c r="D29" s="40">
        <v>3700.7333333333336</v>
      </c>
      <c r="E29" s="40">
        <v>3636.166666666667</v>
      </c>
      <c r="F29" s="40">
        <v>3588.8333333333335</v>
      </c>
      <c r="G29" s="40">
        <v>3524.2666666666669</v>
      </c>
      <c r="H29" s="40">
        <v>3748.0666666666671</v>
      </c>
      <c r="I29" s="40">
        <v>3812.6333333333337</v>
      </c>
      <c r="J29" s="40">
        <v>3859.9666666666672</v>
      </c>
      <c r="K29" s="31">
        <v>3765.3</v>
      </c>
      <c r="L29" s="31">
        <v>3653.4</v>
      </c>
      <c r="M29" s="31">
        <v>2.4150700000000001</v>
      </c>
      <c r="N29" s="1"/>
      <c r="O29" s="1"/>
    </row>
    <row r="30" spans="1:15" ht="12.75" customHeight="1">
      <c r="A30" s="56">
        <v>21</v>
      </c>
      <c r="B30" s="31" t="s">
        <v>50</v>
      </c>
      <c r="C30" s="31">
        <v>629.9</v>
      </c>
      <c r="D30" s="40">
        <v>632.63333333333333</v>
      </c>
      <c r="E30" s="40">
        <v>626.26666666666665</v>
      </c>
      <c r="F30" s="40">
        <v>622.63333333333333</v>
      </c>
      <c r="G30" s="40">
        <v>616.26666666666665</v>
      </c>
      <c r="H30" s="40">
        <v>636.26666666666665</v>
      </c>
      <c r="I30" s="40">
        <v>642.63333333333321</v>
      </c>
      <c r="J30" s="40">
        <v>646.26666666666665</v>
      </c>
      <c r="K30" s="31">
        <v>639</v>
      </c>
      <c r="L30" s="31">
        <v>629</v>
      </c>
      <c r="M30" s="31">
        <v>5.8177399999999997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397.25</v>
      </c>
      <c r="D31" s="40">
        <v>395.41666666666669</v>
      </c>
      <c r="E31" s="40">
        <v>388.88333333333338</v>
      </c>
      <c r="F31" s="40">
        <v>380.51666666666671</v>
      </c>
      <c r="G31" s="40">
        <v>373.98333333333341</v>
      </c>
      <c r="H31" s="40">
        <v>403.78333333333336</v>
      </c>
      <c r="I31" s="40">
        <v>410.31666666666666</v>
      </c>
      <c r="J31" s="40">
        <v>418.68333333333334</v>
      </c>
      <c r="K31" s="31">
        <v>401.95</v>
      </c>
      <c r="L31" s="31">
        <v>387.05</v>
      </c>
      <c r="M31" s="31">
        <v>27.317499999999999</v>
      </c>
      <c r="N31" s="1"/>
      <c r="O31" s="1"/>
    </row>
    <row r="32" spans="1:15" ht="12.75" customHeight="1">
      <c r="A32" s="56">
        <v>23</v>
      </c>
      <c r="B32" s="31" t="s">
        <v>53</v>
      </c>
      <c r="C32" s="31">
        <v>5021.8500000000004</v>
      </c>
      <c r="D32" s="40">
        <v>5012.9833333333336</v>
      </c>
      <c r="E32" s="40">
        <v>4966.8666666666668</v>
      </c>
      <c r="F32" s="40">
        <v>4911.8833333333332</v>
      </c>
      <c r="G32" s="40">
        <v>4865.7666666666664</v>
      </c>
      <c r="H32" s="40">
        <v>5067.9666666666672</v>
      </c>
      <c r="I32" s="40">
        <v>5114.0833333333339</v>
      </c>
      <c r="J32" s="40">
        <v>5169.0666666666675</v>
      </c>
      <c r="K32" s="31">
        <v>5059.1000000000004</v>
      </c>
      <c r="L32" s="31">
        <v>4958</v>
      </c>
      <c r="M32" s="31">
        <v>5.4987599999999999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233</v>
      </c>
      <c r="D33" s="40">
        <v>231.45000000000002</v>
      </c>
      <c r="E33" s="40">
        <v>228.65000000000003</v>
      </c>
      <c r="F33" s="40">
        <v>224.3</v>
      </c>
      <c r="G33" s="40">
        <v>221.50000000000003</v>
      </c>
      <c r="H33" s="40">
        <v>235.80000000000004</v>
      </c>
      <c r="I33" s="40">
        <v>238.60000000000005</v>
      </c>
      <c r="J33" s="40">
        <v>242.95000000000005</v>
      </c>
      <c r="K33" s="31">
        <v>234.25</v>
      </c>
      <c r="L33" s="31">
        <v>227.1</v>
      </c>
      <c r="M33" s="31">
        <v>28.72775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132.4</v>
      </c>
      <c r="D34" s="40">
        <v>132.41666666666669</v>
      </c>
      <c r="E34" s="40">
        <v>131.03333333333336</v>
      </c>
      <c r="F34" s="40">
        <v>129.66666666666669</v>
      </c>
      <c r="G34" s="40">
        <v>128.28333333333336</v>
      </c>
      <c r="H34" s="40">
        <v>133.78333333333336</v>
      </c>
      <c r="I34" s="40">
        <v>135.16666666666669</v>
      </c>
      <c r="J34" s="40">
        <v>136.53333333333336</v>
      </c>
      <c r="K34" s="31">
        <v>133.80000000000001</v>
      </c>
      <c r="L34" s="31">
        <v>131.05000000000001</v>
      </c>
      <c r="M34" s="31">
        <v>62.355539999999998</v>
      </c>
      <c r="N34" s="1"/>
      <c r="O34" s="1"/>
    </row>
    <row r="35" spans="1:15" ht="12.75" customHeight="1">
      <c r="A35" s="56">
        <v>26</v>
      </c>
      <c r="B35" s="31" t="s">
        <v>57</v>
      </c>
      <c r="C35" s="31">
        <v>3576.3</v>
      </c>
      <c r="D35" s="40">
        <v>3551.6166666666668</v>
      </c>
      <c r="E35" s="40">
        <v>3521.2333333333336</v>
      </c>
      <c r="F35" s="40">
        <v>3466.166666666667</v>
      </c>
      <c r="G35" s="40">
        <v>3435.7833333333338</v>
      </c>
      <c r="H35" s="40">
        <v>3606.6833333333334</v>
      </c>
      <c r="I35" s="40">
        <v>3637.0666666666666</v>
      </c>
      <c r="J35" s="40">
        <v>3692.1333333333332</v>
      </c>
      <c r="K35" s="31">
        <v>3582</v>
      </c>
      <c r="L35" s="31">
        <v>3496.55</v>
      </c>
      <c r="M35" s="31">
        <v>9.6436399999999995</v>
      </c>
      <c r="N35" s="1"/>
      <c r="O35" s="1"/>
    </row>
    <row r="36" spans="1:15" ht="12.75" customHeight="1">
      <c r="A36" s="56">
        <v>27</v>
      </c>
      <c r="B36" s="31" t="s">
        <v>307</v>
      </c>
      <c r="C36" s="31">
        <v>2436.5</v>
      </c>
      <c r="D36" s="40">
        <v>2427.4</v>
      </c>
      <c r="E36" s="40">
        <v>2404.25</v>
      </c>
      <c r="F36" s="40">
        <v>2372</v>
      </c>
      <c r="G36" s="40">
        <v>2348.85</v>
      </c>
      <c r="H36" s="40">
        <v>2459.65</v>
      </c>
      <c r="I36" s="40">
        <v>2482.8000000000006</v>
      </c>
      <c r="J36" s="40">
        <v>2515.0500000000002</v>
      </c>
      <c r="K36" s="31">
        <v>2450.5500000000002</v>
      </c>
      <c r="L36" s="31">
        <v>2395.15</v>
      </c>
      <c r="M36" s="31">
        <v>3.7781899999999999</v>
      </c>
      <c r="N36" s="1"/>
      <c r="O36" s="1"/>
    </row>
    <row r="37" spans="1:15" ht="12.75" customHeight="1">
      <c r="A37" s="56">
        <v>28</v>
      </c>
      <c r="B37" s="31" t="s">
        <v>60</v>
      </c>
      <c r="C37" s="31">
        <v>710</v>
      </c>
      <c r="D37" s="40">
        <v>713.43333333333339</v>
      </c>
      <c r="E37" s="40">
        <v>703.86666666666679</v>
      </c>
      <c r="F37" s="40">
        <v>697.73333333333335</v>
      </c>
      <c r="G37" s="40">
        <v>688.16666666666674</v>
      </c>
      <c r="H37" s="40">
        <v>719.56666666666683</v>
      </c>
      <c r="I37" s="40">
        <v>729.13333333333344</v>
      </c>
      <c r="J37" s="40">
        <v>735.26666666666688</v>
      </c>
      <c r="K37" s="31">
        <v>723</v>
      </c>
      <c r="L37" s="31">
        <v>707.3</v>
      </c>
      <c r="M37" s="31">
        <v>12.52895</v>
      </c>
      <c r="N37" s="1"/>
      <c r="O37" s="1"/>
    </row>
    <row r="38" spans="1:15" ht="12.75" customHeight="1">
      <c r="A38" s="56">
        <v>29</v>
      </c>
      <c r="B38" s="31" t="s">
        <v>245</v>
      </c>
      <c r="C38" s="31">
        <v>4731.3500000000004</v>
      </c>
      <c r="D38" s="40">
        <v>4725.166666666667</v>
      </c>
      <c r="E38" s="40">
        <v>4702.3333333333339</v>
      </c>
      <c r="F38" s="40">
        <v>4673.3166666666666</v>
      </c>
      <c r="G38" s="40">
        <v>4650.4833333333336</v>
      </c>
      <c r="H38" s="40">
        <v>4754.1833333333343</v>
      </c>
      <c r="I38" s="40">
        <v>4777.0166666666682</v>
      </c>
      <c r="J38" s="40">
        <v>4806.0333333333347</v>
      </c>
      <c r="K38" s="31">
        <v>4748</v>
      </c>
      <c r="L38" s="31">
        <v>4696.1499999999996</v>
      </c>
      <c r="M38" s="31">
        <v>3.0151699999999999</v>
      </c>
      <c r="N38" s="1"/>
      <c r="O38" s="1"/>
    </row>
    <row r="39" spans="1:15" ht="12.75" customHeight="1">
      <c r="A39" s="56">
        <v>30</v>
      </c>
      <c r="B39" s="31" t="s">
        <v>61</v>
      </c>
      <c r="C39" s="31">
        <v>730.6</v>
      </c>
      <c r="D39" s="40">
        <v>732.25</v>
      </c>
      <c r="E39" s="40">
        <v>723.6</v>
      </c>
      <c r="F39" s="40">
        <v>716.6</v>
      </c>
      <c r="G39" s="40">
        <v>707.95</v>
      </c>
      <c r="H39" s="40">
        <v>739.25</v>
      </c>
      <c r="I39" s="40">
        <v>747.90000000000009</v>
      </c>
      <c r="J39" s="40">
        <v>754.9</v>
      </c>
      <c r="K39" s="31">
        <v>740.9</v>
      </c>
      <c r="L39" s="31">
        <v>725.25</v>
      </c>
      <c r="M39" s="31">
        <v>104.54143000000001</v>
      </c>
      <c r="N39" s="1"/>
      <c r="O39" s="1"/>
    </row>
    <row r="40" spans="1:15" ht="12.75" customHeight="1">
      <c r="A40" s="56">
        <v>31</v>
      </c>
      <c r="B40" s="31" t="s">
        <v>62</v>
      </c>
      <c r="C40" s="31">
        <v>3392.5</v>
      </c>
      <c r="D40" s="40">
        <v>3402.3333333333335</v>
      </c>
      <c r="E40" s="40">
        <v>3367.166666666667</v>
      </c>
      <c r="F40" s="40">
        <v>3341.8333333333335</v>
      </c>
      <c r="G40" s="40">
        <v>3306.666666666667</v>
      </c>
      <c r="H40" s="40">
        <v>3427.666666666667</v>
      </c>
      <c r="I40" s="40">
        <v>3462.8333333333339</v>
      </c>
      <c r="J40" s="40">
        <v>3488.166666666667</v>
      </c>
      <c r="K40" s="31">
        <v>3437.5</v>
      </c>
      <c r="L40" s="31">
        <v>3377</v>
      </c>
      <c r="M40" s="31">
        <v>2.6399599999999999</v>
      </c>
      <c r="N40" s="1"/>
      <c r="O40" s="1"/>
    </row>
    <row r="41" spans="1:15" ht="12.75" customHeight="1">
      <c r="A41" s="56">
        <v>32</v>
      </c>
      <c r="B41" s="31" t="s">
        <v>65</v>
      </c>
      <c r="C41" s="31">
        <v>7659.35</v>
      </c>
      <c r="D41" s="40">
        <v>7676.45</v>
      </c>
      <c r="E41" s="40">
        <v>7567.9</v>
      </c>
      <c r="F41" s="40">
        <v>7476.45</v>
      </c>
      <c r="G41" s="40">
        <v>7367.9</v>
      </c>
      <c r="H41" s="40">
        <v>7767.9</v>
      </c>
      <c r="I41" s="40">
        <v>7876.4500000000007</v>
      </c>
      <c r="J41" s="40">
        <v>7967.9</v>
      </c>
      <c r="K41" s="31">
        <v>7785</v>
      </c>
      <c r="L41" s="31">
        <v>7585</v>
      </c>
      <c r="M41" s="31">
        <v>11.659509999999999</v>
      </c>
      <c r="N41" s="1"/>
      <c r="O41" s="1"/>
    </row>
    <row r="42" spans="1:15" ht="12.75" customHeight="1">
      <c r="A42" s="56">
        <v>33</v>
      </c>
      <c r="B42" s="31" t="s">
        <v>64</v>
      </c>
      <c r="C42" s="31">
        <v>17756.900000000001</v>
      </c>
      <c r="D42" s="40">
        <v>17826.616666666669</v>
      </c>
      <c r="E42" s="40">
        <v>17510.283333333336</v>
      </c>
      <c r="F42" s="40">
        <v>17263.666666666668</v>
      </c>
      <c r="G42" s="40">
        <v>16947.333333333336</v>
      </c>
      <c r="H42" s="40">
        <v>18073.233333333337</v>
      </c>
      <c r="I42" s="40">
        <v>18389.566666666666</v>
      </c>
      <c r="J42" s="40">
        <v>18636.183333333338</v>
      </c>
      <c r="K42" s="31">
        <v>18142.95</v>
      </c>
      <c r="L42" s="31">
        <v>17580</v>
      </c>
      <c r="M42" s="31">
        <v>3.2291400000000001</v>
      </c>
      <c r="N42" s="1"/>
      <c r="O42" s="1"/>
    </row>
    <row r="43" spans="1:15" ht="12.75" customHeight="1">
      <c r="A43" s="56">
        <v>34</v>
      </c>
      <c r="B43" s="31" t="s">
        <v>246</v>
      </c>
      <c r="C43" s="31">
        <v>5173.7</v>
      </c>
      <c r="D43" s="40">
        <v>5202.8500000000004</v>
      </c>
      <c r="E43" s="40">
        <v>5110.7000000000007</v>
      </c>
      <c r="F43" s="40">
        <v>5047.7000000000007</v>
      </c>
      <c r="G43" s="40">
        <v>4955.5500000000011</v>
      </c>
      <c r="H43" s="40">
        <v>5265.85</v>
      </c>
      <c r="I43" s="40">
        <v>5358</v>
      </c>
      <c r="J43" s="40">
        <v>5421</v>
      </c>
      <c r="K43" s="31">
        <v>5295</v>
      </c>
      <c r="L43" s="31">
        <v>5139.8500000000004</v>
      </c>
      <c r="M43" s="31">
        <v>0.41060999999999998</v>
      </c>
      <c r="N43" s="1"/>
      <c r="O43" s="1"/>
    </row>
    <row r="44" spans="1:15" ht="12.75" customHeight="1">
      <c r="A44" s="56">
        <v>35</v>
      </c>
      <c r="B44" s="31" t="s">
        <v>66</v>
      </c>
      <c r="C44" s="31">
        <v>2383.85</v>
      </c>
      <c r="D44" s="40">
        <v>2382.6166666666668</v>
      </c>
      <c r="E44" s="40">
        <v>2362.2333333333336</v>
      </c>
      <c r="F44" s="40">
        <v>2340.6166666666668</v>
      </c>
      <c r="G44" s="40">
        <v>2320.2333333333336</v>
      </c>
      <c r="H44" s="40">
        <v>2404.2333333333336</v>
      </c>
      <c r="I44" s="40">
        <v>2424.6166666666668</v>
      </c>
      <c r="J44" s="40">
        <v>2446.2333333333336</v>
      </c>
      <c r="K44" s="31">
        <v>2403</v>
      </c>
      <c r="L44" s="31">
        <v>2361</v>
      </c>
      <c r="M44" s="31">
        <v>2.2192400000000001</v>
      </c>
      <c r="N44" s="1"/>
      <c r="O44" s="1"/>
    </row>
    <row r="45" spans="1:15" ht="12.75" customHeight="1">
      <c r="A45" s="56">
        <v>36</v>
      </c>
      <c r="B45" s="31" t="s">
        <v>67</v>
      </c>
      <c r="C45" s="31">
        <v>271.05</v>
      </c>
      <c r="D45" s="40">
        <v>270.51666666666671</v>
      </c>
      <c r="E45" s="40">
        <v>265.13333333333344</v>
      </c>
      <c r="F45" s="40">
        <v>259.21666666666675</v>
      </c>
      <c r="G45" s="40">
        <v>253.83333333333348</v>
      </c>
      <c r="H45" s="40">
        <v>276.43333333333339</v>
      </c>
      <c r="I45" s="40">
        <v>281.81666666666672</v>
      </c>
      <c r="J45" s="40">
        <v>287.73333333333335</v>
      </c>
      <c r="K45" s="31">
        <v>275.89999999999998</v>
      </c>
      <c r="L45" s="31">
        <v>264.60000000000002</v>
      </c>
      <c r="M45" s="31">
        <v>147.14881</v>
      </c>
      <c r="N45" s="1"/>
      <c r="O45" s="1"/>
    </row>
    <row r="46" spans="1:15" ht="12.75" customHeight="1">
      <c r="A46" s="56">
        <v>37</v>
      </c>
      <c r="B46" s="31" t="s">
        <v>68</v>
      </c>
      <c r="C46" s="31">
        <v>87.6</v>
      </c>
      <c r="D46" s="40">
        <v>87.55</v>
      </c>
      <c r="E46" s="40">
        <v>86.55</v>
      </c>
      <c r="F46" s="40">
        <v>85.5</v>
      </c>
      <c r="G46" s="40">
        <v>84.5</v>
      </c>
      <c r="H46" s="40">
        <v>88.6</v>
      </c>
      <c r="I46" s="40">
        <v>89.6</v>
      </c>
      <c r="J46" s="40">
        <v>90.649999999999991</v>
      </c>
      <c r="K46" s="31">
        <v>88.55</v>
      </c>
      <c r="L46" s="31">
        <v>86.5</v>
      </c>
      <c r="M46" s="31">
        <v>398.77580999999998</v>
      </c>
      <c r="N46" s="1"/>
      <c r="O46" s="1"/>
    </row>
    <row r="47" spans="1:15" ht="12.75" customHeight="1">
      <c r="A47" s="56">
        <v>38</v>
      </c>
      <c r="B47" s="31" t="s">
        <v>247</v>
      </c>
      <c r="C47" s="31">
        <v>54.45</v>
      </c>
      <c r="D47" s="40">
        <v>54.533333333333339</v>
      </c>
      <c r="E47" s="40">
        <v>53.716666666666676</v>
      </c>
      <c r="F47" s="40">
        <v>52.983333333333334</v>
      </c>
      <c r="G47" s="40">
        <v>52.166666666666671</v>
      </c>
      <c r="H47" s="40">
        <v>55.26666666666668</v>
      </c>
      <c r="I47" s="40">
        <v>56.083333333333343</v>
      </c>
      <c r="J47" s="40">
        <v>56.816666666666684</v>
      </c>
      <c r="K47" s="31">
        <v>55.35</v>
      </c>
      <c r="L47" s="31">
        <v>53.8</v>
      </c>
      <c r="M47" s="31">
        <v>66.138019999999997</v>
      </c>
      <c r="N47" s="1"/>
      <c r="O47" s="1"/>
    </row>
    <row r="48" spans="1:15" ht="12.75" customHeight="1">
      <c r="A48" s="56">
        <v>39</v>
      </c>
      <c r="B48" s="31" t="s">
        <v>69</v>
      </c>
      <c r="C48" s="31">
        <v>1869.5</v>
      </c>
      <c r="D48" s="40">
        <v>1859.9666666666665</v>
      </c>
      <c r="E48" s="40">
        <v>1844.9833333333329</v>
      </c>
      <c r="F48" s="40">
        <v>1820.4666666666665</v>
      </c>
      <c r="G48" s="40">
        <v>1805.4833333333329</v>
      </c>
      <c r="H48" s="40">
        <v>1884.4833333333329</v>
      </c>
      <c r="I48" s="40">
        <v>1899.4666666666665</v>
      </c>
      <c r="J48" s="40">
        <v>1923.9833333333329</v>
      </c>
      <c r="K48" s="31">
        <v>1874.95</v>
      </c>
      <c r="L48" s="31">
        <v>1835.45</v>
      </c>
      <c r="M48" s="31">
        <v>6.6142200000000004</v>
      </c>
      <c r="N48" s="1"/>
      <c r="O48" s="1"/>
    </row>
    <row r="49" spans="1:15" ht="12.75" customHeight="1">
      <c r="A49" s="56">
        <v>40</v>
      </c>
      <c r="B49" s="31" t="s">
        <v>72</v>
      </c>
      <c r="C49" s="31">
        <v>790.75</v>
      </c>
      <c r="D49" s="40">
        <v>787.41666666666663</v>
      </c>
      <c r="E49" s="40">
        <v>781.33333333333326</v>
      </c>
      <c r="F49" s="40">
        <v>771.91666666666663</v>
      </c>
      <c r="G49" s="40">
        <v>765.83333333333326</v>
      </c>
      <c r="H49" s="40">
        <v>796.83333333333326</v>
      </c>
      <c r="I49" s="40">
        <v>802.91666666666652</v>
      </c>
      <c r="J49" s="40">
        <v>812.33333333333326</v>
      </c>
      <c r="K49" s="31">
        <v>793.5</v>
      </c>
      <c r="L49" s="31">
        <v>778</v>
      </c>
      <c r="M49" s="31">
        <v>3.84382</v>
      </c>
      <c r="N49" s="1"/>
      <c r="O49" s="1"/>
    </row>
    <row r="50" spans="1:15" ht="12.75" customHeight="1">
      <c r="A50" s="56">
        <v>41</v>
      </c>
      <c r="B50" s="31" t="s">
        <v>71</v>
      </c>
      <c r="C50" s="31">
        <v>208.05</v>
      </c>
      <c r="D50" s="40">
        <v>209.83333333333334</v>
      </c>
      <c r="E50" s="40">
        <v>205.7166666666667</v>
      </c>
      <c r="F50" s="40">
        <v>203.38333333333335</v>
      </c>
      <c r="G50" s="40">
        <v>199.26666666666671</v>
      </c>
      <c r="H50" s="40">
        <v>212.16666666666669</v>
      </c>
      <c r="I50" s="40">
        <v>216.2833333333333</v>
      </c>
      <c r="J50" s="40">
        <v>218.61666666666667</v>
      </c>
      <c r="K50" s="31">
        <v>213.95</v>
      </c>
      <c r="L50" s="31">
        <v>207.5</v>
      </c>
      <c r="M50" s="31">
        <v>43.249879999999997</v>
      </c>
      <c r="N50" s="1"/>
      <c r="O50" s="1"/>
    </row>
    <row r="51" spans="1:15" ht="12.75" customHeight="1">
      <c r="A51" s="56">
        <v>42</v>
      </c>
      <c r="B51" s="31" t="s">
        <v>73</v>
      </c>
      <c r="C51" s="31">
        <v>748.3</v>
      </c>
      <c r="D51" s="40">
        <v>748.83333333333337</v>
      </c>
      <c r="E51" s="40">
        <v>742.2166666666667</v>
      </c>
      <c r="F51" s="40">
        <v>736.13333333333333</v>
      </c>
      <c r="G51" s="40">
        <v>729.51666666666665</v>
      </c>
      <c r="H51" s="40">
        <v>754.91666666666674</v>
      </c>
      <c r="I51" s="40">
        <v>761.5333333333333</v>
      </c>
      <c r="J51" s="40">
        <v>767.61666666666679</v>
      </c>
      <c r="K51" s="31">
        <v>755.45</v>
      </c>
      <c r="L51" s="31">
        <v>742.75</v>
      </c>
      <c r="M51" s="31">
        <v>11.4489</v>
      </c>
      <c r="N51" s="1"/>
      <c r="O51" s="1"/>
    </row>
    <row r="52" spans="1:15" ht="12.75" customHeight="1">
      <c r="A52" s="56">
        <v>43</v>
      </c>
      <c r="B52" s="31" t="s">
        <v>76</v>
      </c>
      <c r="C52" s="31">
        <v>59.5</v>
      </c>
      <c r="D52" s="40">
        <v>59.833333333333336</v>
      </c>
      <c r="E52" s="40">
        <v>58.56666666666667</v>
      </c>
      <c r="F52" s="40">
        <v>57.633333333333333</v>
      </c>
      <c r="G52" s="40">
        <v>56.366666666666667</v>
      </c>
      <c r="H52" s="40">
        <v>60.766666666666673</v>
      </c>
      <c r="I52" s="40">
        <v>62.033333333333339</v>
      </c>
      <c r="J52" s="40">
        <v>62.966666666666676</v>
      </c>
      <c r="K52" s="31">
        <v>61.1</v>
      </c>
      <c r="L52" s="31">
        <v>58.9</v>
      </c>
      <c r="M52" s="31">
        <v>238.60526999999999</v>
      </c>
      <c r="N52" s="1"/>
      <c r="O52" s="1"/>
    </row>
    <row r="53" spans="1:15" ht="12.75" customHeight="1">
      <c r="A53" s="56">
        <v>44</v>
      </c>
      <c r="B53" s="31" t="s">
        <v>80</v>
      </c>
      <c r="C53" s="31">
        <v>396.2</v>
      </c>
      <c r="D53" s="40">
        <v>398.0333333333333</v>
      </c>
      <c r="E53" s="40">
        <v>393.16666666666663</v>
      </c>
      <c r="F53" s="40">
        <v>390.13333333333333</v>
      </c>
      <c r="G53" s="40">
        <v>385.26666666666665</v>
      </c>
      <c r="H53" s="40">
        <v>401.06666666666661</v>
      </c>
      <c r="I53" s="40">
        <v>405.93333333333328</v>
      </c>
      <c r="J53" s="40">
        <v>408.96666666666658</v>
      </c>
      <c r="K53" s="31">
        <v>402.9</v>
      </c>
      <c r="L53" s="31">
        <v>395</v>
      </c>
      <c r="M53" s="31">
        <v>59.572130000000001</v>
      </c>
      <c r="N53" s="1"/>
      <c r="O53" s="1"/>
    </row>
    <row r="54" spans="1:15" ht="12.75" customHeight="1">
      <c r="A54" s="56">
        <v>45</v>
      </c>
      <c r="B54" s="31" t="s">
        <v>75</v>
      </c>
      <c r="C54" s="31">
        <v>704.7</v>
      </c>
      <c r="D54" s="40">
        <v>707.1</v>
      </c>
      <c r="E54" s="40">
        <v>699.05000000000007</v>
      </c>
      <c r="F54" s="40">
        <v>693.40000000000009</v>
      </c>
      <c r="G54" s="40">
        <v>685.35000000000014</v>
      </c>
      <c r="H54" s="40">
        <v>712.75</v>
      </c>
      <c r="I54" s="40">
        <v>720.8</v>
      </c>
      <c r="J54" s="40">
        <v>726.44999999999993</v>
      </c>
      <c r="K54" s="31">
        <v>715.15</v>
      </c>
      <c r="L54" s="31">
        <v>701.45</v>
      </c>
      <c r="M54" s="31">
        <v>43.150149999999996</v>
      </c>
      <c r="N54" s="1"/>
      <c r="O54" s="1"/>
    </row>
    <row r="55" spans="1:15" ht="12.75" customHeight="1">
      <c r="A55" s="56">
        <v>46</v>
      </c>
      <c r="B55" s="31" t="s">
        <v>77</v>
      </c>
      <c r="C55" s="31">
        <v>358.5</v>
      </c>
      <c r="D55" s="40">
        <v>359.2833333333333</v>
      </c>
      <c r="E55" s="40">
        <v>355.91666666666663</v>
      </c>
      <c r="F55" s="40">
        <v>353.33333333333331</v>
      </c>
      <c r="G55" s="40">
        <v>349.96666666666664</v>
      </c>
      <c r="H55" s="40">
        <v>361.86666666666662</v>
      </c>
      <c r="I55" s="40">
        <v>365.23333333333329</v>
      </c>
      <c r="J55" s="40">
        <v>367.81666666666661</v>
      </c>
      <c r="K55" s="31">
        <v>362.65</v>
      </c>
      <c r="L55" s="31">
        <v>356.7</v>
      </c>
      <c r="M55" s="31">
        <v>11.82457</v>
      </c>
      <c r="N55" s="1"/>
      <c r="O55" s="1"/>
    </row>
    <row r="56" spans="1:15" ht="12.75" customHeight="1">
      <c r="A56" s="56">
        <v>47</v>
      </c>
      <c r="B56" s="31" t="s">
        <v>78</v>
      </c>
      <c r="C56" s="31">
        <v>17081.05</v>
      </c>
      <c r="D56" s="40">
        <v>17169.683333333334</v>
      </c>
      <c r="E56" s="40">
        <v>16911.366666666669</v>
      </c>
      <c r="F56" s="40">
        <v>16741.683333333334</v>
      </c>
      <c r="G56" s="40">
        <v>16483.366666666669</v>
      </c>
      <c r="H56" s="40">
        <v>17339.366666666669</v>
      </c>
      <c r="I56" s="40">
        <v>17597.683333333334</v>
      </c>
      <c r="J56" s="40">
        <v>17767.366666666669</v>
      </c>
      <c r="K56" s="31">
        <v>17428</v>
      </c>
      <c r="L56" s="31">
        <v>17000</v>
      </c>
      <c r="M56" s="31">
        <v>0.30563000000000001</v>
      </c>
      <c r="N56" s="1"/>
      <c r="O56" s="1"/>
    </row>
    <row r="57" spans="1:15" ht="12.75" customHeight="1">
      <c r="A57" s="56">
        <v>48</v>
      </c>
      <c r="B57" s="31" t="s">
        <v>81</v>
      </c>
      <c r="C57" s="31">
        <v>3737.35</v>
      </c>
      <c r="D57" s="40">
        <v>3720.7333333333336</v>
      </c>
      <c r="E57" s="40">
        <v>3699.4666666666672</v>
      </c>
      <c r="F57" s="40">
        <v>3661.5833333333335</v>
      </c>
      <c r="G57" s="40">
        <v>3640.3166666666671</v>
      </c>
      <c r="H57" s="40">
        <v>3758.6166666666672</v>
      </c>
      <c r="I57" s="40">
        <v>3779.8833333333337</v>
      </c>
      <c r="J57" s="40">
        <v>3817.7666666666673</v>
      </c>
      <c r="K57" s="31">
        <v>3742</v>
      </c>
      <c r="L57" s="31">
        <v>3682.85</v>
      </c>
      <c r="M57" s="31">
        <v>2.4190499999999999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450.5</v>
      </c>
      <c r="D58" s="40">
        <v>453.23333333333335</v>
      </c>
      <c r="E58" s="40">
        <v>446.76666666666671</v>
      </c>
      <c r="F58" s="40">
        <v>443.03333333333336</v>
      </c>
      <c r="G58" s="40">
        <v>436.56666666666672</v>
      </c>
      <c r="H58" s="40">
        <v>456.9666666666667</v>
      </c>
      <c r="I58" s="40">
        <v>463.43333333333339</v>
      </c>
      <c r="J58" s="40">
        <v>467.16666666666669</v>
      </c>
      <c r="K58" s="31">
        <v>459.7</v>
      </c>
      <c r="L58" s="31">
        <v>449.5</v>
      </c>
      <c r="M58" s="31">
        <v>18.846050000000002</v>
      </c>
      <c r="N58" s="1"/>
      <c r="O58" s="1"/>
    </row>
    <row r="59" spans="1:15" ht="12.75" customHeight="1">
      <c r="A59" s="56">
        <v>50</v>
      </c>
      <c r="B59" s="31" t="s">
        <v>83</v>
      </c>
      <c r="C59" s="31">
        <v>212.3</v>
      </c>
      <c r="D59" s="40">
        <v>212.5333333333333</v>
      </c>
      <c r="E59" s="40">
        <v>209.46666666666661</v>
      </c>
      <c r="F59" s="40">
        <v>206.6333333333333</v>
      </c>
      <c r="G59" s="40">
        <v>203.56666666666661</v>
      </c>
      <c r="H59" s="40">
        <v>215.36666666666662</v>
      </c>
      <c r="I59" s="40">
        <v>218.43333333333334</v>
      </c>
      <c r="J59" s="40">
        <v>221.26666666666662</v>
      </c>
      <c r="K59" s="31">
        <v>215.6</v>
      </c>
      <c r="L59" s="31">
        <v>209.7</v>
      </c>
      <c r="M59" s="31">
        <v>86.752989999999997</v>
      </c>
      <c r="N59" s="1"/>
      <c r="O59" s="1"/>
    </row>
    <row r="60" spans="1:15" ht="12.75" customHeight="1">
      <c r="A60" s="56">
        <v>51</v>
      </c>
      <c r="B60" s="31" t="s">
        <v>250</v>
      </c>
      <c r="C60" s="31">
        <v>122.1</v>
      </c>
      <c r="D60" s="40">
        <v>122.31666666666666</v>
      </c>
      <c r="E60" s="40">
        <v>121.13333333333333</v>
      </c>
      <c r="F60" s="40">
        <v>120.16666666666666</v>
      </c>
      <c r="G60" s="40">
        <v>118.98333333333332</v>
      </c>
      <c r="H60" s="40">
        <v>123.28333333333333</v>
      </c>
      <c r="I60" s="40">
        <v>124.46666666666667</v>
      </c>
      <c r="J60" s="40">
        <v>125.43333333333334</v>
      </c>
      <c r="K60" s="31">
        <v>123.5</v>
      </c>
      <c r="L60" s="31">
        <v>121.35</v>
      </c>
      <c r="M60" s="31">
        <v>13.505050000000001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574.85</v>
      </c>
      <c r="D61" s="40">
        <v>572.76666666666677</v>
      </c>
      <c r="E61" s="40">
        <v>567.58333333333348</v>
      </c>
      <c r="F61" s="40">
        <v>560.31666666666672</v>
      </c>
      <c r="G61" s="40">
        <v>555.13333333333344</v>
      </c>
      <c r="H61" s="40">
        <v>580.03333333333353</v>
      </c>
      <c r="I61" s="40">
        <v>585.2166666666667</v>
      </c>
      <c r="J61" s="40">
        <v>592.48333333333358</v>
      </c>
      <c r="K61" s="31">
        <v>577.95000000000005</v>
      </c>
      <c r="L61" s="31">
        <v>565.5</v>
      </c>
      <c r="M61" s="31">
        <v>26.411269999999998</v>
      </c>
      <c r="N61" s="1"/>
      <c r="O61" s="1"/>
    </row>
    <row r="62" spans="1:15" ht="12.75" customHeight="1">
      <c r="A62" s="56">
        <v>53</v>
      </c>
      <c r="B62" s="31" t="s">
        <v>85</v>
      </c>
      <c r="C62" s="31">
        <v>914.75</v>
      </c>
      <c r="D62" s="40">
        <v>918.25</v>
      </c>
      <c r="E62" s="40">
        <v>909.85</v>
      </c>
      <c r="F62" s="40">
        <v>904.95</v>
      </c>
      <c r="G62" s="40">
        <v>896.55000000000007</v>
      </c>
      <c r="H62" s="40">
        <v>923.15</v>
      </c>
      <c r="I62" s="40">
        <v>931.55000000000007</v>
      </c>
      <c r="J62" s="40">
        <v>936.44999999999993</v>
      </c>
      <c r="K62" s="31">
        <v>926.65</v>
      </c>
      <c r="L62" s="31">
        <v>913.35</v>
      </c>
      <c r="M62" s="31">
        <v>15.460990000000001</v>
      </c>
      <c r="N62" s="1"/>
      <c r="O62" s="1"/>
    </row>
    <row r="63" spans="1:15" ht="12.75" customHeight="1">
      <c r="A63" s="56">
        <v>54</v>
      </c>
      <c r="B63" s="31" t="s">
        <v>92</v>
      </c>
      <c r="C63" s="31">
        <v>139.4</v>
      </c>
      <c r="D63" s="40">
        <v>140.06666666666666</v>
      </c>
      <c r="E63" s="40">
        <v>138.03333333333333</v>
      </c>
      <c r="F63" s="40">
        <v>136.66666666666666</v>
      </c>
      <c r="G63" s="40">
        <v>134.63333333333333</v>
      </c>
      <c r="H63" s="40">
        <v>141.43333333333334</v>
      </c>
      <c r="I63" s="40">
        <v>143.46666666666664</v>
      </c>
      <c r="J63" s="40">
        <v>144.83333333333334</v>
      </c>
      <c r="K63" s="31">
        <v>142.1</v>
      </c>
      <c r="L63" s="31">
        <v>138.69999999999999</v>
      </c>
      <c r="M63" s="31">
        <v>62.581539999999997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156.94999999999999</v>
      </c>
      <c r="D64" s="40">
        <v>156.44999999999999</v>
      </c>
      <c r="E64" s="40">
        <v>155.44999999999999</v>
      </c>
      <c r="F64" s="40">
        <v>153.94999999999999</v>
      </c>
      <c r="G64" s="40">
        <v>152.94999999999999</v>
      </c>
      <c r="H64" s="40">
        <v>157.94999999999999</v>
      </c>
      <c r="I64" s="40">
        <v>158.94999999999999</v>
      </c>
      <c r="J64" s="40">
        <v>160.44999999999999</v>
      </c>
      <c r="K64" s="31">
        <v>157.44999999999999</v>
      </c>
      <c r="L64" s="31">
        <v>154.94999999999999</v>
      </c>
      <c r="M64" s="31">
        <v>116.79683</v>
      </c>
      <c r="N64" s="1"/>
      <c r="O64" s="1"/>
    </row>
    <row r="65" spans="1:15" ht="12.75" customHeight="1">
      <c r="A65" s="56">
        <v>56</v>
      </c>
      <c r="B65" s="31" t="s">
        <v>88</v>
      </c>
      <c r="C65" s="31">
        <v>5756.2</v>
      </c>
      <c r="D65" s="40">
        <v>5813.9833333333336</v>
      </c>
      <c r="E65" s="40">
        <v>5652.9666666666672</v>
      </c>
      <c r="F65" s="40">
        <v>5549.7333333333336</v>
      </c>
      <c r="G65" s="40">
        <v>5388.7166666666672</v>
      </c>
      <c r="H65" s="40">
        <v>5917.2166666666672</v>
      </c>
      <c r="I65" s="40">
        <v>6078.2333333333336</v>
      </c>
      <c r="J65" s="40">
        <v>6181.4666666666672</v>
      </c>
      <c r="K65" s="31">
        <v>5975</v>
      </c>
      <c r="L65" s="31">
        <v>5710.75</v>
      </c>
      <c r="M65" s="31">
        <v>2.5181</v>
      </c>
      <c r="N65" s="1"/>
      <c r="O65" s="1"/>
    </row>
    <row r="66" spans="1:15" ht="12.75" customHeight="1">
      <c r="A66" s="56">
        <v>57</v>
      </c>
      <c r="B66" s="31" t="s">
        <v>89</v>
      </c>
      <c r="C66" s="31">
        <v>1469.9</v>
      </c>
      <c r="D66" s="40">
        <v>1465.5666666666666</v>
      </c>
      <c r="E66" s="40">
        <v>1457.2833333333333</v>
      </c>
      <c r="F66" s="40">
        <v>1444.6666666666667</v>
      </c>
      <c r="G66" s="40">
        <v>1436.3833333333334</v>
      </c>
      <c r="H66" s="40">
        <v>1478.1833333333332</v>
      </c>
      <c r="I66" s="40">
        <v>1486.4666666666665</v>
      </c>
      <c r="J66" s="40">
        <v>1499.083333333333</v>
      </c>
      <c r="K66" s="31">
        <v>1473.85</v>
      </c>
      <c r="L66" s="31">
        <v>1452.95</v>
      </c>
      <c r="M66" s="31">
        <v>2.1480700000000001</v>
      </c>
      <c r="N66" s="1"/>
      <c r="O66" s="1"/>
    </row>
    <row r="67" spans="1:15" ht="12.75" customHeight="1">
      <c r="A67" s="56">
        <v>58</v>
      </c>
      <c r="B67" s="31" t="s">
        <v>90</v>
      </c>
      <c r="C67" s="31">
        <v>636.6</v>
      </c>
      <c r="D67" s="40">
        <v>635.86666666666667</v>
      </c>
      <c r="E67" s="40">
        <v>630.73333333333335</v>
      </c>
      <c r="F67" s="40">
        <v>624.86666666666667</v>
      </c>
      <c r="G67" s="40">
        <v>619.73333333333335</v>
      </c>
      <c r="H67" s="40">
        <v>641.73333333333335</v>
      </c>
      <c r="I67" s="40">
        <v>646.86666666666679</v>
      </c>
      <c r="J67" s="40">
        <v>652.73333333333335</v>
      </c>
      <c r="K67" s="31">
        <v>641</v>
      </c>
      <c r="L67" s="31">
        <v>630</v>
      </c>
      <c r="M67" s="31">
        <v>7.9262300000000003</v>
      </c>
      <c r="N67" s="1"/>
      <c r="O67" s="1"/>
    </row>
    <row r="68" spans="1:15" ht="12.75" customHeight="1">
      <c r="A68" s="56">
        <v>59</v>
      </c>
      <c r="B68" s="31" t="s">
        <v>91</v>
      </c>
      <c r="C68" s="31">
        <v>778.5</v>
      </c>
      <c r="D68" s="40">
        <v>780.2833333333333</v>
      </c>
      <c r="E68" s="40">
        <v>773.76666666666665</v>
      </c>
      <c r="F68" s="40">
        <v>769.0333333333333</v>
      </c>
      <c r="G68" s="40">
        <v>762.51666666666665</v>
      </c>
      <c r="H68" s="40">
        <v>785.01666666666665</v>
      </c>
      <c r="I68" s="40">
        <v>791.5333333333333</v>
      </c>
      <c r="J68" s="40">
        <v>796.26666666666665</v>
      </c>
      <c r="K68" s="31">
        <v>786.8</v>
      </c>
      <c r="L68" s="31">
        <v>775.55</v>
      </c>
      <c r="M68" s="31">
        <v>3.2921399999999998</v>
      </c>
      <c r="N68" s="1"/>
      <c r="O68" s="1"/>
    </row>
    <row r="69" spans="1:15" ht="12.75" customHeight="1">
      <c r="A69" s="56">
        <v>60</v>
      </c>
      <c r="B69" s="31" t="s">
        <v>251</v>
      </c>
      <c r="C69" s="31">
        <v>444.8</v>
      </c>
      <c r="D69" s="40">
        <v>443.76666666666665</v>
      </c>
      <c r="E69" s="40">
        <v>439.0333333333333</v>
      </c>
      <c r="F69" s="40">
        <v>433.26666666666665</v>
      </c>
      <c r="G69" s="40">
        <v>428.5333333333333</v>
      </c>
      <c r="H69" s="40">
        <v>449.5333333333333</v>
      </c>
      <c r="I69" s="40">
        <v>454.26666666666665</v>
      </c>
      <c r="J69" s="40">
        <v>460.0333333333333</v>
      </c>
      <c r="K69" s="31">
        <v>448.5</v>
      </c>
      <c r="L69" s="31">
        <v>438</v>
      </c>
      <c r="M69" s="31">
        <v>10.916779999999999</v>
      </c>
      <c r="N69" s="1"/>
      <c r="O69" s="1"/>
    </row>
    <row r="70" spans="1:15" ht="12.75" customHeight="1">
      <c r="A70" s="56">
        <v>61</v>
      </c>
      <c r="B70" s="31" t="s">
        <v>93</v>
      </c>
      <c r="C70" s="31">
        <v>943.55</v>
      </c>
      <c r="D70" s="40">
        <v>941.66666666666663</v>
      </c>
      <c r="E70" s="40">
        <v>937.23333333333323</v>
      </c>
      <c r="F70" s="40">
        <v>930.91666666666663</v>
      </c>
      <c r="G70" s="40">
        <v>926.48333333333323</v>
      </c>
      <c r="H70" s="40">
        <v>947.98333333333323</v>
      </c>
      <c r="I70" s="40">
        <v>952.41666666666663</v>
      </c>
      <c r="J70" s="40">
        <v>958.73333333333323</v>
      </c>
      <c r="K70" s="31">
        <v>946.1</v>
      </c>
      <c r="L70" s="31">
        <v>935.35</v>
      </c>
      <c r="M70" s="31">
        <v>2.1716600000000001</v>
      </c>
      <c r="N70" s="1"/>
      <c r="O70" s="1"/>
    </row>
    <row r="71" spans="1:15" ht="12.75" customHeight="1">
      <c r="A71" s="56">
        <v>62</v>
      </c>
      <c r="B71" s="31" t="s">
        <v>98</v>
      </c>
      <c r="C71" s="31">
        <v>400.6</v>
      </c>
      <c r="D71" s="40">
        <v>401.05</v>
      </c>
      <c r="E71" s="40">
        <v>395.65000000000003</v>
      </c>
      <c r="F71" s="40">
        <v>390.70000000000005</v>
      </c>
      <c r="G71" s="40">
        <v>385.30000000000007</v>
      </c>
      <c r="H71" s="40">
        <v>406</v>
      </c>
      <c r="I71" s="40">
        <v>411.4</v>
      </c>
      <c r="J71" s="40">
        <v>416.34999999999997</v>
      </c>
      <c r="K71" s="31">
        <v>406.45</v>
      </c>
      <c r="L71" s="31">
        <v>396.1</v>
      </c>
      <c r="M71" s="31">
        <v>50.751399999999997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587.5</v>
      </c>
      <c r="D72" s="40">
        <v>586.96666666666658</v>
      </c>
      <c r="E72" s="40">
        <v>583.08333333333314</v>
      </c>
      <c r="F72" s="40">
        <v>578.66666666666652</v>
      </c>
      <c r="G72" s="40">
        <v>574.78333333333308</v>
      </c>
      <c r="H72" s="40">
        <v>591.38333333333321</v>
      </c>
      <c r="I72" s="40">
        <v>595.26666666666665</v>
      </c>
      <c r="J72" s="40">
        <v>599.68333333333328</v>
      </c>
      <c r="K72" s="31">
        <v>590.85</v>
      </c>
      <c r="L72" s="31">
        <v>582.54999999999995</v>
      </c>
      <c r="M72" s="31">
        <v>14.92507</v>
      </c>
      <c r="N72" s="1"/>
      <c r="O72" s="1"/>
    </row>
    <row r="73" spans="1:15" ht="12.75" customHeight="1">
      <c r="A73" s="56">
        <v>64</v>
      </c>
      <c r="B73" s="31" t="s">
        <v>252</v>
      </c>
      <c r="C73" s="31">
        <v>1931.35</v>
      </c>
      <c r="D73" s="40">
        <v>1914.9333333333334</v>
      </c>
      <c r="E73" s="40">
        <v>1879.4166666666667</v>
      </c>
      <c r="F73" s="40">
        <v>1827.4833333333333</v>
      </c>
      <c r="G73" s="40">
        <v>1791.9666666666667</v>
      </c>
      <c r="H73" s="40">
        <v>1966.8666666666668</v>
      </c>
      <c r="I73" s="40">
        <v>2002.3833333333332</v>
      </c>
      <c r="J73" s="40">
        <v>2054.3166666666666</v>
      </c>
      <c r="K73" s="31">
        <v>1950.45</v>
      </c>
      <c r="L73" s="31">
        <v>1863</v>
      </c>
      <c r="M73" s="31">
        <v>3.5055100000000001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2533.4</v>
      </c>
      <c r="D74" s="40">
        <v>2530.1333333333332</v>
      </c>
      <c r="E74" s="40">
        <v>2505.2666666666664</v>
      </c>
      <c r="F74" s="40">
        <v>2477.1333333333332</v>
      </c>
      <c r="G74" s="40">
        <v>2452.2666666666664</v>
      </c>
      <c r="H74" s="40">
        <v>2558.2666666666664</v>
      </c>
      <c r="I74" s="40">
        <v>2583.1333333333332</v>
      </c>
      <c r="J74" s="40">
        <v>2611.2666666666664</v>
      </c>
      <c r="K74" s="31">
        <v>2555</v>
      </c>
      <c r="L74" s="31">
        <v>2502</v>
      </c>
      <c r="M74" s="31">
        <v>4.2261800000000003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159.44999999999999</v>
      </c>
      <c r="D75" s="40">
        <v>159.33333333333334</v>
      </c>
      <c r="E75" s="40">
        <v>157.66666666666669</v>
      </c>
      <c r="F75" s="40">
        <v>155.88333333333335</v>
      </c>
      <c r="G75" s="40">
        <v>154.2166666666667</v>
      </c>
      <c r="H75" s="40">
        <v>161.11666666666667</v>
      </c>
      <c r="I75" s="40">
        <v>162.78333333333336</v>
      </c>
      <c r="J75" s="40">
        <v>164.56666666666666</v>
      </c>
      <c r="K75" s="31">
        <v>161</v>
      </c>
      <c r="L75" s="31">
        <v>157.55000000000001</v>
      </c>
      <c r="M75" s="31">
        <v>10.46536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4516.7</v>
      </c>
      <c r="D76" s="40">
        <v>4512.333333333333</v>
      </c>
      <c r="E76" s="40">
        <v>4474.8666666666659</v>
      </c>
      <c r="F76" s="40">
        <v>4433.0333333333328</v>
      </c>
      <c r="G76" s="40">
        <v>4395.5666666666657</v>
      </c>
      <c r="H76" s="40">
        <v>4554.1666666666661</v>
      </c>
      <c r="I76" s="40">
        <v>4591.6333333333332</v>
      </c>
      <c r="J76" s="40">
        <v>4633.4666666666662</v>
      </c>
      <c r="K76" s="31">
        <v>4549.8</v>
      </c>
      <c r="L76" s="31">
        <v>4470.5</v>
      </c>
      <c r="M76" s="31">
        <v>2.6947899999999998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5295.05</v>
      </c>
      <c r="D77" s="40">
        <v>5322.666666666667</v>
      </c>
      <c r="E77" s="40">
        <v>5252.3833333333341</v>
      </c>
      <c r="F77" s="40">
        <v>5209.7166666666672</v>
      </c>
      <c r="G77" s="40">
        <v>5139.4333333333343</v>
      </c>
      <c r="H77" s="40">
        <v>5365.3333333333339</v>
      </c>
      <c r="I77" s="40">
        <v>5435.6166666666668</v>
      </c>
      <c r="J77" s="40">
        <v>5478.2833333333338</v>
      </c>
      <c r="K77" s="31">
        <v>5392.95</v>
      </c>
      <c r="L77" s="31">
        <v>5280</v>
      </c>
      <c r="M77" s="31">
        <v>2.2796599999999998</v>
      </c>
      <c r="N77" s="1"/>
      <c r="O77" s="1"/>
    </row>
    <row r="78" spans="1:15" ht="12.75" customHeight="1">
      <c r="A78" s="56">
        <v>69</v>
      </c>
      <c r="B78" s="31" t="s">
        <v>144</v>
      </c>
      <c r="C78" s="31">
        <v>3749.85</v>
      </c>
      <c r="D78" s="40">
        <v>3773.9666666666667</v>
      </c>
      <c r="E78" s="40">
        <v>3710.0333333333333</v>
      </c>
      <c r="F78" s="40">
        <v>3670.2166666666667</v>
      </c>
      <c r="G78" s="40">
        <v>3606.2833333333333</v>
      </c>
      <c r="H78" s="40">
        <v>3813.7833333333333</v>
      </c>
      <c r="I78" s="40">
        <v>3877.7166666666667</v>
      </c>
      <c r="J78" s="40">
        <v>3917.5333333333333</v>
      </c>
      <c r="K78" s="31">
        <v>3837.9</v>
      </c>
      <c r="L78" s="31">
        <v>3734.15</v>
      </c>
      <c r="M78" s="31">
        <v>1.12704</v>
      </c>
      <c r="N78" s="1"/>
      <c r="O78" s="1"/>
    </row>
    <row r="79" spans="1:15" ht="12.75" customHeight="1">
      <c r="A79" s="56">
        <v>70</v>
      </c>
      <c r="B79" s="31" t="s">
        <v>99</v>
      </c>
      <c r="C79" s="31">
        <v>4708.3999999999996</v>
      </c>
      <c r="D79" s="40">
        <v>4722.6166666666659</v>
      </c>
      <c r="E79" s="40">
        <v>4675.7833333333319</v>
      </c>
      <c r="F79" s="40">
        <v>4643.1666666666661</v>
      </c>
      <c r="G79" s="40">
        <v>4596.3333333333321</v>
      </c>
      <c r="H79" s="40">
        <v>4755.2333333333318</v>
      </c>
      <c r="I79" s="40">
        <v>4802.0666666666657</v>
      </c>
      <c r="J79" s="40">
        <v>4834.6833333333316</v>
      </c>
      <c r="K79" s="31">
        <v>4769.45</v>
      </c>
      <c r="L79" s="31">
        <v>4690</v>
      </c>
      <c r="M79" s="31">
        <v>2.67123</v>
      </c>
      <c r="N79" s="1"/>
      <c r="O79" s="1"/>
    </row>
    <row r="80" spans="1:15" ht="12.75" customHeight="1">
      <c r="A80" s="56">
        <v>71</v>
      </c>
      <c r="B80" s="31" t="s">
        <v>100</v>
      </c>
      <c r="C80" s="31">
        <v>2824.4</v>
      </c>
      <c r="D80" s="40">
        <v>2814.25</v>
      </c>
      <c r="E80" s="40">
        <v>2794.9</v>
      </c>
      <c r="F80" s="40">
        <v>2765.4</v>
      </c>
      <c r="G80" s="40">
        <v>2746.05</v>
      </c>
      <c r="H80" s="40">
        <v>2843.75</v>
      </c>
      <c r="I80" s="40">
        <v>2863.1000000000004</v>
      </c>
      <c r="J80" s="40">
        <v>2892.6</v>
      </c>
      <c r="K80" s="31">
        <v>2833.6</v>
      </c>
      <c r="L80" s="31">
        <v>2784.75</v>
      </c>
      <c r="M80" s="31">
        <v>5.7203600000000003</v>
      </c>
      <c r="N80" s="1"/>
      <c r="O80" s="1"/>
    </row>
    <row r="81" spans="1:15" ht="12.75" customHeight="1">
      <c r="A81" s="56">
        <v>72</v>
      </c>
      <c r="B81" s="31" t="s">
        <v>255</v>
      </c>
      <c r="C81" s="31">
        <v>515.85</v>
      </c>
      <c r="D81" s="40">
        <v>514.91666666666663</v>
      </c>
      <c r="E81" s="40">
        <v>510.0333333333333</v>
      </c>
      <c r="F81" s="40">
        <v>504.2166666666667</v>
      </c>
      <c r="G81" s="40">
        <v>499.33333333333337</v>
      </c>
      <c r="H81" s="40">
        <v>520.73333333333323</v>
      </c>
      <c r="I81" s="40">
        <v>525.61666666666667</v>
      </c>
      <c r="J81" s="40">
        <v>531.43333333333317</v>
      </c>
      <c r="K81" s="31">
        <v>519.79999999999995</v>
      </c>
      <c r="L81" s="31">
        <v>509.1</v>
      </c>
      <c r="M81" s="31">
        <v>3.58806</v>
      </c>
      <c r="N81" s="1"/>
      <c r="O81" s="1"/>
    </row>
    <row r="82" spans="1:15" ht="12.75" customHeight="1">
      <c r="A82" s="56">
        <v>73</v>
      </c>
      <c r="B82" s="31" t="s">
        <v>256</v>
      </c>
      <c r="C82" s="31">
        <v>1696.15</v>
      </c>
      <c r="D82" s="40">
        <v>1696.3833333333332</v>
      </c>
      <c r="E82" s="40">
        <v>1684.7666666666664</v>
      </c>
      <c r="F82" s="40">
        <v>1673.3833333333332</v>
      </c>
      <c r="G82" s="40">
        <v>1661.7666666666664</v>
      </c>
      <c r="H82" s="40">
        <v>1707.7666666666664</v>
      </c>
      <c r="I82" s="40">
        <v>1719.3833333333332</v>
      </c>
      <c r="J82" s="40">
        <v>1730.7666666666664</v>
      </c>
      <c r="K82" s="31">
        <v>1708</v>
      </c>
      <c r="L82" s="31">
        <v>1685</v>
      </c>
      <c r="M82" s="31">
        <v>0.28911999999999999</v>
      </c>
      <c r="N82" s="1"/>
      <c r="O82" s="1"/>
    </row>
    <row r="83" spans="1:15" ht="12.75" customHeight="1">
      <c r="A83" s="56">
        <v>74</v>
      </c>
      <c r="B83" s="31" t="s">
        <v>101</v>
      </c>
      <c r="C83" s="31">
        <v>1877.8</v>
      </c>
      <c r="D83" s="40">
        <v>1881.7166666666665</v>
      </c>
      <c r="E83" s="40">
        <v>1866.4333333333329</v>
      </c>
      <c r="F83" s="40">
        <v>1855.0666666666664</v>
      </c>
      <c r="G83" s="40">
        <v>1839.7833333333328</v>
      </c>
      <c r="H83" s="40">
        <v>1893.083333333333</v>
      </c>
      <c r="I83" s="40">
        <v>1908.3666666666663</v>
      </c>
      <c r="J83" s="40">
        <v>1919.7333333333331</v>
      </c>
      <c r="K83" s="31">
        <v>1897</v>
      </c>
      <c r="L83" s="31">
        <v>1870.35</v>
      </c>
      <c r="M83" s="31">
        <v>5.8089599999999999</v>
      </c>
      <c r="N83" s="1"/>
      <c r="O83" s="1"/>
    </row>
    <row r="84" spans="1:15" ht="12.75" customHeight="1">
      <c r="A84" s="56">
        <v>75</v>
      </c>
      <c r="B84" s="31" t="s">
        <v>102</v>
      </c>
      <c r="C84" s="31">
        <v>169.65</v>
      </c>
      <c r="D84" s="40">
        <v>170.35</v>
      </c>
      <c r="E84" s="40">
        <v>168.54999999999998</v>
      </c>
      <c r="F84" s="40">
        <v>167.45</v>
      </c>
      <c r="G84" s="40">
        <v>165.64999999999998</v>
      </c>
      <c r="H84" s="40">
        <v>171.45</v>
      </c>
      <c r="I84" s="40">
        <v>173.25</v>
      </c>
      <c r="J84" s="40">
        <v>174.35</v>
      </c>
      <c r="K84" s="31">
        <v>172.15</v>
      </c>
      <c r="L84" s="31">
        <v>169.25</v>
      </c>
      <c r="M84" s="31">
        <v>15.19215</v>
      </c>
      <c r="N84" s="1"/>
      <c r="O84" s="1"/>
    </row>
    <row r="85" spans="1:15" ht="12.75" customHeight="1">
      <c r="A85" s="56">
        <v>76</v>
      </c>
      <c r="B85" s="31" t="s">
        <v>103</v>
      </c>
      <c r="C85" s="31">
        <v>91.35</v>
      </c>
      <c r="D85" s="40">
        <v>91.100000000000009</v>
      </c>
      <c r="E85" s="40">
        <v>90.300000000000011</v>
      </c>
      <c r="F85" s="40">
        <v>89.25</v>
      </c>
      <c r="G85" s="40">
        <v>88.45</v>
      </c>
      <c r="H85" s="40">
        <v>92.15000000000002</v>
      </c>
      <c r="I85" s="40">
        <v>92.95</v>
      </c>
      <c r="J85" s="40">
        <v>94.000000000000028</v>
      </c>
      <c r="K85" s="31">
        <v>91.9</v>
      </c>
      <c r="L85" s="31">
        <v>90.05</v>
      </c>
      <c r="M85" s="31">
        <v>190.19067999999999</v>
      </c>
      <c r="N85" s="1"/>
      <c r="O85" s="1"/>
    </row>
    <row r="86" spans="1:15" ht="12.75" customHeight="1">
      <c r="A86" s="56">
        <v>77</v>
      </c>
      <c r="B86" s="31" t="s">
        <v>257</v>
      </c>
      <c r="C86" s="31">
        <v>286.95</v>
      </c>
      <c r="D86" s="40">
        <v>289.81666666666666</v>
      </c>
      <c r="E86" s="40">
        <v>283.13333333333333</v>
      </c>
      <c r="F86" s="40">
        <v>279.31666666666666</v>
      </c>
      <c r="G86" s="40">
        <v>272.63333333333333</v>
      </c>
      <c r="H86" s="40">
        <v>293.63333333333333</v>
      </c>
      <c r="I86" s="40">
        <v>300.31666666666661</v>
      </c>
      <c r="J86" s="40">
        <v>304.13333333333333</v>
      </c>
      <c r="K86" s="31">
        <v>296.5</v>
      </c>
      <c r="L86" s="31">
        <v>286</v>
      </c>
      <c r="M86" s="31">
        <v>25.46584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139.55000000000001</v>
      </c>
      <c r="D87" s="40">
        <v>139.06666666666669</v>
      </c>
      <c r="E87" s="40">
        <v>138.13333333333338</v>
      </c>
      <c r="F87" s="40">
        <v>136.7166666666667</v>
      </c>
      <c r="G87" s="40">
        <v>135.78333333333339</v>
      </c>
      <c r="H87" s="40">
        <v>140.48333333333338</v>
      </c>
      <c r="I87" s="40">
        <v>141.41666666666671</v>
      </c>
      <c r="J87" s="40">
        <v>142.83333333333337</v>
      </c>
      <c r="K87" s="31">
        <v>140</v>
      </c>
      <c r="L87" s="31">
        <v>137.65</v>
      </c>
      <c r="M87" s="31">
        <v>75.116429999999994</v>
      </c>
      <c r="N87" s="1"/>
      <c r="O87" s="1"/>
    </row>
    <row r="88" spans="1:15" ht="12.75" customHeight="1">
      <c r="A88" s="56">
        <v>79</v>
      </c>
      <c r="B88" s="31" t="s">
        <v>107</v>
      </c>
      <c r="C88" s="31">
        <v>45.8</v>
      </c>
      <c r="D88" s="40">
        <v>46.383333333333326</v>
      </c>
      <c r="E88" s="40">
        <v>43.966666666666654</v>
      </c>
      <c r="F88" s="40">
        <v>42.133333333333326</v>
      </c>
      <c r="G88" s="40">
        <v>39.716666666666654</v>
      </c>
      <c r="H88" s="40">
        <v>48.216666666666654</v>
      </c>
      <c r="I88" s="40">
        <v>50.633333333333326</v>
      </c>
      <c r="J88" s="40">
        <v>52.466666666666654</v>
      </c>
      <c r="K88" s="31">
        <v>48.8</v>
      </c>
      <c r="L88" s="31">
        <v>44.55</v>
      </c>
      <c r="M88" s="31">
        <v>1319.03062</v>
      </c>
      <c r="N88" s="1"/>
      <c r="O88" s="1"/>
    </row>
    <row r="89" spans="1:15" ht="12.75" customHeight="1">
      <c r="A89" s="56">
        <v>80</v>
      </c>
      <c r="B89" s="31" t="s">
        <v>258</v>
      </c>
      <c r="C89" s="31">
        <v>3914.85</v>
      </c>
      <c r="D89" s="40">
        <v>3923.6</v>
      </c>
      <c r="E89" s="40">
        <v>3892.25</v>
      </c>
      <c r="F89" s="40">
        <v>3869.65</v>
      </c>
      <c r="G89" s="40">
        <v>3838.3</v>
      </c>
      <c r="H89" s="40">
        <v>3946.2</v>
      </c>
      <c r="I89" s="40">
        <v>3977.5499999999993</v>
      </c>
      <c r="J89" s="40">
        <v>4000.1499999999996</v>
      </c>
      <c r="K89" s="31">
        <v>3954.95</v>
      </c>
      <c r="L89" s="31">
        <v>3901</v>
      </c>
      <c r="M89" s="31">
        <v>0.75597999999999999</v>
      </c>
      <c r="N89" s="1"/>
      <c r="O89" s="1"/>
    </row>
    <row r="90" spans="1:15" ht="12.75" customHeight="1">
      <c r="A90" s="56">
        <v>81</v>
      </c>
      <c r="B90" s="31" t="s">
        <v>105</v>
      </c>
      <c r="C90" s="31">
        <v>510.65</v>
      </c>
      <c r="D90" s="40">
        <v>512.81666666666661</v>
      </c>
      <c r="E90" s="40">
        <v>506.73333333333323</v>
      </c>
      <c r="F90" s="40">
        <v>502.81666666666661</v>
      </c>
      <c r="G90" s="40">
        <v>496.73333333333323</v>
      </c>
      <c r="H90" s="40">
        <v>516.73333333333323</v>
      </c>
      <c r="I90" s="40">
        <v>522.81666666666672</v>
      </c>
      <c r="J90" s="40">
        <v>526.73333333333323</v>
      </c>
      <c r="K90" s="31">
        <v>518.9</v>
      </c>
      <c r="L90" s="31">
        <v>508.9</v>
      </c>
      <c r="M90" s="31">
        <v>6.15707</v>
      </c>
      <c r="N90" s="1"/>
      <c r="O90" s="1"/>
    </row>
    <row r="91" spans="1:15" ht="12.75" customHeight="1">
      <c r="A91" s="56">
        <v>82</v>
      </c>
      <c r="B91" s="31" t="s">
        <v>108</v>
      </c>
      <c r="C91" s="31">
        <v>957.55</v>
      </c>
      <c r="D91" s="40">
        <v>951.85</v>
      </c>
      <c r="E91" s="40">
        <v>941.7</v>
      </c>
      <c r="F91" s="40">
        <v>925.85</v>
      </c>
      <c r="G91" s="40">
        <v>915.7</v>
      </c>
      <c r="H91" s="40">
        <v>967.7</v>
      </c>
      <c r="I91" s="40">
        <v>977.84999999999991</v>
      </c>
      <c r="J91" s="40">
        <v>993.7</v>
      </c>
      <c r="K91" s="31">
        <v>962</v>
      </c>
      <c r="L91" s="31">
        <v>936</v>
      </c>
      <c r="M91" s="31">
        <v>7.4820500000000001</v>
      </c>
      <c r="N91" s="1"/>
      <c r="O91" s="1"/>
    </row>
    <row r="92" spans="1:15" ht="12.75" customHeight="1">
      <c r="A92" s="56">
        <v>83</v>
      </c>
      <c r="B92" s="31" t="s">
        <v>260</v>
      </c>
      <c r="C92" s="31">
        <v>642.4</v>
      </c>
      <c r="D92" s="40">
        <v>645.19999999999993</v>
      </c>
      <c r="E92" s="40">
        <v>629.04999999999984</v>
      </c>
      <c r="F92" s="40">
        <v>615.69999999999993</v>
      </c>
      <c r="G92" s="40">
        <v>599.54999999999984</v>
      </c>
      <c r="H92" s="40">
        <v>658.54999999999984</v>
      </c>
      <c r="I92" s="40">
        <v>674.69999999999993</v>
      </c>
      <c r="J92" s="40">
        <v>688.04999999999984</v>
      </c>
      <c r="K92" s="31">
        <v>661.35</v>
      </c>
      <c r="L92" s="31">
        <v>631.85</v>
      </c>
      <c r="M92" s="31">
        <v>9.1493900000000004</v>
      </c>
      <c r="N92" s="1"/>
      <c r="O92" s="1"/>
    </row>
    <row r="93" spans="1:15" ht="12.75" customHeight="1">
      <c r="A93" s="56">
        <v>84</v>
      </c>
      <c r="B93" s="31" t="s">
        <v>109</v>
      </c>
      <c r="C93" s="31">
        <v>1891.5</v>
      </c>
      <c r="D93" s="40">
        <v>1902.9666666666665</v>
      </c>
      <c r="E93" s="40">
        <v>1873.5333333333328</v>
      </c>
      <c r="F93" s="40">
        <v>1855.5666666666664</v>
      </c>
      <c r="G93" s="40">
        <v>1826.1333333333328</v>
      </c>
      <c r="H93" s="40">
        <v>1920.9333333333329</v>
      </c>
      <c r="I93" s="40">
        <v>1950.3666666666668</v>
      </c>
      <c r="J93" s="40">
        <v>1968.333333333333</v>
      </c>
      <c r="K93" s="31">
        <v>1932.4</v>
      </c>
      <c r="L93" s="31">
        <v>1885</v>
      </c>
      <c r="M93" s="31">
        <v>5.7262599999999999</v>
      </c>
      <c r="N93" s="1"/>
      <c r="O93" s="1"/>
    </row>
    <row r="94" spans="1:15" ht="12.75" customHeight="1">
      <c r="A94" s="56">
        <v>85</v>
      </c>
      <c r="B94" s="31" t="s">
        <v>111</v>
      </c>
      <c r="C94" s="31">
        <v>1797.65</v>
      </c>
      <c r="D94" s="40">
        <v>1775.55</v>
      </c>
      <c r="E94" s="40">
        <v>1744.1</v>
      </c>
      <c r="F94" s="40">
        <v>1690.55</v>
      </c>
      <c r="G94" s="40">
        <v>1659.1</v>
      </c>
      <c r="H94" s="40">
        <v>1829.1</v>
      </c>
      <c r="I94" s="40">
        <v>1860.5500000000002</v>
      </c>
      <c r="J94" s="40">
        <v>1914.1</v>
      </c>
      <c r="K94" s="31">
        <v>1807</v>
      </c>
      <c r="L94" s="31">
        <v>1722</v>
      </c>
      <c r="M94" s="31">
        <v>28.94295</v>
      </c>
      <c r="N94" s="1"/>
      <c r="O94" s="1"/>
    </row>
    <row r="95" spans="1:15" ht="12.75" customHeight="1">
      <c r="A95" s="56">
        <v>86</v>
      </c>
      <c r="B95" s="31" t="s">
        <v>112</v>
      </c>
      <c r="C95" s="31">
        <v>684.55</v>
      </c>
      <c r="D95" s="40">
        <v>678.16666666666663</v>
      </c>
      <c r="E95" s="40">
        <v>669.38333333333321</v>
      </c>
      <c r="F95" s="40">
        <v>654.21666666666658</v>
      </c>
      <c r="G95" s="40">
        <v>645.43333333333317</v>
      </c>
      <c r="H95" s="40">
        <v>693.33333333333326</v>
      </c>
      <c r="I95" s="40">
        <v>702.11666666666679</v>
      </c>
      <c r="J95" s="40">
        <v>717.2833333333333</v>
      </c>
      <c r="K95" s="31">
        <v>686.95</v>
      </c>
      <c r="L95" s="31">
        <v>663</v>
      </c>
      <c r="M95" s="31">
        <v>18.476959999999998</v>
      </c>
      <c r="N95" s="1"/>
      <c r="O95" s="1"/>
    </row>
    <row r="96" spans="1:15" ht="12.75" customHeight="1">
      <c r="A96" s="56">
        <v>87</v>
      </c>
      <c r="B96" s="31" t="s">
        <v>261</v>
      </c>
      <c r="C96" s="31">
        <v>314.60000000000002</v>
      </c>
      <c r="D96" s="40">
        <v>310.7</v>
      </c>
      <c r="E96" s="40">
        <v>305.39999999999998</v>
      </c>
      <c r="F96" s="40">
        <v>296.2</v>
      </c>
      <c r="G96" s="40">
        <v>290.89999999999998</v>
      </c>
      <c r="H96" s="40">
        <v>319.89999999999998</v>
      </c>
      <c r="I96" s="40">
        <v>325.20000000000005</v>
      </c>
      <c r="J96" s="40">
        <v>334.4</v>
      </c>
      <c r="K96" s="31">
        <v>316</v>
      </c>
      <c r="L96" s="31">
        <v>301.5</v>
      </c>
      <c r="M96" s="31">
        <v>14.319660000000001</v>
      </c>
      <c r="N96" s="1"/>
      <c r="O96" s="1"/>
    </row>
    <row r="97" spans="1:15" ht="12.75" customHeight="1">
      <c r="A97" s="56">
        <v>88</v>
      </c>
      <c r="B97" s="31" t="s">
        <v>114</v>
      </c>
      <c r="C97" s="31">
        <v>1290.55</v>
      </c>
      <c r="D97" s="40">
        <v>1290.4166666666667</v>
      </c>
      <c r="E97" s="40">
        <v>1282.3333333333335</v>
      </c>
      <c r="F97" s="40">
        <v>1274.1166666666668</v>
      </c>
      <c r="G97" s="40">
        <v>1266.0333333333335</v>
      </c>
      <c r="H97" s="40">
        <v>1298.6333333333334</v>
      </c>
      <c r="I97" s="40">
        <v>1306.7166666666669</v>
      </c>
      <c r="J97" s="40">
        <v>1314.9333333333334</v>
      </c>
      <c r="K97" s="31">
        <v>1298.5</v>
      </c>
      <c r="L97" s="31">
        <v>1282.2</v>
      </c>
      <c r="M97" s="31">
        <v>38.986840000000001</v>
      </c>
      <c r="N97" s="1"/>
      <c r="O97" s="1"/>
    </row>
    <row r="98" spans="1:15" ht="12.75" customHeight="1">
      <c r="A98" s="56">
        <v>89</v>
      </c>
      <c r="B98" s="31" t="s">
        <v>116</v>
      </c>
      <c r="C98" s="31">
        <v>2440.75</v>
      </c>
      <c r="D98" s="40">
        <v>2447.9666666666667</v>
      </c>
      <c r="E98" s="40">
        <v>2428.1833333333334</v>
      </c>
      <c r="F98" s="40">
        <v>2415.6166666666668</v>
      </c>
      <c r="G98" s="40">
        <v>2395.8333333333335</v>
      </c>
      <c r="H98" s="40">
        <v>2460.5333333333333</v>
      </c>
      <c r="I98" s="40">
        <v>2480.3166666666671</v>
      </c>
      <c r="J98" s="40">
        <v>2492.8833333333332</v>
      </c>
      <c r="K98" s="31">
        <v>2467.75</v>
      </c>
      <c r="L98" s="31">
        <v>2435.4</v>
      </c>
      <c r="M98" s="31">
        <v>2.3318099999999999</v>
      </c>
      <c r="N98" s="1"/>
      <c r="O98" s="1"/>
    </row>
    <row r="99" spans="1:15" ht="12.75" customHeight="1">
      <c r="A99" s="56">
        <v>90</v>
      </c>
      <c r="B99" s="31" t="s">
        <v>117</v>
      </c>
      <c r="C99" s="31">
        <v>1550.55</v>
      </c>
      <c r="D99" s="40">
        <v>1551.0666666666668</v>
      </c>
      <c r="E99" s="40">
        <v>1535.3833333333337</v>
      </c>
      <c r="F99" s="40">
        <v>1520.2166666666669</v>
      </c>
      <c r="G99" s="40">
        <v>1504.5333333333338</v>
      </c>
      <c r="H99" s="40">
        <v>1566.2333333333336</v>
      </c>
      <c r="I99" s="40">
        <v>1581.9166666666665</v>
      </c>
      <c r="J99" s="40">
        <v>1597.0833333333335</v>
      </c>
      <c r="K99" s="31">
        <v>1566.75</v>
      </c>
      <c r="L99" s="31">
        <v>1535.9</v>
      </c>
      <c r="M99" s="31">
        <v>55.896920000000001</v>
      </c>
      <c r="N99" s="1"/>
      <c r="O99" s="1"/>
    </row>
    <row r="100" spans="1:15" ht="12.75" customHeight="1">
      <c r="A100" s="56">
        <v>91</v>
      </c>
      <c r="B100" s="31" t="s">
        <v>118</v>
      </c>
      <c r="C100" s="31">
        <v>660.3</v>
      </c>
      <c r="D100" s="40">
        <v>656.41666666666663</v>
      </c>
      <c r="E100" s="40">
        <v>649.88333333333321</v>
      </c>
      <c r="F100" s="40">
        <v>639.46666666666658</v>
      </c>
      <c r="G100" s="40">
        <v>632.93333333333317</v>
      </c>
      <c r="H100" s="40">
        <v>666.83333333333326</v>
      </c>
      <c r="I100" s="40">
        <v>673.36666666666679</v>
      </c>
      <c r="J100" s="40">
        <v>683.7833333333333</v>
      </c>
      <c r="K100" s="31">
        <v>662.95</v>
      </c>
      <c r="L100" s="31">
        <v>646</v>
      </c>
      <c r="M100" s="31">
        <v>21.68995</v>
      </c>
      <c r="N100" s="1"/>
      <c r="O100" s="1"/>
    </row>
    <row r="101" spans="1:15" ht="12.75" customHeight="1">
      <c r="A101" s="56">
        <v>92</v>
      </c>
      <c r="B101" s="31" t="s">
        <v>113</v>
      </c>
      <c r="C101" s="31">
        <v>1368.4</v>
      </c>
      <c r="D101" s="40">
        <v>1382.45</v>
      </c>
      <c r="E101" s="40">
        <v>1345.95</v>
      </c>
      <c r="F101" s="40">
        <v>1323.5</v>
      </c>
      <c r="G101" s="40">
        <v>1287</v>
      </c>
      <c r="H101" s="40">
        <v>1404.9</v>
      </c>
      <c r="I101" s="40">
        <v>1441.4</v>
      </c>
      <c r="J101" s="40">
        <v>1463.8500000000001</v>
      </c>
      <c r="K101" s="31">
        <v>1418.95</v>
      </c>
      <c r="L101" s="31">
        <v>1360</v>
      </c>
      <c r="M101" s="31">
        <v>9.4738299999999995</v>
      </c>
      <c r="N101" s="1"/>
      <c r="O101" s="1"/>
    </row>
    <row r="102" spans="1:15" ht="12.75" customHeight="1">
      <c r="A102" s="56">
        <v>93</v>
      </c>
      <c r="B102" s="31" t="s">
        <v>119</v>
      </c>
      <c r="C102" s="31">
        <v>2499.1</v>
      </c>
      <c r="D102" s="40">
        <v>2498.8666666666668</v>
      </c>
      <c r="E102" s="40">
        <v>2482.2333333333336</v>
      </c>
      <c r="F102" s="40">
        <v>2465.3666666666668</v>
      </c>
      <c r="G102" s="40">
        <v>2448.7333333333336</v>
      </c>
      <c r="H102" s="40">
        <v>2515.7333333333336</v>
      </c>
      <c r="I102" s="40">
        <v>2532.3666666666668</v>
      </c>
      <c r="J102" s="40">
        <v>2549.2333333333336</v>
      </c>
      <c r="K102" s="31">
        <v>2515.5</v>
      </c>
      <c r="L102" s="31">
        <v>2482</v>
      </c>
      <c r="M102" s="31">
        <v>3.0853700000000002</v>
      </c>
      <c r="N102" s="1"/>
      <c r="O102" s="1"/>
    </row>
    <row r="103" spans="1:15" ht="12.75" customHeight="1">
      <c r="A103" s="56">
        <v>94</v>
      </c>
      <c r="B103" s="31" t="s">
        <v>121</v>
      </c>
      <c r="C103" s="31">
        <v>493.5</v>
      </c>
      <c r="D103" s="40">
        <v>489.59999999999997</v>
      </c>
      <c r="E103" s="40">
        <v>483.94999999999993</v>
      </c>
      <c r="F103" s="40">
        <v>474.4</v>
      </c>
      <c r="G103" s="40">
        <v>468.74999999999994</v>
      </c>
      <c r="H103" s="40">
        <v>499.14999999999992</v>
      </c>
      <c r="I103" s="40">
        <v>504.7999999999999</v>
      </c>
      <c r="J103" s="40">
        <v>514.34999999999991</v>
      </c>
      <c r="K103" s="31">
        <v>495.25</v>
      </c>
      <c r="L103" s="31">
        <v>480.05</v>
      </c>
      <c r="M103" s="31">
        <v>93.001490000000004</v>
      </c>
      <c r="N103" s="1"/>
      <c r="O103" s="1"/>
    </row>
    <row r="104" spans="1:15" ht="12.75" customHeight="1">
      <c r="A104" s="56">
        <v>95</v>
      </c>
      <c r="B104" s="31" t="s">
        <v>262</v>
      </c>
      <c r="C104" s="31">
        <v>1256.5999999999999</v>
      </c>
      <c r="D104" s="40">
        <v>1259.3833333333332</v>
      </c>
      <c r="E104" s="40">
        <v>1245.7666666666664</v>
      </c>
      <c r="F104" s="40">
        <v>1234.9333333333332</v>
      </c>
      <c r="G104" s="40">
        <v>1221.3166666666664</v>
      </c>
      <c r="H104" s="40">
        <v>1270.2166666666665</v>
      </c>
      <c r="I104" s="40">
        <v>1283.8333333333333</v>
      </c>
      <c r="J104" s="40">
        <v>1294.6666666666665</v>
      </c>
      <c r="K104" s="31">
        <v>1273</v>
      </c>
      <c r="L104" s="31">
        <v>1248.55</v>
      </c>
      <c r="M104" s="31">
        <v>4.7123499999999998</v>
      </c>
      <c r="N104" s="1"/>
      <c r="O104" s="1"/>
    </row>
    <row r="105" spans="1:15" ht="12.75" customHeight="1">
      <c r="A105" s="56">
        <v>96</v>
      </c>
      <c r="B105" s="31" t="s">
        <v>391</v>
      </c>
      <c r="C105" s="31">
        <v>131.55000000000001</v>
      </c>
      <c r="D105" s="40">
        <v>131.06666666666669</v>
      </c>
      <c r="E105" s="40">
        <v>128.83333333333337</v>
      </c>
      <c r="F105" s="40">
        <v>126.11666666666667</v>
      </c>
      <c r="G105" s="40">
        <v>123.88333333333335</v>
      </c>
      <c r="H105" s="40">
        <v>133.78333333333339</v>
      </c>
      <c r="I105" s="40">
        <v>136.01666666666668</v>
      </c>
      <c r="J105" s="40">
        <v>138.73333333333341</v>
      </c>
      <c r="K105" s="31">
        <v>133.30000000000001</v>
      </c>
      <c r="L105" s="31">
        <v>128.35</v>
      </c>
      <c r="M105" s="31">
        <v>71.468760000000003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320</v>
      </c>
      <c r="D106" s="40">
        <v>319.90000000000003</v>
      </c>
      <c r="E106" s="40">
        <v>314.80000000000007</v>
      </c>
      <c r="F106" s="40">
        <v>309.60000000000002</v>
      </c>
      <c r="G106" s="40">
        <v>304.50000000000006</v>
      </c>
      <c r="H106" s="40">
        <v>325.10000000000008</v>
      </c>
      <c r="I106" s="40">
        <v>330.2000000000001</v>
      </c>
      <c r="J106" s="40">
        <v>335.40000000000009</v>
      </c>
      <c r="K106" s="31">
        <v>325</v>
      </c>
      <c r="L106" s="31">
        <v>314.7</v>
      </c>
      <c r="M106" s="31">
        <v>48.153660000000002</v>
      </c>
      <c r="N106" s="1"/>
      <c r="O106" s="1"/>
    </row>
    <row r="107" spans="1:15" ht="12.75" customHeight="1">
      <c r="A107" s="56">
        <v>98</v>
      </c>
      <c r="B107" s="31" t="s">
        <v>123</v>
      </c>
      <c r="C107" s="31">
        <v>2416.15</v>
      </c>
      <c r="D107" s="40">
        <v>2408.6833333333334</v>
      </c>
      <c r="E107" s="40">
        <v>2395.4666666666667</v>
      </c>
      <c r="F107" s="40">
        <v>2374.7833333333333</v>
      </c>
      <c r="G107" s="40">
        <v>2361.5666666666666</v>
      </c>
      <c r="H107" s="40">
        <v>2429.3666666666668</v>
      </c>
      <c r="I107" s="40">
        <v>2442.5833333333339</v>
      </c>
      <c r="J107" s="40">
        <v>2463.2666666666669</v>
      </c>
      <c r="K107" s="31">
        <v>2421.9</v>
      </c>
      <c r="L107" s="31">
        <v>2388</v>
      </c>
      <c r="M107" s="31">
        <v>10.26186</v>
      </c>
      <c r="N107" s="1"/>
      <c r="O107" s="1"/>
    </row>
    <row r="108" spans="1:15" ht="12.75" customHeight="1">
      <c r="A108" s="56">
        <v>99</v>
      </c>
      <c r="B108" s="31" t="s">
        <v>263</v>
      </c>
      <c r="C108" s="31">
        <v>333</v>
      </c>
      <c r="D108" s="40">
        <v>331.83333333333331</v>
      </c>
      <c r="E108" s="40">
        <v>329.56666666666661</v>
      </c>
      <c r="F108" s="40">
        <v>326.13333333333327</v>
      </c>
      <c r="G108" s="40">
        <v>323.86666666666656</v>
      </c>
      <c r="H108" s="40">
        <v>335.26666666666665</v>
      </c>
      <c r="I108" s="40">
        <v>337.53333333333342</v>
      </c>
      <c r="J108" s="40">
        <v>340.9666666666667</v>
      </c>
      <c r="K108" s="31">
        <v>334.1</v>
      </c>
      <c r="L108" s="31">
        <v>328.4</v>
      </c>
      <c r="M108" s="31">
        <v>4.1748900000000004</v>
      </c>
      <c r="N108" s="1"/>
      <c r="O108" s="1"/>
    </row>
    <row r="109" spans="1:15" ht="12.75" customHeight="1">
      <c r="A109" s="56">
        <v>100</v>
      </c>
      <c r="B109" s="31" t="s">
        <v>115</v>
      </c>
      <c r="C109" s="31">
        <v>2596.6999999999998</v>
      </c>
      <c r="D109" s="40">
        <v>2600</v>
      </c>
      <c r="E109" s="40">
        <v>2581.6999999999998</v>
      </c>
      <c r="F109" s="40">
        <v>2566.6999999999998</v>
      </c>
      <c r="G109" s="40">
        <v>2548.3999999999996</v>
      </c>
      <c r="H109" s="40">
        <v>2615</v>
      </c>
      <c r="I109" s="40">
        <v>2633.3</v>
      </c>
      <c r="J109" s="40">
        <v>2648.3</v>
      </c>
      <c r="K109" s="31">
        <v>2618.3000000000002</v>
      </c>
      <c r="L109" s="31">
        <v>2585</v>
      </c>
      <c r="M109" s="31">
        <v>61.853610000000003</v>
      </c>
      <c r="N109" s="1"/>
      <c r="O109" s="1"/>
    </row>
    <row r="110" spans="1:15" ht="12.75" customHeight="1">
      <c r="A110" s="56">
        <v>101</v>
      </c>
      <c r="B110" s="31" t="s">
        <v>125</v>
      </c>
      <c r="C110" s="31">
        <v>793.25</v>
      </c>
      <c r="D110" s="40">
        <v>793.93333333333339</v>
      </c>
      <c r="E110" s="40">
        <v>785.56666666666683</v>
      </c>
      <c r="F110" s="40">
        <v>777.88333333333344</v>
      </c>
      <c r="G110" s="40">
        <v>769.51666666666688</v>
      </c>
      <c r="H110" s="40">
        <v>801.61666666666679</v>
      </c>
      <c r="I110" s="40">
        <v>809.98333333333335</v>
      </c>
      <c r="J110" s="40">
        <v>817.66666666666674</v>
      </c>
      <c r="K110" s="31">
        <v>802.3</v>
      </c>
      <c r="L110" s="31">
        <v>786.25</v>
      </c>
      <c r="M110" s="31">
        <v>122.5021</v>
      </c>
      <c r="N110" s="1"/>
      <c r="O110" s="1"/>
    </row>
    <row r="111" spans="1:15" ht="12.75" customHeight="1">
      <c r="A111" s="56">
        <v>102</v>
      </c>
      <c r="B111" s="31" t="s">
        <v>126</v>
      </c>
      <c r="C111" s="31">
        <v>1446.55</v>
      </c>
      <c r="D111" s="40">
        <v>1450.3499999999997</v>
      </c>
      <c r="E111" s="40">
        <v>1435.7999999999993</v>
      </c>
      <c r="F111" s="40">
        <v>1425.0499999999995</v>
      </c>
      <c r="G111" s="40">
        <v>1410.4999999999991</v>
      </c>
      <c r="H111" s="40">
        <v>1461.0999999999995</v>
      </c>
      <c r="I111" s="40">
        <v>1475.65</v>
      </c>
      <c r="J111" s="40">
        <v>1486.3999999999996</v>
      </c>
      <c r="K111" s="31">
        <v>1464.9</v>
      </c>
      <c r="L111" s="31">
        <v>1439.6</v>
      </c>
      <c r="M111" s="31">
        <v>3.34076</v>
      </c>
      <c r="N111" s="1"/>
      <c r="O111" s="1"/>
    </row>
    <row r="112" spans="1:15" ht="12.75" customHeight="1">
      <c r="A112" s="56">
        <v>103</v>
      </c>
      <c r="B112" s="31" t="s">
        <v>127</v>
      </c>
      <c r="C112" s="31">
        <v>583.79999999999995</v>
      </c>
      <c r="D112" s="40">
        <v>581.63333333333333</v>
      </c>
      <c r="E112" s="40">
        <v>576.76666666666665</v>
      </c>
      <c r="F112" s="40">
        <v>569.73333333333335</v>
      </c>
      <c r="G112" s="40">
        <v>564.86666666666667</v>
      </c>
      <c r="H112" s="40">
        <v>588.66666666666663</v>
      </c>
      <c r="I112" s="40">
        <v>593.53333333333319</v>
      </c>
      <c r="J112" s="40">
        <v>600.56666666666661</v>
      </c>
      <c r="K112" s="31">
        <v>586.5</v>
      </c>
      <c r="L112" s="31">
        <v>574.6</v>
      </c>
      <c r="M112" s="31">
        <v>8.4308300000000003</v>
      </c>
      <c r="N112" s="1"/>
      <c r="O112" s="1"/>
    </row>
    <row r="113" spans="1:15" ht="12.75" customHeight="1">
      <c r="A113" s="56">
        <v>104</v>
      </c>
      <c r="B113" s="31" t="s">
        <v>264</v>
      </c>
      <c r="C113" s="31">
        <v>768.65</v>
      </c>
      <c r="D113" s="40">
        <v>771.35</v>
      </c>
      <c r="E113" s="40">
        <v>763.30000000000007</v>
      </c>
      <c r="F113" s="40">
        <v>757.95</v>
      </c>
      <c r="G113" s="40">
        <v>749.90000000000009</v>
      </c>
      <c r="H113" s="40">
        <v>776.7</v>
      </c>
      <c r="I113" s="40">
        <v>784.75</v>
      </c>
      <c r="J113" s="40">
        <v>790.1</v>
      </c>
      <c r="K113" s="31">
        <v>779.4</v>
      </c>
      <c r="L113" s="31">
        <v>766</v>
      </c>
      <c r="M113" s="31">
        <v>1.1225000000000001</v>
      </c>
      <c r="N113" s="1"/>
      <c r="O113" s="1"/>
    </row>
    <row r="114" spans="1:15" ht="12.75" customHeight="1">
      <c r="A114" s="56">
        <v>105</v>
      </c>
      <c r="B114" s="31" t="s">
        <v>129</v>
      </c>
      <c r="C114" s="31">
        <v>49.2</v>
      </c>
      <c r="D114" s="40">
        <v>49.483333333333327</v>
      </c>
      <c r="E114" s="40">
        <v>48.716666666666654</v>
      </c>
      <c r="F114" s="40">
        <v>48.233333333333327</v>
      </c>
      <c r="G114" s="40">
        <v>47.466666666666654</v>
      </c>
      <c r="H114" s="40">
        <v>49.966666666666654</v>
      </c>
      <c r="I114" s="40">
        <v>50.73333333333332</v>
      </c>
      <c r="J114" s="40">
        <v>51.216666666666654</v>
      </c>
      <c r="K114" s="31">
        <v>50.25</v>
      </c>
      <c r="L114" s="31">
        <v>49</v>
      </c>
      <c r="M114" s="31">
        <v>223.2962</v>
      </c>
      <c r="N114" s="1"/>
      <c r="O114" s="1"/>
    </row>
    <row r="115" spans="1:15" ht="12.75" customHeight="1">
      <c r="A115" s="56">
        <v>106</v>
      </c>
      <c r="B115" s="31" t="s">
        <v>138</v>
      </c>
      <c r="C115" s="31">
        <v>218.4</v>
      </c>
      <c r="D115" s="40">
        <v>218.85</v>
      </c>
      <c r="E115" s="40">
        <v>217.04999999999998</v>
      </c>
      <c r="F115" s="40">
        <v>215.7</v>
      </c>
      <c r="G115" s="40">
        <v>213.89999999999998</v>
      </c>
      <c r="H115" s="40">
        <v>220.2</v>
      </c>
      <c r="I115" s="40">
        <v>222</v>
      </c>
      <c r="J115" s="40">
        <v>223.35</v>
      </c>
      <c r="K115" s="31">
        <v>220.65</v>
      </c>
      <c r="L115" s="31">
        <v>217.5</v>
      </c>
      <c r="M115" s="31">
        <v>88.550409999999999</v>
      </c>
      <c r="N115" s="1"/>
      <c r="O115" s="1"/>
    </row>
    <row r="116" spans="1:15" ht="12.75" customHeight="1">
      <c r="A116" s="56">
        <v>107</v>
      </c>
      <c r="B116" s="31" t="s">
        <v>265</v>
      </c>
      <c r="C116" s="31">
        <v>6671.9</v>
      </c>
      <c r="D116" s="40">
        <v>6646.9666666666662</v>
      </c>
      <c r="E116" s="40">
        <v>6594.9833333333327</v>
      </c>
      <c r="F116" s="40">
        <v>6518.0666666666666</v>
      </c>
      <c r="G116" s="40">
        <v>6466.083333333333</v>
      </c>
      <c r="H116" s="40">
        <v>6723.8833333333323</v>
      </c>
      <c r="I116" s="40">
        <v>6775.8666666666659</v>
      </c>
      <c r="J116" s="40">
        <v>6852.7833333333319</v>
      </c>
      <c r="K116" s="31">
        <v>6698.95</v>
      </c>
      <c r="L116" s="31">
        <v>6570.05</v>
      </c>
      <c r="M116" s="31">
        <v>1.0211300000000001</v>
      </c>
      <c r="N116" s="1"/>
      <c r="O116" s="1"/>
    </row>
    <row r="117" spans="1:15" ht="12.75" customHeight="1">
      <c r="A117" s="56">
        <v>108</v>
      </c>
      <c r="B117" s="31" t="s">
        <v>406</v>
      </c>
      <c r="C117" s="31">
        <v>144.15</v>
      </c>
      <c r="D117" s="40">
        <v>144.46666666666667</v>
      </c>
      <c r="E117" s="40">
        <v>142.78333333333333</v>
      </c>
      <c r="F117" s="40">
        <v>141.41666666666666</v>
      </c>
      <c r="G117" s="40">
        <v>139.73333333333332</v>
      </c>
      <c r="H117" s="40">
        <v>145.83333333333334</v>
      </c>
      <c r="I117" s="40">
        <v>147.51666666666668</v>
      </c>
      <c r="J117" s="40">
        <v>148.88333333333335</v>
      </c>
      <c r="K117" s="31">
        <v>146.15</v>
      </c>
      <c r="L117" s="31">
        <v>143.1</v>
      </c>
      <c r="M117" s="31">
        <v>24.351929999999999</v>
      </c>
      <c r="N117" s="1"/>
      <c r="O117" s="1"/>
    </row>
    <row r="118" spans="1:15" ht="12.75" customHeight="1">
      <c r="A118" s="56">
        <v>109</v>
      </c>
      <c r="B118" s="31" t="s">
        <v>131</v>
      </c>
      <c r="C118" s="31">
        <v>186.35</v>
      </c>
      <c r="D118" s="40">
        <v>186.01666666666665</v>
      </c>
      <c r="E118" s="40">
        <v>183.58333333333331</v>
      </c>
      <c r="F118" s="40">
        <v>180.81666666666666</v>
      </c>
      <c r="G118" s="40">
        <v>178.38333333333333</v>
      </c>
      <c r="H118" s="40">
        <v>188.7833333333333</v>
      </c>
      <c r="I118" s="40">
        <v>191.21666666666664</v>
      </c>
      <c r="J118" s="40">
        <v>193.98333333333329</v>
      </c>
      <c r="K118" s="31">
        <v>188.45</v>
      </c>
      <c r="L118" s="31">
        <v>183.25</v>
      </c>
      <c r="M118" s="31">
        <v>34.544119999999999</v>
      </c>
      <c r="N118" s="1"/>
      <c r="O118" s="1"/>
    </row>
    <row r="119" spans="1:15" ht="12.75" customHeight="1">
      <c r="A119" s="56">
        <v>110</v>
      </c>
      <c r="B119" s="31" t="s">
        <v>136</v>
      </c>
      <c r="C119" s="31">
        <v>118.5</v>
      </c>
      <c r="D119" s="40">
        <v>118.21666666666665</v>
      </c>
      <c r="E119" s="40">
        <v>117.23333333333331</v>
      </c>
      <c r="F119" s="40">
        <v>115.96666666666665</v>
      </c>
      <c r="G119" s="40">
        <v>114.98333333333331</v>
      </c>
      <c r="H119" s="40">
        <v>119.48333333333331</v>
      </c>
      <c r="I119" s="40">
        <v>120.46666666666665</v>
      </c>
      <c r="J119" s="40">
        <v>121.73333333333331</v>
      </c>
      <c r="K119" s="31">
        <v>119.2</v>
      </c>
      <c r="L119" s="31">
        <v>116.95</v>
      </c>
      <c r="M119" s="31">
        <v>75.356790000000004</v>
      </c>
      <c r="N119" s="1"/>
      <c r="O119" s="1"/>
    </row>
    <row r="120" spans="1:15" ht="12.75" customHeight="1">
      <c r="A120" s="56">
        <v>111</v>
      </c>
      <c r="B120" s="31" t="s">
        <v>137</v>
      </c>
      <c r="C120" s="31">
        <v>860.95</v>
      </c>
      <c r="D120" s="40">
        <v>863.80000000000007</v>
      </c>
      <c r="E120" s="40">
        <v>839.60000000000014</v>
      </c>
      <c r="F120" s="40">
        <v>818.25000000000011</v>
      </c>
      <c r="G120" s="40">
        <v>794.05000000000018</v>
      </c>
      <c r="H120" s="40">
        <v>885.15000000000009</v>
      </c>
      <c r="I120" s="40">
        <v>909.35000000000014</v>
      </c>
      <c r="J120" s="40">
        <v>930.7</v>
      </c>
      <c r="K120" s="31">
        <v>888</v>
      </c>
      <c r="L120" s="31">
        <v>842.45</v>
      </c>
      <c r="M120" s="31">
        <v>122.54034</v>
      </c>
      <c r="N120" s="1"/>
      <c r="O120" s="1"/>
    </row>
    <row r="121" spans="1:15" ht="12.75" customHeight="1">
      <c r="A121" s="56">
        <v>112</v>
      </c>
      <c r="B121" s="31" t="s">
        <v>838</v>
      </c>
      <c r="C121" s="31">
        <v>22.95</v>
      </c>
      <c r="D121" s="40">
        <v>22.966666666666669</v>
      </c>
      <c r="E121" s="40">
        <v>22.883333333333336</v>
      </c>
      <c r="F121" s="40">
        <v>22.816666666666666</v>
      </c>
      <c r="G121" s="40">
        <v>22.733333333333334</v>
      </c>
      <c r="H121" s="40">
        <v>23.033333333333339</v>
      </c>
      <c r="I121" s="40">
        <v>23.116666666666667</v>
      </c>
      <c r="J121" s="40">
        <v>23.183333333333341</v>
      </c>
      <c r="K121" s="31">
        <v>23.05</v>
      </c>
      <c r="L121" s="31">
        <v>22.9</v>
      </c>
      <c r="M121" s="31">
        <v>53.527149999999999</v>
      </c>
      <c r="N121" s="1"/>
      <c r="O121" s="1"/>
    </row>
    <row r="122" spans="1:15" ht="12.75" customHeight="1">
      <c r="A122" s="56">
        <v>113</v>
      </c>
      <c r="B122" s="31" t="s">
        <v>130</v>
      </c>
      <c r="C122" s="31">
        <v>468.3</v>
      </c>
      <c r="D122" s="40">
        <v>469.10000000000008</v>
      </c>
      <c r="E122" s="40">
        <v>464.30000000000018</v>
      </c>
      <c r="F122" s="40">
        <v>460.30000000000013</v>
      </c>
      <c r="G122" s="40">
        <v>455.50000000000023</v>
      </c>
      <c r="H122" s="40">
        <v>473.10000000000014</v>
      </c>
      <c r="I122" s="40">
        <v>477.9</v>
      </c>
      <c r="J122" s="40">
        <v>481.90000000000009</v>
      </c>
      <c r="K122" s="31">
        <v>473.9</v>
      </c>
      <c r="L122" s="31">
        <v>465.1</v>
      </c>
      <c r="M122" s="31">
        <v>20.88607</v>
      </c>
      <c r="N122" s="1"/>
      <c r="O122" s="1"/>
    </row>
    <row r="123" spans="1:15" ht="12.75" customHeight="1">
      <c r="A123" s="56">
        <v>114</v>
      </c>
      <c r="B123" s="31" t="s">
        <v>134</v>
      </c>
      <c r="C123" s="31">
        <v>261.2</v>
      </c>
      <c r="D123" s="40">
        <v>261.14999999999998</v>
      </c>
      <c r="E123" s="40">
        <v>258.14999999999998</v>
      </c>
      <c r="F123" s="40">
        <v>255.10000000000002</v>
      </c>
      <c r="G123" s="40">
        <v>252.10000000000002</v>
      </c>
      <c r="H123" s="40">
        <v>264.19999999999993</v>
      </c>
      <c r="I123" s="40">
        <v>267.19999999999993</v>
      </c>
      <c r="J123" s="40">
        <v>270.24999999999989</v>
      </c>
      <c r="K123" s="31">
        <v>264.14999999999998</v>
      </c>
      <c r="L123" s="31">
        <v>258.10000000000002</v>
      </c>
      <c r="M123" s="31">
        <v>19.037469999999999</v>
      </c>
      <c r="N123" s="1"/>
      <c r="O123" s="1"/>
    </row>
    <row r="124" spans="1:15" ht="12.75" customHeight="1">
      <c r="A124" s="56">
        <v>115</v>
      </c>
      <c r="B124" s="31" t="s">
        <v>133</v>
      </c>
      <c r="C124" s="31">
        <v>922.25</v>
      </c>
      <c r="D124" s="40">
        <v>925.6</v>
      </c>
      <c r="E124" s="40">
        <v>912.75</v>
      </c>
      <c r="F124" s="40">
        <v>903.25</v>
      </c>
      <c r="G124" s="40">
        <v>890.4</v>
      </c>
      <c r="H124" s="40">
        <v>935.1</v>
      </c>
      <c r="I124" s="40">
        <v>947.95000000000016</v>
      </c>
      <c r="J124" s="40">
        <v>957.45</v>
      </c>
      <c r="K124" s="31">
        <v>938.45</v>
      </c>
      <c r="L124" s="31">
        <v>916.1</v>
      </c>
      <c r="M124" s="31">
        <v>42.077730000000003</v>
      </c>
      <c r="N124" s="1"/>
      <c r="O124" s="1"/>
    </row>
    <row r="125" spans="1:15" ht="12.75" customHeight="1">
      <c r="A125" s="56">
        <v>116</v>
      </c>
      <c r="B125" s="31" t="s">
        <v>166</v>
      </c>
      <c r="C125" s="31">
        <v>5634.65</v>
      </c>
      <c r="D125" s="40">
        <v>5626.7</v>
      </c>
      <c r="E125" s="40">
        <v>5585</v>
      </c>
      <c r="F125" s="40">
        <v>5535.35</v>
      </c>
      <c r="G125" s="40">
        <v>5493.6500000000005</v>
      </c>
      <c r="H125" s="40">
        <v>5676.3499999999995</v>
      </c>
      <c r="I125" s="40">
        <v>5718.0499999999984</v>
      </c>
      <c r="J125" s="40">
        <v>5767.6999999999989</v>
      </c>
      <c r="K125" s="31">
        <v>5668.4</v>
      </c>
      <c r="L125" s="31">
        <v>5577.05</v>
      </c>
      <c r="M125" s="31">
        <v>1.94634</v>
      </c>
      <c r="N125" s="1"/>
      <c r="O125" s="1"/>
    </row>
    <row r="126" spans="1:15" ht="12.75" customHeight="1">
      <c r="A126" s="56">
        <v>117</v>
      </c>
      <c r="B126" s="31" t="s">
        <v>135</v>
      </c>
      <c r="C126" s="31">
        <v>1814.3</v>
      </c>
      <c r="D126" s="40">
        <v>1819.0333333333335</v>
      </c>
      <c r="E126" s="40">
        <v>1802.0666666666671</v>
      </c>
      <c r="F126" s="40">
        <v>1789.8333333333335</v>
      </c>
      <c r="G126" s="40">
        <v>1772.866666666667</v>
      </c>
      <c r="H126" s="40">
        <v>1831.2666666666671</v>
      </c>
      <c r="I126" s="40">
        <v>1848.2333333333338</v>
      </c>
      <c r="J126" s="40">
        <v>1860.4666666666672</v>
      </c>
      <c r="K126" s="31">
        <v>1836</v>
      </c>
      <c r="L126" s="31">
        <v>1806.8</v>
      </c>
      <c r="M126" s="31">
        <v>48.343890000000002</v>
      </c>
      <c r="N126" s="1"/>
      <c r="O126" s="1"/>
    </row>
    <row r="127" spans="1:15" ht="12.75" customHeight="1">
      <c r="A127" s="56">
        <v>118</v>
      </c>
      <c r="B127" s="31" t="s">
        <v>132</v>
      </c>
      <c r="C127" s="31">
        <v>2005.45</v>
      </c>
      <c r="D127" s="40">
        <v>1998.0666666666666</v>
      </c>
      <c r="E127" s="40">
        <v>1977.3833333333332</v>
      </c>
      <c r="F127" s="40">
        <v>1949.3166666666666</v>
      </c>
      <c r="G127" s="40">
        <v>1928.6333333333332</v>
      </c>
      <c r="H127" s="40">
        <v>2026.1333333333332</v>
      </c>
      <c r="I127" s="40">
        <v>2046.8166666666666</v>
      </c>
      <c r="J127" s="40">
        <v>2074.8833333333332</v>
      </c>
      <c r="K127" s="31">
        <v>2018.75</v>
      </c>
      <c r="L127" s="31">
        <v>1970</v>
      </c>
      <c r="M127" s="31">
        <v>14.30111</v>
      </c>
      <c r="N127" s="1"/>
      <c r="O127" s="1"/>
    </row>
    <row r="128" spans="1:15" ht="12.75" customHeight="1">
      <c r="A128" s="56">
        <v>119</v>
      </c>
      <c r="B128" s="31" t="s">
        <v>266</v>
      </c>
      <c r="C128" s="31">
        <v>2199.8000000000002</v>
      </c>
      <c r="D128" s="40">
        <v>2186.4</v>
      </c>
      <c r="E128" s="40">
        <v>2150.8000000000002</v>
      </c>
      <c r="F128" s="40">
        <v>2101.8000000000002</v>
      </c>
      <c r="G128" s="40">
        <v>2066.2000000000003</v>
      </c>
      <c r="H128" s="40">
        <v>2235.4</v>
      </c>
      <c r="I128" s="40">
        <v>2270.9999999999995</v>
      </c>
      <c r="J128" s="40">
        <v>2320</v>
      </c>
      <c r="K128" s="31">
        <v>2222</v>
      </c>
      <c r="L128" s="31">
        <v>2137.4</v>
      </c>
      <c r="M128" s="31">
        <v>3.5287700000000002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307.45</v>
      </c>
      <c r="D129" s="40">
        <v>306.40000000000003</v>
      </c>
      <c r="E129" s="40">
        <v>303.30000000000007</v>
      </c>
      <c r="F129" s="40">
        <v>299.15000000000003</v>
      </c>
      <c r="G129" s="40">
        <v>296.05000000000007</v>
      </c>
      <c r="H129" s="40">
        <v>310.55000000000007</v>
      </c>
      <c r="I129" s="40">
        <v>313.65000000000009</v>
      </c>
      <c r="J129" s="40">
        <v>317.80000000000007</v>
      </c>
      <c r="K129" s="31">
        <v>309.5</v>
      </c>
      <c r="L129" s="31">
        <v>302.25</v>
      </c>
      <c r="M129" s="31">
        <v>6.2629999999999999</v>
      </c>
      <c r="N129" s="1"/>
      <c r="O129" s="1"/>
    </row>
    <row r="130" spans="1:15" ht="12.75" customHeight="1">
      <c r="A130" s="56">
        <v>121</v>
      </c>
      <c r="B130" s="31" t="s">
        <v>140</v>
      </c>
      <c r="C130" s="31">
        <v>672.85</v>
      </c>
      <c r="D130" s="40">
        <v>673.11666666666667</v>
      </c>
      <c r="E130" s="40">
        <v>667.23333333333335</v>
      </c>
      <c r="F130" s="40">
        <v>661.61666666666667</v>
      </c>
      <c r="G130" s="40">
        <v>655.73333333333335</v>
      </c>
      <c r="H130" s="40">
        <v>678.73333333333335</v>
      </c>
      <c r="I130" s="40">
        <v>684.61666666666679</v>
      </c>
      <c r="J130" s="40">
        <v>690.23333333333335</v>
      </c>
      <c r="K130" s="31">
        <v>679</v>
      </c>
      <c r="L130" s="31">
        <v>667.5</v>
      </c>
      <c r="M130" s="31">
        <v>28.626139999999999</v>
      </c>
      <c r="N130" s="1"/>
      <c r="O130" s="1"/>
    </row>
    <row r="131" spans="1:15" ht="12.75" customHeight="1">
      <c r="A131" s="56">
        <v>122</v>
      </c>
      <c r="B131" s="31" t="s">
        <v>139</v>
      </c>
      <c r="C131" s="31">
        <v>406.6</v>
      </c>
      <c r="D131" s="40">
        <v>404.98333333333335</v>
      </c>
      <c r="E131" s="40">
        <v>401.2166666666667</v>
      </c>
      <c r="F131" s="40">
        <v>395.83333333333337</v>
      </c>
      <c r="G131" s="40">
        <v>392.06666666666672</v>
      </c>
      <c r="H131" s="40">
        <v>410.36666666666667</v>
      </c>
      <c r="I131" s="40">
        <v>414.13333333333333</v>
      </c>
      <c r="J131" s="40">
        <v>419.51666666666665</v>
      </c>
      <c r="K131" s="31">
        <v>408.75</v>
      </c>
      <c r="L131" s="31">
        <v>399.6</v>
      </c>
      <c r="M131" s="31">
        <v>38.689300000000003</v>
      </c>
      <c r="N131" s="1"/>
      <c r="O131" s="1"/>
    </row>
    <row r="132" spans="1:15" ht="12.75" customHeight="1">
      <c r="A132" s="56">
        <v>123</v>
      </c>
      <c r="B132" s="31" t="s">
        <v>141</v>
      </c>
      <c r="C132" s="31">
        <v>3763.45</v>
      </c>
      <c r="D132" s="40">
        <v>3707.15</v>
      </c>
      <c r="E132" s="40">
        <v>3641.3</v>
      </c>
      <c r="F132" s="40">
        <v>3519.15</v>
      </c>
      <c r="G132" s="40">
        <v>3453.3</v>
      </c>
      <c r="H132" s="40">
        <v>3829.3</v>
      </c>
      <c r="I132" s="40">
        <v>3895.1499999999996</v>
      </c>
      <c r="J132" s="40">
        <v>4017.3</v>
      </c>
      <c r="K132" s="31">
        <v>3773</v>
      </c>
      <c r="L132" s="31">
        <v>3585</v>
      </c>
      <c r="M132" s="31">
        <v>14.10163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1904.25</v>
      </c>
      <c r="D133" s="40">
        <v>1904.4166666666667</v>
      </c>
      <c r="E133" s="40">
        <v>1883.4333333333334</v>
      </c>
      <c r="F133" s="40">
        <v>1862.6166666666666</v>
      </c>
      <c r="G133" s="40">
        <v>1841.6333333333332</v>
      </c>
      <c r="H133" s="40">
        <v>1925.2333333333336</v>
      </c>
      <c r="I133" s="40">
        <v>1946.2166666666667</v>
      </c>
      <c r="J133" s="40">
        <v>1967.0333333333338</v>
      </c>
      <c r="K133" s="31">
        <v>1925.4</v>
      </c>
      <c r="L133" s="31">
        <v>1883.6</v>
      </c>
      <c r="M133" s="31">
        <v>23.03351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79.8</v>
      </c>
      <c r="D134" s="40">
        <v>79.95</v>
      </c>
      <c r="E134" s="40">
        <v>78.900000000000006</v>
      </c>
      <c r="F134" s="40">
        <v>78</v>
      </c>
      <c r="G134" s="40">
        <v>76.95</v>
      </c>
      <c r="H134" s="40">
        <v>80.850000000000009</v>
      </c>
      <c r="I134" s="40">
        <v>81.899999999999991</v>
      </c>
      <c r="J134" s="40">
        <v>82.800000000000011</v>
      </c>
      <c r="K134" s="31">
        <v>81</v>
      </c>
      <c r="L134" s="31">
        <v>79.05</v>
      </c>
      <c r="M134" s="31">
        <v>45.873060000000002</v>
      </c>
      <c r="N134" s="1"/>
      <c r="O134" s="1"/>
    </row>
    <row r="135" spans="1:15" ht="12.75" customHeight="1">
      <c r="A135" s="56">
        <v>126</v>
      </c>
      <c r="B135" s="31" t="s">
        <v>148</v>
      </c>
      <c r="C135" s="31">
        <v>5776.8</v>
      </c>
      <c r="D135" s="40">
        <v>5800.5999999999995</v>
      </c>
      <c r="E135" s="40">
        <v>5726.1999999999989</v>
      </c>
      <c r="F135" s="40">
        <v>5675.5999999999995</v>
      </c>
      <c r="G135" s="40">
        <v>5601.1999999999989</v>
      </c>
      <c r="H135" s="40">
        <v>5851.1999999999989</v>
      </c>
      <c r="I135" s="40">
        <v>5925.5999999999985</v>
      </c>
      <c r="J135" s="40">
        <v>5976.1999999999989</v>
      </c>
      <c r="K135" s="31">
        <v>5875</v>
      </c>
      <c r="L135" s="31">
        <v>5750</v>
      </c>
      <c r="M135" s="31">
        <v>2.6929799999999999</v>
      </c>
      <c r="N135" s="1"/>
      <c r="O135" s="1"/>
    </row>
    <row r="136" spans="1:15" ht="12.75" customHeight="1">
      <c r="A136" s="56">
        <v>127</v>
      </c>
      <c r="B136" s="31" t="s">
        <v>145</v>
      </c>
      <c r="C136" s="31">
        <v>376</v>
      </c>
      <c r="D136" s="40">
        <v>376.76666666666665</v>
      </c>
      <c r="E136" s="40">
        <v>371.63333333333333</v>
      </c>
      <c r="F136" s="40">
        <v>367.26666666666665</v>
      </c>
      <c r="G136" s="40">
        <v>362.13333333333333</v>
      </c>
      <c r="H136" s="40">
        <v>381.13333333333333</v>
      </c>
      <c r="I136" s="40">
        <v>386.26666666666665</v>
      </c>
      <c r="J136" s="40">
        <v>390.63333333333333</v>
      </c>
      <c r="K136" s="31">
        <v>381.9</v>
      </c>
      <c r="L136" s="31">
        <v>372.4</v>
      </c>
      <c r="M136" s="31">
        <v>17.753630000000001</v>
      </c>
      <c r="N136" s="1"/>
      <c r="O136" s="1"/>
    </row>
    <row r="137" spans="1:15" ht="12.75" customHeight="1">
      <c r="A137" s="56">
        <v>128</v>
      </c>
      <c r="B137" s="31" t="s">
        <v>147</v>
      </c>
      <c r="C137" s="31">
        <v>7205.45</v>
      </c>
      <c r="D137" s="40">
        <v>7221.916666666667</v>
      </c>
      <c r="E137" s="40">
        <v>7163.8333333333339</v>
      </c>
      <c r="F137" s="40">
        <v>7122.2166666666672</v>
      </c>
      <c r="G137" s="40">
        <v>7064.1333333333341</v>
      </c>
      <c r="H137" s="40">
        <v>7263.5333333333338</v>
      </c>
      <c r="I137" s="40">
        <v>7321.6166666666677</v>
      </c>
      <c r="J137" s="40">
        <v>7363.2333333333336</v>
      </c>
      <c r="K137" s="31">
        <v>7280</v>
      </c>
      <c r="L137" s="31">
        <v>7180.3</v>
      </c>
      <c r="M137" s="31">
        <v>4.1783799999999998</v>
      </c>
      <c r="N137" s="1"/>
      <c r="O137" s="1"/>
    </row>
    <row r="138" spans="1:15" ht="12.75" customHeight="1">
      <c r="A138" s="56">
        <v>129</v>
      </c>
      <c r="B138" s="31" t="s">
        <v>146</v>
      </c>
      <c r="C138" s="31">
        <v>1904.9</v>
      </c>
      <c r="D138" s="40">
        <v>1912.3333333333333</v>
      </c>
      <c r="E138" s="40">
        <v>1889.7166666666665</v>
      </c>
      <c r="F138" s="40">
        <v>1874.5333333333333</v>
      </c>
      <c r="G138" s="40">
        <v>1851.9166666666665</v>
      </c>
      <c r="H138" s="40">
        <v>1927.5166666666664</v>
      </c>
      <c r="I138" s="40">
        <v>1950.1333333333332</v>
      </c>
      <c r="J138" s="40">
        <v>1965.3166666666664</v>
      </c>
      <c r="K138" s="31">
        <v>1934.95</v>
      </c>
      <c r="L138" s="31">
        <v>1897.15</v>
      </c>
      <c r="M138" s="31">
        <v>14.47123</v>
      </c>
      <c r="N138" s="1"/>
      <c r="O138" s="1"/>
    </row>
    <row r="139" spans="1:15" ht="12.75" customHeight="1">
      <c r="A139" s="56">
        <v>130</v>
      </c>
      <c r="B139" s="31" t="s">
        <v>268</v>
      </c>
      <c r="C139" s="31">
        <v>525.79999999999995</v>
      </c>
      <c r="D139" s="40">
        <v>525.6</v>
      </c>
      <c r="E139" s="40">
        <v>520.20000000000005</v>
      </c>
      <c r="F139" s="40">
        <v>514.6</v>
      </c>
      <c r="G139" s="40">
        <v>509.20000000000005</v>
      </c>
      <c r="H139" s="40">
        <v>531.20000000000005</v>
      </c>
      <c r="I139" s="40">
        <v>536.59999999999991</v>
      </c>
      <c r="J139" s="40">
        <v>542.20000000000005</v>
      </c>
      <c r="K139" s="31">
        <v>531</v>
      </c>
      <c r="L139" s="31">
        <v>520</v>
      </c>
      <c r="M139" s="31">
        <v>18.75432</v>
      </c>
      <c r="N139" s="1"/>
      <c r="O139" s="1"/>
    </row>
    <row r="140" spans="1:15" ht="12.75" customHeight="1">
      <c r="A140" s="56">
        <v>131</v>
      </c>
      <c r="B140" s="31" t="s">
        <v>149</v>
      </c>
      <c r="C140" s="31">
        <v>916.05</v>
      </c>
      <c r="D140" s="40">
        <v>920.4</v>
      </c>
      <c r="E140" s="40">
        <v>909.65</v>
      </c>
      <c r="F140" s="40">
        <v>903.25</v>
      </c>
      <c r="G140" s="40">
        <v>892.5</v>
      </c>
      <c r="H140" s="40">
        <v>926.8</v>
      </c>
      <c r="I140" s="40">
        <v>937.55</v>
      </c>
      <c r="J140" s="40">
        <v>943.94999999999993</v>
      </c>
      <c r="K140" s="31">
        <v>931.15</v>
      </c>
      <c r="L140" s="31">
        <v>914</v>
      </c>
      <c r="M140" s="31">
        <v>6.6608200000000002</v>
      </c>
      <c r="N140" s="1"/>
      <c r="O140" s="1"/>
    </row>
    <row r="141" spans="1:15" ht="12.75" customHeight="1">
      <c r="A141" s="56">
        <v>132</v>
      </c>
      <c r="B141" s="31" t="s">
        <v>162</v>
      </c>
      <c r="C141" s="31">
        <v>74189.3</v>
      </c>
      <c r="D141" s="40">
        <v>74104.766666666663</v>
      </c>
      <c r="E141" s="40">
        <v>73635.583333333328</v>
      </c>
      <c r="F141" s="40">
        <v>73081.866666666669</v>
      </c>
      <c r="G141" s="40">
        <v>72612.683333333334</v>
      </c>
      <c r="H141" s="40">
        <v>74658.483333333323</v>
      </c>
      <c r="I141" s="40">
        <v>75127.666666666672</v>
      </c>
      <c r="J141" s="40">
        <v>75681.383333333317</v>
      </c>
      <c r="K141" s="31">
        <v>74573.95</v>
      </c>
      <c r="L141" s="31">
        <v>73551.05</v>
      </c>
      <c r="M141" s="31">
        <v>5.5500000000000001E-2</v>
      </c>
      <c r="N141" s="1"/>
      <c r="O141" s="1"/>
    </row>
    <row r="142" spans="1:15" ht="12.75" customHeight="1">
      <c r="A142" s="56">
        <v>133</v>
      </c>
      <c r="B142" s="31" t="s">
        <v>158</v>
      </c>
      <c r="C142" s="31">
        <v>884.3</v>
      </c>
      <c r="D142" s="40">
        <v>884.4</v>
      </c>
      <c r="E142" s="40">
        <v>877.8</v>
      </c>
      <c r="F142" s="40">
        <v>871.3</v>
      </c>
      <c r="G142" s="40">
        <v>864.69999999999993</v>
      </c>
      <c r="H142" s="40">
        <v>890.9</v>
      </c>
      <c r="I142" s="40">
        <v>897.50000000000011</v>
      </c>
      <c r="J142" s="40">
        <v>904</v>
      </c>
      <c r="K142" s="31">
        <v>891</v>
      </c>
      <c r="L142" s="31">
        <v>877.9</v>
      </c>
      <c r="M142" s="31">
        <v>9.2313500000000008</v>
      </c>
      <c r="N142" s="1"/>
      <c r="O142" s="1"/>
    </row>
    <row r="143" spans="1:15" ht="12.75" customHeight="1">
      <c r="A143" s="56">
        <v>134</v>
      </c>
      <c r="B143" s="31" t="s">
        <v>151</v>
      </c>
      <c r="C143" s="31">
        <v>153.69999999999999</v>
      </c>
      <c r="D143" s="40">
        <v>154.15</v>
      </c>
      <c r="E143" s="40">
        <v>151.9</v>
      </c>
      <c r="F143" s="40">
        <v>150.1</v>
      </c>
      <c r="G143" s="40">
        <v>147.85</v>
      </c>
      <c r="H143" s="40">
        <v>155.95000000000002</v>
      </c>
      <c r="I143" s="40">
        <v>158.20000000000002</v>
      </c>
      <c r="J143" s="40">
        <v>160.00000000000003</v>
      </c>
      <c r="K143" s="31">
        <v>156.4</v>
      </c>
      <c r="L143" s="31">
        <v>152.35</v>
      </c>
      <c r="M143" s="31">
        <v>15.32081</v>
      </c>
      <c r="N143" s="1"/>
      <c r="O143" s="1"/>
    </row>
    <row r="144" spans="1:15" ht="12.75" customHeight="1">
      <c r="A144" s="56">
        <v>135</v>
      </c>
      <c r="B144" s="31" t="s">
        <v>150</v>
      </c>
      <c r="C144" s="31">
        <v>829</v>
      </c>
      <c r="D144" s="40">
        <v>833.75</v>
      </c>
      <c r="E144" s="40">
        <v>817.75</v>
      </c>
      <c r="F144" s="40">
        <v>806.5</v>
      </c>
      <c r="G144" s="40">
        <v>790.5</v>
      </c>
      <c r="H144" s="40">
        <v>845</v>
      </c>
      <c r="I144" s="40">
        <v>861</v>
      </c>
      <c r="J144" s="40">
        <v>872.25</v>
      </c>
      <c r="K144" s="31">
        <v>849.75</v>
      </c>
      <c r="L144" s="31">
        <v>822.5</v>
      </c>
      <c r="M144" s="31">
        <v>25.317170000000001</v>
      </c>
      <c r="N144" s="1"/>
      <c r="O144" s="1"/>
    </row>
    <row r="145" spans="1:15" ht="12.75" customHeight="1">
      <c r="A145" s="56">
        <v>136</v>
      </c>
      <c r="B145" s="31" t="s">
        <v>152</v>
      </c>
      <c r="C145" s="31">
        <v>165.85</v>
      </c>
      <c r="D145" s="40">
        <v>166.39999999999998</v>
      </c>
      <c r="E145" s="40">
        <v>163.59999999999997</v>
      </c>
      <c r="F145" s="40">
        <v>161.35</v>
      </c>
      <c r="G145" s="40">
        <v>158.54999999999998</v>
      </c>
      <c r="H145" s="40">
        <v>168.64999999999995</v>
      </c>
      <c r="I145" s="40">
        <v>171.44999999999996</v>
      </c>
      <c r="J145" s="40">
        <v>173.69999999999993</v>
      </c>
      <c r="K145" s="31">
        <v>169.2</v>
      </c>
      <c r="L145" s="31">
        <v>164.15</v>
      </c>
      <c r="M145" s="31">
        <v>16.560569999999998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504.25</v>
      </c>
      <c r="D146" s="40">
        <v>504.3</v>
      </c>
      <c r="E146" s="40">
        <v>502</v>
      </c>
      <c r="F146" s="40">
        <v>499.75</v>
      </c>
      <c r="G146" s="40">
        <v>497.45</v>
      </c>
      <c r="H146" s="40">
        <v>506.55</v>
      </c>
      <c r="I146" s="40">
        <v>508.85000000000008</v>
      </c>
      <c r="J146" s="40">
        <v>511.1</v>
      </c>
      <c r="K146" s="31">
        <v>506.6</v>
      </c>
      <c r="L146" s="31">
        <v>502.05</v>
      </c>
      <c r="M146" s="31">
        <v>5.9672000000000001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7906</v>
      </c>
      <c r="D147" s="40">
        <v>7895.4333333333334</v>
      </c>
      <c r="E147" s="40">
        <v>7846.0666666666666</v>
      </c>
      <c r="F147" s="40">
        <v>7786.1333333333332</v>
      </c>
      <c r="G147" s="40">
        <v>7736.7666666666664</v>
      </c>
      <c r="H147" s="40">
        <v>7955.3666666666668</v>
      </c>
      <c r="I147" s="40">
        <v>8004.7333333333336</v>
      </c>
      <c r="J147" s="40">
        <v>8064.666666666667</v>
      </c>
      <c r="K147" s="31">
        <v>7944.8</v>
      </c>
      <c r="L147" s="31">
        <v>7835.5</v>
      </c>
      <c r="M147" s="31">
        <v>5.23116</v>
      </c>
      <c r="N147" s="1"/>
      <c r="O147" s="1"/>
    </row>
    <row r="148" spans="1:15" ht="12.75" customHeight="1">
      <c r="A148" s="56">
        <v>139</v>
      </c>
      <c r="B148" s="31" t="s">
        <v>157</v>
      </c>
      <c r="C148" s="31">
        <v>1033.95</v>
      </c>
      <c r="D148" s="40">
        <v>1022.9166666666666</v>
      </c>
      <c r="E148" s="40">
        <v>1008.8833333333332</v>
      </c>
      <c r="F148" s="40">
        <v>983.81666666666661</v>
      </c>
      <c r="G148" s="40">
        <v>969.78333333333319</v>
      </c>
      <c r="H148" s="40">
        <v>1047.9833333333331</v>
      </c>
      <c r="I148" s="40">
        <v>1062.0166666666669</v>
      </c>
      <c r="J148" s="40">
        <v>1087.0833333333333</v>
      </c>
      <c r="K148" s="31">
        <v>1036.95</v>
      </c>
      <c r="L148" s="31">
        <v>997.85</v>
      </c>
      <c r="M148" s="31">
        <v>11.13706</v>
      </c>
      <c r="N148" s="1"/>
      <c r="O148" s="1"/>
    </row>
    <row r="149" spans="1:15" ht="12.75" customHeight="1">
      <c r="A149" s="56">
        <v>140</v>
      </c>
      <c r="B149" s="31" t="s">
        <v>159</v>
      </c>
      <c r="C149" s="31">
        <v>4601.05</v>
      </c>
      <c r="D149" s="40">
        <v>4618.5333333333338</v>
      </c>
      <c r="E149" s="40">
        <v>4574.5166666666673</v>
      </c>
      <c r="F149" s="40">
        <v>4547.9833333333336</v>
      </c>
      <c r="G149" s="40">
        <v>4503.9666666666672</v>
      </c>
      <c r="H149" s="40">
        <v>4645.0666666666675</v>
      </c>
      <c r="I149" s="40">
        <v>4689.0833333333339</v>
      </c>
      <c r="J149" s="40">
        <v>4715.6166666666677</v>
      </c>
      <c r="K149" s="31">
        <v>4662.55</v>
      </c>
      <c r="L149" s="31">
        <v>4592</v>
      </c>
      <c r="M149" s="31">
        <v>4.2705399999999996</v>
      </c>
      <c r="N149" s="1"/>
      <c r="O149" s="1"/>
    </row>
    <row r="150" spans="1:15" ht="12.75" customHeight="1">
      <c r="A150" s="56">
        <v>141</v>
      </c>
      <c r="B150" s="31" t="s">
        <v>161</v>
      </c>
      <c r="C150" s="31">
        <v>3240.2</v>
      </c>
      <c r="D150" s="40">
        <v>3249.7666666666664</v>
      </c>
      <c r="E150" s="40">
        <v>3210.4333333333329</v>
      </c>
      <c r="F150" s="40">
        <v>3180.6666666666665</v>
      </c>
      <c r="G150" s="40">
        <v>3141.333333333333</v>
      </c>
      <c r="H150" s="40">
        <v>3279.5333333333328</v>
      </c>
      <c r="I150" s="40">
        <v>3318.8666666666668</v>
      </c>
      <c r="J150" s="40">
        <v>3348.6333333333328</v>
      </c>
      <c r="K150" s="31">
        <v>3289.1</v>
      </c>
      <c r="L150" s="31">
        <v>3220</v>
      </c>
      <c r="M150" s="31">
        <v>3.6554199999999999</v>
      </c>
      <c r="N150" s="1"/>
      <c r="O150" s="1"/>
    </row>
    <row r="151" spans="1:15" ht="12.75" customHeight="1">
      <c r="A151" s="56">
        <v>142</v>
      </c>
      <c r="B151" s="31" t="s">
        <v>163</v>
      </c>
      <c r="C151" s="31">
        <v>1525.85</v>
      </c>
      <c r="D151" s="40">
        <v>1527.6166666666668</v>
      </c>
      <c r="E151" s="40">
        <v>1510.2333333333336</v>
      </c>
      <c r="F151" s="40">
        <v>1494.6166666666668</v>
      </c>
      <c r="G151" s="40">
        <v>1477.2333333333336</v>
      </c>
      <c r="H151" s="40">
        <v>1543.2333333333336</v>
      </c>
      <c r="I151" s="40">
        <v>1560.6166666666668</v>
      </c>
      <c r="J151" s="40">
        <v>1576.2333333333336</v>
      </c>
      <c r="K151" s="31">
        <v>1545</v>
      </c>
      <c r="L151" s="31">
        <v>1512</v>
      </c>
      <c r="M151" s="31">
        <v>2.5920100000000001</v>
      </c>
      <c r="N151" s="1"/>
      <c r="O151" s="1"/>
    </row>
    <row r="152" spans="1:15" ht="12.75" customHeight="1">
      <c r="A152" s="56">
        <v>143</v>
      </c>
      <c r="B152" s="31" t="s">
        <v>269</v>
      </c>
      <c r="C152" s="31">
        <v>915.5</v>
      </c>
      <c r="D152" s="40">
        <v>916.43333333333339</v>
      </c>
      <c r="E152" s="40">
        <v>910.11666666666679</v>
      </c>
      <c r="F152" s="40">
        <v>904.73333333333335</v>
      </c>
      <c r="G152" s="40">
        <v>898.41666666666674</v>
      </c>
      <c r="H152" s="40">
        <v>921.81666666666683</v>
      </c>
      <c r="I152" s="40">
        <v>928.13333333333344</v>
      </c>
      <c r="J152" s="40">
        <v>933.51666666666688</v>
      </c>
      <c r="K152" s="31">
        <v>922.75</v>
      </c>
      <c r="L152" s="31">
        <v>911.05</v>
      </c>
      <c r="M152" s="31">
        <v>2.1886199999999998</v>
      </c>
      <c r="N152" s="1"/>
      <c r="O152" s="1"/>
    </row>
    <row r="153" spans="1:15" ht="12.75" customHeight="1">
      <c r="A153" s="56">
        <v>144</v>
      </c>
      <c r="B153" s="31" t="s">
        <v>169</v>
      </c>
      <c r="C153" s="31">
        <v>138.65</v>
      </c>
      <c r="D153" s="40">
        <v>138.4</v>
      </c>
      <c r="E153" s="40">
        <v>137.15</v>
      </c>
      <c r="F153" s="40">
        <v>135.65</v>
      </c>
      <c r="G153" s="40">
        <v>134.4</v>
      </c>
      <c r="H153" s="40">
        <v>139.9</v>
      </c>
      <c r="I153" s="40">
        <v>141.15</v>
      </c>
      <c r="J153" s="40">
        <v>142.65</v>
      </c>
      <c r="K153" s="31">
        <v>139.65</v>
      </c>
      <c r="L153" s="31">
        <v>136.9</v>
      </c>
      <c r="M153" s="31">
        <v>33.566020000000002</v>
      </c>
      <c r="N153" s="1"/>
      <c r="O153" s="1"/>
    </row>
    <row r="154" spans="1:15" ht="12.75" customHeight="1">
      <c r="A154" s="56">
        <v>145</v>
      </c>
      <c r="B154" s="31" t="s">
        <v>171</v>
      </c>
      <c r="C154" s="31">
        <v>131.35</v>
      </c>
      <c r="D154" s="40">
        <v>130.99999999999997</v>
      </c>
      <c r="E154" s="40">
        <v>129.79999999999995</v>
      </c>
      <c r="F154" s="40">
        <v>128.24999999999997</v>
      </c>
      <c r="G154" s="40">
        <v>127.04999999999995</v>
      </c>
      <c r="H154" s="40">
        <v>132.54999999999995</v>
      </c>
      <c r="I154" s="40">
        <v>133.74999999999994</v>
      </c>
      <c r="J154" s="40">
        <v>135.29999999999995</v>
      </c>
      <c r="K154" s="31">
        <v>132.19999999999999</v>
      </c>
      <c r="L154" s="31">
        <v>129.44999999999999</v>
      </c>
      <c r="M154" s="31">
        <v>88.200389999999999</v>
      </c>
      <c r="N154" s="1"/>
      <c r="O154" s="1"/>
    </row>
    <row r="155" spans="1:15" ht="12.75" customHeight="1">
      <c r="A155" s="56">
        <v>146</v>
      </c>
      <c r="B155" s="31" t="s">
        <v>165</v>
      </c>
      <c r="C155" s="31">
        <v>110.7</v>
      </c>
      <c r="D155" s="40">
        <v>109.13333333333333</v>
      </c>
      <c r="E155" s="40">
        <v>106.81666666666665</v>
      </c>
      <c r="F155" s="40">
        <v>102.93333333333332</v>
      </c>
      <c r="G155" s="40">
        <v>100.61666666666665</v>
      </c>
      <c r="H155" s="40">
        <v>113.01666666666665</v>
      </c>
      <c r="I155" s="40">
        <v>115.33333333333331</v>
      </c>
      <c r="J155" s="40">
        <v>119.21666666666665</v>
      </c>
      <c r="K155" s="31">
        <v>111.45</v>
      </c>
      <c r="L155" s="31">
        <v>105.25</v>
      </c>
      <c r="M155" s="31">
        <v>475.66917000000001</v>
      </c>
      <c r="N155" s="1"/>
      <c r="O155" s="1"/>
    </row>
    <row r="156" spans="1:15" ht="12.75" customHeight="1">
      <c r="A156" s="56">
        <v>147</v>
      </c>
      <c r="B156" s="31" t="s">
        <v>167</v>
      </c>
      <c r="C156" s="31">
        <v>3990.7</v>
      </c>
      <c r="D156" s="40">
        <v>4001.6666666666665</v>
      </c>
      <c r="E156" s="40">
        <v>3920.9333333333329</v>
      </c>
      <c r="F156" s="40">
        <v>3851.1666666666665</v>
      </c>
      <c r="G156" s="40">
        <v>3770.4333333333329</v>
      </c>
      <c r="H156" s="40">
        <v>4071.4333333333329</v>
      </c>
      <c r="I156" s="40">
        <v>4152.1666666666661</v>
      </c>
      <c r="J156" s="40">
        <v>4221.9333333333325</v>
      </c>
      <c r="K156" s="31">
        <v>4082.4</v>
      </c>
      <c r="L156" s="31">
        <v>3931.9</v>
      </c>
      <c r="M156" s="31">
        <v>1.68032</v>
      </c>
      <c r="N156" s="1"/>
      <c r="O156" s="1"/>
    </row>
    <row r="157" spans="1:15" ht="12.75" customHeight="1">
      <c r="A157" s="56">
        <v>148</v>
      </c>
      <c r="B157" s="31" t="s">
        <v>168</v>
      </c>
      <c r="C157" s="31">
        <v>19902.849999999999</v>
      </c>
      <c r="D157" s="40">
        <v>19816.633333333331</v>
      </c>
      <c r="E157" s="40">
        <v>19673.266666666663</v>
      </c>
      <c r="F157" s="40">
        <v>19443.683333333331</v>
      </c>
      <c r="G157" s="40">
        <v>19300.316666666662</v>
      </c>
      <c r="H157" s="40">
        <v>20046.216666666664</v>
      </c>
      <c r="I157" s="40">
        <v>20189.583333333332</v>
      </c>
      <c r="J157" s="40">
        <v>20419.166666666664</v>
      </c>
      <c r="K157" s="31">
        <v>19960</v>
      </c>
      <c r="L157" s="31">
        <v>19587.05</v>
      </c>
      <c r="M157" s="31">
        <v>0.48982999999999999</v>
      </c>
      <c r="N157" s="1"/>
      <c r="O157" s="1"/>
    </row>
    <row r="158" spans="1:15" ht="12.75" customHeight="1">
      <c r="A158" s="56">
        <v>149</v>
      </c>
      <c r="B158" s="31" t="s">
        <v>164</v>
      </c>
      <c r="C158" s="31">
        <v>353.8</v>
      </c>
      <c r="D158" s="40">
        <v>355.01666666666665</v>
      </c>
      <c r="E158" s="40">
        <v>351.48333333333329</v>
      </c>
      <c r="F158" s="40">
        <v>349.16666666666663</v>
      </c>
      <c r="G158" s="40">
        <v>345.63333333333327</v>
      </c>
      <c r="H158" s="40">
        <v>357.33333333333331</v>
      </c>
      <c r="I158" s="40">
        <v>360.86666666666662</v>
      </c>
      <c r="J158" s="40">
        <v>363.18333333333334</v>
      </c>
      <c r="K158" s="31">
        <v>358.55</v>
      </c>
      <c r="L158" s="31">
        <v>352.7</v>
      </c>
      <c r="M158" s="31">
        <v>5.0994799999999998</v>
      </c>
      <c r="N158" s="1"/>
      <c r="O158" s="1"/>
    </row>
    <row r="159" spans="1:15" ht="12.75" customHeight="1">
      <c r="A159" s="56">
        <v>150</v>
      </c>
      <c r="B159" s="31" t="s">
        <v>270</v>
      </c>
      <c r="C159" s="31">
        <v>910.95</v>
      </c>
      <c r="D159" s="40">
        <v>915.81666666666661</v>
      </c>
      <c r="E159" s="40">
        <v>900.13333333333321</v>
      </c>
      <c r="F159" s="40">
        <v>889.31666666666661</v>
      </c>
      <c r="G159" s="40">
        <v>873.63333333333321</v>
      </c>
      <c r="H159" s="40">
        <v>926.63333333333321</v>
      </c>
      <c r="I159" s="40">
        <v>942.31666666666661</v>
      </c>
      <c r="J159" s="40">
        <v>953.13333333333321</v>
      </c>
      <c r="K159" s="31">
        <v>931.5</v>
      </c>
      <c r="L159" s="31">
        <v>905</v>
      </c>
      <c r="M159" s="31">
        <v>12.965059999999999</v>
      </c>
      <c r="N159" s="1"/>
      <c r="O159" s="1"/>
    </row>
    <row r="160" spans="1:15" ht="12.75" customHeight="1">
      <c r="A160" s="56">
        <v>151</v>
      </c>
      <c r="B160" s="31" t="s">
        <v>172</v>
      </c>
      <c r="C160" s="31">
        <v>157.05000000000001</v>
      </c>
      <c r="D160" s="40">
        <v>155.29999999999998</v>
      </c>
      <c r="E160" s="40">
        <v>153.09999999999997</v>
      </c>
      <c r="F160" s="40">
        <v>149.14999999999998</v>
      </c>
      <c r="G160" s="40">
        <v>146.94999999999996</v>
      </c>
      <c r="H160" s="40">
        <v>159.24999999999997</v>
      </c>
      <c r="I160" s="40">
        <v>161.44999999999996</v>
      </c>
      <c r="J160" s="40">
        <v>165.39999999999998</v>
      </c>
      <c r="K160" s="31">
        <v>157.5</v>
      </c>
      <c r="L160" s="31">
        <v>151.35</v>
      </c>
      <c r="M160" s="31">
        <v>308.89364999999998</v>
      </c>
      <c r="N160" s="1"/>
      <c r="O160" s="1"/>
    </row>
    <row r="161" spans="1:15" ht="12.75" customHeight="1">
      <c r="A161" s="56">
        <v>152</v>
      </c>
      <c r="B161" s="31" t="s">
        <v>271</v>
      </c>
      <c r="C161" s="31">
        <v>214.05</v>
      </c>
      <c r="D161" s="40">
        <v>209.70000000000002</v>
      </c>
      <c r="E161" s="40">
        <v>203.45000000000005</v>
      </c>
      <c r="F161" s="40">
        <v>192.85000000000002</v>
      </c>
      <c r="G161" s="40">
        <v>186.60000000000005</v>
      </c>
      <c r="H161" s="40">
        <v>220.30000000000004</v>
      </c>
      <c r="I161" s="40">
        <v>226.54999999999998</v>
      </c>
      <c r="J161" s="40">
        <v>237.15000000000003</v>
      </c>
      <c r="K161" s="31">
        <v>215.95</v>
      </c>
      <c r="L161" s="31">
        <v>199.1</v>
      </c>
      <c r="M161" s="31">
        <v>81.845290000000006</v>
      </c>
      <c r="N161" s="1"/>
      <c r="O161" s="1"/>
    </row>
    <row r="162" spans="1:15" ht="12.75" customHeight="1">
      <c r="A162" s="56">
        <v>153</v>
      </c>
      <c r="B162" s="31" t="s">
        <v>179</v>
      </c>
      <c r="C162" s="31">
        <v>2949.05</v>
      </c>
      <c r="D162" s="40">
        <v>2945.2166666666672</v>
      </c>
      <c r="E162" s="40">
        <v>2920.6333333333341</v>
      </c>
      <c r="F162" s="40">
        <v>2892.2166666666672</v>
      </c>
      <c r="G162" s="40">
        <v>2867.6333333333341</v>
      </c>
      <c r="H162" s="40">
        <v>2973.6333333333341</v>
      </c>
      <c r="I162" s="40">
        <v>2998.2166666666672</v>
      </c>
      <c r="J162" s="40">
        <v>3026.6333333333341</v>
      </c>
      <c r="K162" s="31">
        <v>2969.8</v>
      </c>
      <c r="L162" s="31">
        <v>2916.8</v>
      </c>
      <c r="M162" s="31">
        <v>3.3094299999999999</v>
      </c>
      <c r="N162" s="1"/>
      <c r="O162" s="1"/>
    </row>
    <row r="163" spans="1:15" ht="12.75" customHeight="1">
      <c r="A163" s="56">
        <v>154</v>
      </c>
      <c r="B163" s="31" t="s">
        <v>173</v>
      </c>
      <c r="C163" s="31">
        <v>44087.15</v>
      </c>
      <c r="D163" s="40">
        <v>43494.799999999996</v>
      </c>
      <c r="E163" s="40">
        <v>42592.349999999991</v>
      </c>
      <c r="F163" s="40">
        <v>41097.549999999996</v>
      </c>
      <c r="G163" s="40">
        <v>40195.099999999991</v>
      </c>
      <c r="H163" s="40">
        <v>44989.599999999991</v>
      </c>
      <c r="I163" s="40">
        <v>45892.049999999988</v>
      </c>
      <c r="J163" s="40">
        <v>47386.849999999991</v>
      </c>
      <c r="K163" s="31">
        <v>44397.25</v>
      </c>
      <c r="L163" s="31">
        <v>42000</v>
      </c>
      <c r="M163" s="31">
        <v>0.61016000000000004</v>
      </c>
      <c r="N163" s="1"/>
      <c r="O163" s="1"/>
    </row>
    <row r="164" spans="1:15" ht="12.75" customHeight="1">
      <c r="A164" s="56">
        <v>155</v>
      </c>
      <c r="B164" s="31" t="s">
        <v>175</v>
      </c>
      <c r="C164" s="31">
        <v>222.3</v>
      </c>
      <c r="D164" s="40">
        <v>222</v>
      </c>
      <c r="E164" s="40">
        <v>221</v>
      </c>
      <c r="F164" s="40">
        <v>219.7</v>
      </c>
      <c r="G164" s="40">
        <v>218.7</v>
      </c>
      <c r="H164" s="40">
        <v>223.3</v>
      </c>
      <c r="I164" s="40">
        <v>224.3</v>
      </c>
      <c r="J164" s="40">
        <v>225.60000000000002</v>
      </c>
      <c r="K164" s="31">
        <v>223</v>
      </c>
      <c r="L164" s="31">
        <v>220.7</v>
      </c>
      <c r="M164" s="31">
        <v>8.4989600000000003</v>
      </c>
      <c r="N164" s="1"/>
      <c r="O164" s="1"/>
    </row>
    <row r="165" spans="1:15" ht="12.75" customHeight="1">
      <c r="A165" s="56">
        <v>156</v>
      </c>
      <c r="B165" s="31" t="s">
        <v>177</v>
      </c>
      <c r="C165" s="31">
        <v>4947.55</v>
      </c>
      <c r="D165" s="40">
        <v>4982.55</v>
      </c>
      <c r="E165" s="40">
        <v>4901.8</v>
      </c>
      <c r="F165" s="40">
        <v>4856.05</v>
      </c>
      <c r="G165" s="40">
        <v>4775.3</v>
      </c>
      <c r="H165" s="40">
        <v>5028.3</v>
      </c>
      <c r="I165" s="40">
        <v>5109.05</v>
      </c>
      <c r="J165" s="40">
        <v>5154.8</v>
      </c>
      <c r="K165" s="31">
        <v>5063.3</v>
      </c>
      <c r="L165" s="31">
        <v>4936.8</v>
      </c>
      <c r="M165" s="31">
        <v>0.31548999999999999</v>
      </c>
      <c r="N165" s="1"/>
      <c r="O165" s="1"/>
    </row>
    <row r="166" spans="1:15" ht="12.75" customHeight="1">
      <c r="A166" s="56">
        <v>157</v>
      </c>
      <c r="B166" s="31" t="s">
        <v>178</v>
      </c>
      <c r="C166" s="31">
        <v>2723.45</v>
      </c>
      <c r="D166" s="40">
        <v>2700.9833333333331</v>
      </c>
      <c r="E166" s="40">
        <v>2667.4666666666662</v>
      </c>
      <c r="F166" s="40">
        <v>2611.4833333333331</v>
      </c>
      <c r="G166" s="40">
        <v>2577.9666666666662</v>
      </c>
      <c r="H166" s="40">
        <v>2756.9666666666662</v>
      </c>
      <c r="I166" s="40">
        <v>2790.4833333333336</v>
      </c>
      <c r="J166" s="40">
        <v>2846.4666666666662</v>
      </c>
      <c r="K166" s="31">
        <v>2734.5</v>
      </c>
      <c r="L166" s="31">
        <v>2645</v>
      </c>
      <c r="M166" s="31">
        <v>9.4728600000000007</v>
      </c>
      <c r="N166" s="1"/>
      <c r="O166" s="1"/>
    </row>
    <row r="167" spans="1:15" ht="12.75" customHeight="1">
      <c r="A167" s="56">
        <v>158</v>
      </c>
      <c r="B167" s="31" t="s">
        <v>174</v>
      </c>
      <c r="C167" s="31">
        <v>2579.1</v>
      </c>
      <c r="D167" s="40">
        <v>2596.1833333333329</v>
      </c>
      <c r="E167" s="40">
        <v>2540.4166666666661</v>
      </c>
      <c r="F167" s="40">
        <v>2501.7333333333331</v>
      </c>
      <c r="G167" s="40">
        <v>2445.9666666666662</v>
      </c>
      <c r="H167" s="40">
        <v>2634.8666666666659</v>
      </c>
      <c r="I167" s="40">
        <v>2690.6333333333332</v>
      </c>
      <c r="J167" s="40">
        <v>2729.3166666666657</v>
      </c>
      <c r="K167" s="31">
        <v>2651.95</v>
      </c>
      <c r="L167" s="31">
        <v>2557.5</v>
      </c>
      <c r="M167" s="31">
        <v>8.9986800000000002</v>
      </c>
      <c r="N167" s="1"/>
      <c r="O167" s="1"/>
    </row>
    <row r="168" spans="1:15" ht="12.75" customHeight="1">
      <c r="A168" s="56">
        <v>159</v>
      </c>
      <c r="B168" s="31" t="s">
        <v>272</v>
      </c>
      <c r="C168" s="31">
        <v>2477.3000000000002</v>
      </c>
      <c r="D168" s="40">
        <v>2480.2333333333336</v>
      </c>
      <c r="E168" s="40">
        <v>2425.4666666666672</v>
      </c>
      <c r="F168" s="40">
        <v>2373.6333333333337</v>
      </c>
      <c r="G168" s="40">
        <v>2318.8666666666672</v>
      </c>
      <c r="H168" s="40">
        <v>2532.0666666666671</v>
      </c>
      <c r="I168" s="40">
        <v>2586.8333333333335</v>
      </c>
      <c r="J168" s="40">
        <v>2638.666666666667</v>
      </c>
      <c r="K168" s="31">
        <v>2535</v>
      </c>
      <c r="L168" s="31">
        <v>2428.4</v>
      </c>
      <c r="M168" s="31">
        <v>7.13835</v>
      </c>
      <c r="N168" s="1"/>
      <c r="O168" s="1"/>
    </row>
    <row r="169" spans="1:15" ht="12.75" customHeight="1">
      <c r="A169" s="56">
        <v>160</v>
      </c>
      <c r="B169" s="31" t="s">
        <v>176</v>
      </c>
      <c r="C169" s="31">
        <v>123.8</v>
      </c>
      <c r="D169" s="40">
        <v>124.41666666666667</v>
      </c>
      <c r="E169" s="40">
        <v>122.63333333333334</v>
      </c>
      <c r="F169" s="40">
        <v>121.46666666666667</v>
      </c>
      <c r="G169" s="40">
        <v>119.68333333333334</v>
      </c>
      <c r="H169" s="40">
        <v>125.58333333333334</v>
      </c>
      <c r="I169" s="40">
        <v>127.36666666666667</v>
      </c>
      <c r="J169" s="40">
        <v>128.53333333333336</v>
      </c>
      <c r="K169" s="31">
        <v>126.2</v>
      </c>
      <c r="L169" s="31">
        <v>123.25</v>
      </c>
      <c r="M169" s="31">
        <v>47.447650000000003</v>
      </c>
      <c r="N169" s="1"/>
      <c r="O169" s="1"/>
    </row>
    <row r="170" spans="1:15" ht="12.75" customHeight="1">
      <c r="A170" s="56">
        <v>161</v>
      </c>
      <c r="B170" s="31" t="s">
        <v>181</v>
      </c>
      <c r="C170" s="31">
        <v>205.2</v>
      </c>
      <c r="D170" s="40">
        <v>206.06666666666669</v>
      </c>
      <c r="E170" s="40">
        <v>203.63333333333338</v>
      </c>
      <c r="F170" s="40">
        <v>202.06666666666669</v>
      </c>
      <c r="G170" s="40">
        <v>199.63333333333338</v>
      </c>
      <c r="H170" s="40">
        <v>207.63333333333338</v>
      </c>
      <c r="I170" s="40">
        <v>210.06666666666672</v>
      </c>
      <c r="J170" s="40">
        <v>211.63333333333338</v>
      </c>
      <c r="K170" s="31">
        <v>208.5</v>
      </c>
      <c r="L170" s="31">
        <v>204.5</v>
      </c>
      <c r="M170" s="31">
        <v>89.311869999999999</v>
      </c>
      <c r="N170" s="1"/>
      <c r="O170" s="1"/>
    </row>
    <row r="171" spans="1:15" ht="12.75" customHeight="1">
      <c r="A171" s="56">
        <v>162</v>
      </c>
      <c r="B171" s="31" t="s">
        <v>273</v>
      </c>
      <c r="C171" s="31">
        <v>462.45</v>
      </c>
      <c r="D171" s="40">
        <v>465.15000000000003</v>
      </c>
      <c r="E171" s="40">
        <v>457.60000000000008</v>
      </c>
      <c r="F171" s="40">
        <v>452.75000000000006</v>
      </c>
      <c r="G171" s="40">
        <v>445.2000000000001</v>
      </c>
      <c r="H171" s="40">
        <v>470.00000000000006</v>
      </c>
      <c r="I171" s="40">
        <v>477.55</v>
      </c>
      <c r="J171" s="40">
        <v>482.40000000000003</v>
      </c>
      <c r="K171" s="31">
        <v>472.7</v>
      </c>
      <c r="L171" s="31">
        <v>460.3</v>
      </c>
      <c r="M171" s="31">
        <v>3.4109500000000001</v>
      </c>
      <c r="N171" s="1"/>
      <c r="O171" s="1"/>
    </row>
    <row r="172" spans="1:15" ht="12.75" customHeight="1">
      <c r="A172" s="56">
        <v>163</v>
      </c>
      <c r="B172" s="31" t="s">
        <v>274</v>
      </c>
      <c r="C172" s="31">
        <v>15606.2</v>
      </c>
      <c r="D172" s="40">
        <v>15596.633333333333</v>
      </c>
      <c r="E172" s="40">
        <v>15520.566666666666</v>
      </c>
      <c r="F172" s="40">
        <v>15434.933333333332</v>
      </c>
      <c r="G172" s="40">
        <v>15358.866666666665</v>
      </c>
      <c r="H172" s="40">
        <v>15682.266666666666</v>
      </c>
      <c r="I172" s="40">
        <v>15758.333333333336</v>
      </c>
      <c r="J172" s="40">
        <v>15843.966666666667</v>
      </c>
      <c r="K172" s="31">
        <v>15672.7</v>
      </c>
      <c r="L172" s="31">
        <v>15511</v>
      </c>
      <c r="M172" s="31">
        <v>0.53559000000000001</v>
      </c>
      <c r="N172" s="1"/>
      <c r="O172" s="1"/>
    </row>
    <row r="173" spans="1:15" ht="12.75" customHeight="1">
      <c r="A173" s="56">
        <v>164</v>
      </c>
      <c r="B173" s="31" t="s">
        <v>180</v>
      </c>
      <c r="C173" s="31">
        <v>38.9</v>
      </c>
      <c r="D173" s="40">
        <v>39.033333333333331</v>
      </c>
      <c r="E173" s="40">
        <v>38.516666666666666</v>
      </c>
      <c r="F173" s="40">
        <v>38.133333333333333</v>
      </c>
      <c r="G173" s="40">
        <v>37.616666666666667</v>
      </c>
      <c r="H173" s="40">
        <v>39.416666666666664</v>
      </c>
      <c r="I173" s="40">
        <v>39.93333333333333</v>
      </c>
      <c r="J173" s="40">
        <v>40.316666666666663</v>
      </c>
      <c r="K173" s="31">
        <v>39.549999999999997</v>
      </c>
      <c r="L173" s="31">
        <v>38.65</v>
      </c>
      <c r="M173" s="31">
        <v>457.64582000000001</v>
      </c>
      <c r="N173" s="1"/>
      <c r="O173" s="1"/>
    </row>
    <row r="174" spans="1:15" ht="12.75" customHeight="1">
      <c r="A174" s="56">
        <v>165</v>
      </c>
      <c r="B174" s="31" t="s">
        <v>185</v>
      </c>
      <c r="C174" s="31">
        <v>135.1</v>
      </c>
      <c r="D174" s="40">
        <v>135.20000000000002</v>
      </c>
      <c r="E174" s="40">
        <v>133.40000000000003</v>
      </c>
      <c r="F174" s="40">
        <v>131.70000000000002</v>
      </c>
      <c r="G174" s="40">
        <v>129.90000000000003</v>
      </c>
      <c r="H174" s="40">
        <v>136.90000000000003</v>
      </c>
      <c r="I174" s="40">
        <v>138.70000000000005</v>
      </c>
      <c r="J174" s="40">
        <v>140.40000000000003</v>
      </c>
      <c r="K174" s="31">
        <v>137</v>
      </c>
      <c r="L174" s="31">
        <v>133.5</v>
      </c>
      <c r="M174" s="31">
        <v>208.81219999999999</v>
      </c>
      <c r="N174" s="1"/>
      <c r="O174" s="1"/>
    </row>
    <row r="175" spans="1:15" ht="12.75" customHeight="1">
      <c r="A175" s="56">
        <v>166</v>
      </c>
      <c r="B175" s="31" t="s">
        <v>186</v>
      </c>
      <c r="C175" s="31">
        <v>136.4</v>
      </c>
      <c r="D175" s="40">
        <v>136.63333333333335</v>
      </c>
      <c r="E175" s="40">
        <v>135.06666666666672</v>
      </c>
      <c r="F175" s="40">
        <v>133.73333333333338</v>
      </c>
      <c r="G175" s="40">
        <v>132.16666666666674</v>
      </c>
      <c r="H175" s="40">
        <v>137.9666666666667</v>
      </c>
      <c r="I175" s="40">
        <v>139.53333333333336</v>
      </c>
      <c r="J175" s="40">
        <v>140.86666666666667</v>
      </c>
      <c r="K175" s="31">
        <v>138.19999999999999</v>
      </c>
      <c r="L175" s="31">
        <v>135.30000000000001</v>
      </c>
      <c r="M175" s="31">
        <v>33.396540000000002</v>
      </c>
      <c r="N175" s="1"/>
      <c r="O175" s="1"/>
    </row>
    <row r="176" spans="1:15" ht="12.75" customHeight="1">
      <c r="A176" s="56">
        <v>167</v>
      </c>
      <c r="B176" s="31" t="s">
        <v>187</v>
      </c>
      <c r="C176" s="31">
        <v>2436</v>
      </c>
      <c r="D176" s="40">
        <v>2435.2000000000003</v>
      </c>
      <c r="E176" s="40">
        <v>2412.3500000000004</v>
      </c>
      <c r="F176" s="40">
        <v>2388.7000000000003</v>
      </c>
      <c r="G176" s="40">
        <v>2365.8500000000004</v>
      </c>
      <c r="H176" s="40">
        <v>2458.8500000000004</v>
      </c>
      <c r="I176" s="40">
        <v>2481.6999999999998</v>
      </c>
      <c r="J176" s="40">
        <v>2505.3500000000004</v>
      </c>
      <c r="K176" s="31">
        <v>2458.0500000000002</v>
      </c>
      <c r="L176" s="31">
        <v>2411.5500000000002</v>
      </c>
      <c r="M176" s="31">
        <v>60.512390000000003</v>
      </c>
      <c r="N176" s="1"/>
      <c r="O176" s="1"/>
    </row>
    <row r="177" spans="1:15" ht="12.75" customHeight="1">
      <c r="A177" s="56">
        <v>168</v>
      </c>
      <c r="B177" s="31" t="s">
        <v>275</v>
      </c>
      <c r="C177" s="31">
        <v>926.95</v>
      </c>
      <c r="D177" s="40">
        <v>929.98333333333323</v>
      </c>
      <c r="E177" s="40">
        <v>922.06666666666649</v>
      </c>
      <c r="F177" s="40">
        <v>917.18333333333328</v>
      </c>
      <c r="G177" s="40">
        <v>909.26666666666654</v>
      </c>
      <c r="H177" s="40">
        <v>934.86666666666645</v>
      </c>
      <c r="I177" s="40">
        <v>942.78333333333319</v>
      </c>
      <c r="J177" s="40">
        <v>947.6666666666664</v>
      </c>
      <c r="K177" s="31">
        <v>937.9</v>
      </c>
      <c r="L177" s="31">
        <v>925.1</v>
      </c>
      <c r="M177" s="31">
        <v>4.0406700000000004</v>
      </c>
      <c r="N177" s="1"/>
      <c r="O177" s="1"/>
    </row>
    <row r="178" spans="1:15" ht="12.75" customHeight="1">
      <c r="A178" s="56">
        <v>169</v>
      </c>
      <c r="B178" s="31" t="s">
        <v>189</v>
      </c>
      <c r="C178" s="31">
        <v>1217.4000000000001</v>
      </c>
      <c r="D178" s="40">
        <v>1214.2166666666667</v>
      </c>
      <c r="E178" s="40">
        <v>1209.1833333333334</v>
      </c>
      <c r="F178" s="40">
        <v>1200.9666666666667</v>
      </c>
      <c r="G178" s="40">
        <v>1195.9333333333334</v>
      </c>
      <c r="H178" s="40">
        <v>1222.4333333333334</v>
      </c>
      <c r="I178" s="40">
        <v>1227.4666666666667</v>
      </c>
      <c r="J178" s="40">
        <v>1235.6833333333334</v>
      </c>
      <c r="K178" s="31">
        <v>1219.25</v>
      </c>
      <c r="L178" s="31">
        <v>1206</v>
      </c>
      <c r="M178" s="31">
        <v>10.507680000000001</v>
      </c>
      <c r="N178" s="1"/>
      <c r="O178" s="1"/>
    </row>
    <row r="179" spans="1:15" ht="12.75" customHeight="1">
      <c r="A179" s="56">
        <v>170</v>
      </c>
      <c r="B179" s="31" t="s">
        <v>193</v>
      </c>
      <c r="C179" s="31">
        <v>2504.9499999999998</v>
      </c>
      <c r="D179" s="40">
        <v>2462.9666666666667</v>
      </c>
      <c r="E179" s="40">
        <v>2391.9833333333336</v>
      </c>
      <c r="F179" s="40">
        <v>2279.0166666666669</v>
      </c>
      <c r="G179" s="40">
        <v>2208.0333333333338</v>
      </c>
      <c r="H179" s="40">
        <v>2575.9333333333334</v>
      </c>
      <c r="I179" s="40">
        <v>2646.9166666666661</v>
      </c>
      <c r="J179" s="40">
        <v>2759.8833333333332</v>
      </c>
      <c r="K179" s="31">
        <v>2533.9499999999998</v>
      </c>
      <c r="L179" s="31">
        <v>2350</v>
      </c>
      <c r="M179" s="31">
        <v>23.48058</v>
      </c>
      <c r="N179" s="1"/>
      <c r="O179" s="1"/>
    </row>
    <row r="180" spans="1:15" ht="12.75" customHeight="1">
      <c r="A180" s="56">
        <v>171</v>
      </c>
      <c r="B180" s="31" t="s">
        <v>276</v>
      </c>
      <c r="C180" s="31">
        <v>7505.25</v>
      </c>
      <c r="D180" s="40">
        <v>7548.9666666666672</v>
      </c>
      <c r="E180" s="40">
        <v>7448.9333333333343</v>
      </c>
      <c r="F180" s="40">
        <v>7392.6166666666668</v>
      </c>
      <c r="G180" s="40">
        <v>7292.5833333333339</v>
      </c>
      <c r="H180" s="40">
        <v>7605.2833333333347</v>
      </c>
      <c r="I180" s="40">
        <v>7705.3166666666675</v>
      </c>
      <c r="J180" s="40">
        <v>7761.633333333335</v>
      </c>
      <c r="K180" s="31">
        <v>7649</v>
      </c>
      <c r="L180" s="31">
        <v>7492.65</v>
      </c>
      <c r="M180" s="31">
        <v>0.30281000000000002</v>
      </c>
      <c r="N180" s="1"/>
      <c r="O180" s="1"/>
    </row>
    <row r="181" spans="1:15" ht="12.75" customHeight="1">
      <c r="A181" s="56">
        <v>172</v>
      </c>
      <c r="B181" s="31" t="s">
        <v>191</v>
      </c>
      <c r="C181" s="31">
        <v>27046.25</v>
      </c>
      <c r="D181" s="40">
        <v>26961.683333333334</v>
      </c>
      <c r="E181" s="40">
        <v>26657.116666666669</v>
      </c>
      <c r="F181" s="40">
        <v>26267.983333333334</v>
      </c>
      <c r="G181" s="40">
        <v>25963.416666666668</v>
      </c>
      <c r="H181" s="40">
        <v>27350.816666666669</v>
      </c>
      <c r="I181" s="40">
        <v>27655.383333333335</v>
      </c>
      <c r="J181" s="40">
        <v>28044.51666666667</v>
      </c>
      <c r="K181" s="31">
        <v>27266.25</v>
      </c>
      <c r="L181" s="31">
        <v>26572.55</v>
      </c>
      <c r="M181" s="31">
        <v>0.32657999999999998</v>
      </c>
      <c r="N181" s="1"/>
      <c r="O181" s="1"/>
    </row>
    <row r="182" spans="1:15" ht="12.75" customHeight="1">
      <c r="A182" s="56">
        <v>173</v>
      </c>
      <c r="B182" s="31" t="s">
        <v>194</v>
      </c>
      <c r="C182" s="31">
        <v>1215.5</v>
      </c>
      <c r="D182" s="40">
        <v>1216.9166666666667</v>
      </c>
      <c r="E182" s="40">
        <v>1202.4833333333336</v>
      </c>
      <c r="F182" s="40">
        <v>1189.4666666666669</v>
      </c>
      <c r="G182" s="40">
        <v>1175.0333333333338</v>
      </c>
      <c r="H182" s="40">
        <v>1229.9333333333334</v>
      </c>
      <c r="I182" s="40">
        <v>1244.3666666666663</v>
      </c>
      <c r="J182" s="40">
        <v>1257.3833333333332</v>
      </c>
      <c r="K182" s="31">
        <v>1231.3499999999999</v>
      </c>
      <c r="L182" s="31">
        <v>1203.9000000000001</v>
      </c>
      <c r="M182" s="31">
        <v>8.6231600000000004</v>
      </c>
      <c r="N182" s="1"/>
      <c r="O182" s="1"/>
    </row>
    <row r="183" spans="1:15" ht="12.75" customHeight="1">
      <c r="A183" s="56">
        <v>174</v>
      </c>
      <c r="B183" s="31" t="s">
        <v>192</v>
      </c>
      <c r="C183" s="31">
        <v>2275.0500000000002</v>
      </c>
      <c r="D183" s="40">
        <v>2284.3166666666671</v>
      </c>
      <c r="E183" s="40">
        <v>2253.6333333333341</v>
      </c>
      <c r="F183" s="40">
        <v>2232.2166666666672</v>
      </c>
      <c r="G183" s="40">
        <v>2201.5333333333342</v>
      </c>
      <c r="H183" s="40">
        <v>2305.733333333334</v>
      </c>
      <c r="I183" s="40">
        <v>2336.4166666666674</v>
      </c>
      <c r="J183" s="40">
        <v>2357.8333333333339</v>
      </c>
      <c r="K183" s="31">
        <v>2315</v>
      </c>
      <c r="L183" s="31">
        <v>2262.9</v>
      </c>
      <c r="M183" s="31">
        <v>1.70882</v>
      </c>
      <c r="N183" s="1"/>
      <c r="O183" s="1"/>
    </row>
    <row r="184" spans="1:15" ht="12.75" customHeight="1">
      <c r="A184" s="56">
        <v>175</v>
      </c>
      <c r="B184" s="31" t="s">
        <v>190</v>
      </c>
      <c r="C184" s="31">
        <v>491.25</v>
      </c>
      <c r="D184" s="40">
        <v>494.2166666666667</v>
      </c>
      <c r="E184" s="40">
        <v>486.48333333333341</v>
      </c>
      <c r="F184" s="40">
        <v>481.7166666666667</v>
      </c>
      <c r="G184" s="40">
        <v>473.98333333333341</v>
      </c>
      <c r="H184" s="40">
        <v>498.98333333333341</v>
      </c>
      <c r="I184" s="40">
        <v>506.71666666666675</v>
      </c>
      <c r="J184" s="40">
        <v>511.48333333333341</v>
      </c>
      <c r="K184" s="31">
        <v>501.95</v>
      </c>
      <c r="L184" s="31">
        <v>489.45</v>
      </c>
      <c r="M184" s="31">
        <v>227.4633</v>
      </c>
      <c r="N184" s="1"/>
      <c r="O184" s="1"/>
    </row>
    <row r="185" spans="1:15" ht="12.75" customHeight="1">
      <c r="A185" s="56">
        <v>176</v>
      </c>
      <c r="B185" s="31" t="s">
        <v>188</v>
      </c>
      <c r="C185" s="31">
        <v>112</v>
      </c>
      <c r="D185" s="40">
        <v>112</v>
      </c>
      <c r="E185" s="40">
        <v>110.55</v>
      </c>
      <c r="F185" s="40">
        <v>109.1</v>
      </c>
      <c r="G185" s="40">
        <v>107.64999999999999</v>
      </c>
      <c r="H185" s="40">
        <v>113.45</v>
      </c>
      <c r="I185" s="40">
        <v>114.89999999999999</v>
      </c>
      <c r="J185" s="40">
        <v>116.35000000000001</v>
      </c>
      <c r="K185" s="31">
        <v>113.45</v>
      </c>
      <c r="L185" s="31">
        <v>110.55</v>
      </c>
      <c r="M185" s="31">
        <v>263.51285000000001</v>
      </c>
      <c r="N185" s="1"/>
      <c r="O185" s="1"/>
    </row>
    <row r="186" spans="1:15" ht="12.75" customHeight="1">
      <c r="A186" s="56">
        <v>177</v>
      </c>
      <c r="B186" s="31" t="s">
        <v>195</v>
      </c>
      <c r="C186" s="31">
        <v>828.95</v>
      </c>
      <c r="D186" s="40">
        <v>830.05000000000007</v>
      </c>
      <c r="E186" s="40">
        <v>824.10000000000014</v>
      </c>
      <c r="F186" s="40">
        <v>819.25000000000011</v>
      </c>
      <c r="G186" s="40">
        <v>813.30000000000018</v>
      </c>
      <c r="H186" s="40">
        <v>834.90000000000009</v>
      </c>
      <c r="I186" s="40">
        <v>840.85000000000014</v>
      </c>
      <c r="J186" s="40">
        <v>845.7</v>
      </c>
      <c r="K186" s="31">
        <v>836</v>
      </c>
      <c r="L186" s="31">
        <v>825.2</v>
      </c>
      <c r="M186" s="31">
        <v>14.753740000000001</v>
      </c>
      <c r="N186" s="1"/>
      <c r="O186" s="1"/>
    </row>
    <row r="187" spans="1:15" ht="12.75" customHeight="1">
      <c r="A187" s="56">
        <v>178</v>
      </c>
      <c r="B187" s="31" t="s">
        <v>196</v>
      </c>
      <c r="C187" s="31">
        <v>506.45</v>
      </c>
      <c r="D187" s="40">
        <v>508.81666666666666</v>
      </c>
      <c r="E187" s="40">
        <v>501.08333333333337</v>
      </c>
      <c r="F187" s="40">
        <v>495.7166666666667</v>
      </c>
      <c r="G187" s="40">
        <v>487.98333333333341</v>
      </c>
      <c r="H187" s="40">
        <v>514.18333333333339</v>
      </c>
      <c r="I187" s="40">
        <v>521.91666666666652</v>
      </c>
      <c r="J187" s="40">
        <v>527.2833333333333</v>
      </c>
      <c r="K187" s="31">
        <v>516.54999999999995</v>
      </c>
      <c r="L187" s="31">
        <v>503.45</v>
      </c>
      <c r="M187" s="31">
        <v>7.5569800000000003</v>
      </c>
      <c r="N187" s="1"/>
      <c r="O187" s="1"/>
    </row>
    <row r="188" spans="1:15" ht="12.75" customHeight="1">
      <c r="A188" s="56">
        <v>179</v>
      </c>
      <c r="B188" s="31" t="s">
        <v>277</v>
      </c>
      <c r="C188" s="31">
        <v>631.45000000000005</v>
      </c>
      <c r="D188" s="40">
        <v>629.15</v>
      </c>
      <c r="E188" s="40">
        <v>623.29999999999995</v>
      </c>
      <c r="F188" s="40">
        <v>615.15</v>
      </c>
      <c r="G188" s="40">
        <v>609.29999999999995</v>
      </c>
      <c r="H188" s="40">
        <v>637.29999999999995</v>
      </c>
      <c r="I188" s="40">
        <v>643.15000000000009</v>
      </c>
      <c r="J188" s="40">
        <v>651.29999999999995</v>
      </c>
      <c r="K188" s="31">
        <v>635</v>
      </c>
      <c r="L188" s="31">
        <v>621</v>
      </c>
      <c r="M188" s="31">
        <v>3.6767400000000001</v>
      </c>
      <c r="N188" s="1"/>
      <c r="O188" s="1"/>
    </row>
    <row r="189" spans="1:15" ht="12.75" customHeight="1">
      <c r="A189" s="56">
        <v>180</v>
      </c>
      <c r="B189" s="31" t="s">
        <v>208</v>
      </c>
      <c r="C189" s="31">
        <v>641.04999999999995</v>
      </c>
      <c r="D189" s="40">
        <v>644.1</v>
      </c>
      <c r="E189" s="40">
        <v>634.20000000000005</v>
      </c>
      <c r="F189" s="40">
        <v>627.35</v>
      </c>
      <c r="G189" s="40">
        <v>617.45000000000005</v>
      </c>
      <c r="H189" s="40">
        <v>650.95000000000005</v>
      </c>
      <c r="I189" s="40">
        <v>660.84999999999991</v>
      </c>
      <c r="J189" s="40">
        <v>667.7</v>
      </c>
      <c r="K189" s="31">
        <v>654</v>
      </c>
      <c r="L189" s="31">
        <v>637.25</v>
      </c>
      <c r="M189" s="31">
        <v>7.15951</v>
      </c>
      <c r="N189" s="1"/>
      <c r="O189" s="1"/>
    </row>
    <row r="190" spans="1:15" ht="12.75" customHeight="1">
      <c r="A190" s="56">
        <v>181</v>
      </c>
      <c r="B190" s="31" t="s">
        <v>197</v>
      </c>
      <c r="C190" s="31">
        <v>927.2</v>
      </c>
      <c r="D190" s="40">
        <v>920.91666666666663</v>
      </c>
      <c r="E190" s="40">
        <v>912.48333333333323</v>
      </c>
      <c r="F190" s="40">
        <v>897.76666666666665</v>
      </c>
      <c r="G190" s="40">
        <v>889.33333333333326</v>
      </c>
      <c r="H190" s="40">
        <v>935.63333333333321</v>
      </c>
      <c r="I190" s="40">
        <v>944.06666666666661</v>
      </c>
      <c r="J190" s="40">
        <v>958.78333333333319</v>
      </c>
      <c r="K190" s="31">
        <v>929.35</v>
      </c>
      <c r="L190" s="31">
        <v>906.2</v>
      </c>
      <c r="M190" s="31">
        <v>12.86246</v>
      </c>
      <c r="N190" s="1"/>
      <c r="O190" s="1"/>
    </row>
    <row r="191" spans="1:15" ht="12.75" customHeight="1">
      <c r="A191" s="56">
        <v>182</v>
      </c>
      <c r="B191" s="31" t="s">
        <v>534</v>
      </c>
      <c r="C191" s="31">
        <v>1463.1</v>
      </c>
      <c r="D191" s="40">
        <v>1466.8833333333332</v>
      </c>
      <c r="E191" s="40">
        <v>1441.2666666666664</v>
      </c>
      <c r="F191" s="40">
        <v>1419.4333333333332</v>
      </c>
      <c r="G191" s="40">
        <v>1393.8166666666664</v>
      </c>
      <c r="H191" s="40">
        <v>1488.7166666666665</v>
      </c>
      <c r="I191" s="40">
        <v>1514.3333333333333</v>
      </c>
      <c r="J191" s="40">
        <v>1536.1666666666665</v>
      </c>
      <c r="K191" s="31">
        <v>1492.5</v>
      </c>
      <c r="L191" s="31">
        <v>1445.05</v>
      </c>
      <c r="M191" s="31">
        <v>7.3483999999999998</v>
      </c>
      <c r="N191" s="1"/>
      <c r="O191" s="1"/>
    </row>
    <row r="192" spans="1:15" ht="12.75" customHeight="1">
      <c r="A192" s="56">
        <v>183</v>
      </c>
      <c r="B192" s="31" t="s">
        <v>202</v>
      </c>
      <c r="C192" s="31">
        <v>3853.5</v>
      </c>
      <c r="D192" s="40">
        <v>3838.2666666666664</v>
      </c>
      <c r="E192" s="40">
        <v>3811.6333333333328</v>
      </c>
      <c r="F192" s="40">
        <v>3769.7666666666664</v>
      </c>
      <c r="G192" s="40">
        <v>3743.1333333333328</v>
      </c>
      <c r="H192" s="40">
        <v>3880.1333333333328</v>
      </c>
      <c r="I192" s="40">
        <v>3906.766666666666</v>
      </c>
      <c r="J192" s="40">
        <v>3948.6333333333328</v>
      </c>
      <c r="K192" s="31">
        <v>3864.9</v>
      </c>
      <c r="L192" s="31">
        <v>3796.4</v>
      </c>
      <c r="M192" s="31">
        <v>24.605910000000002</v>
      </c>
      <c r="N192" s="1"/>
      <c r="O192" s="1"/>
    </row>
    <row r="193" spans="1:15" ht="12.75" customHeight="1">
      <c r="A193" s="56">
        <v>184</v>
      </c>
      <c r="B193" s="31" t="s">
        <v>198</v>
      </c>
      <c r="C193" s="31">
        <v>736.1</v>
      </c>
      <c r="D193" s="40">
        <v>735.26666666666677</v>
      </c>
      <c r="E193" s="40">
        <v>725.88333333333355</v>
      </c>
      <c r="F193" s="40">
        <v>715.66666666666674</v>
      </c>
      <c r="G193" s="40">
        <v>706.28333333333353</v>
      </c>
      <c r="H193" s="40">
        <v>745.48333333333358</v>
      </c>
      <c r="I193" s="40">
        <v>754.86666666666679</v>
      </c>
      <c r="J193" s="40">
        <v>765.0833333333336</v>
      </c>
      <c r="K193" s="31">
        <v>744.65</v>
      </c>
      <c r="L193" s="31">
        <v>725.05</v>
      </c>
      <c r="M193" s="31">
        <v>21.07056</v>
      </c>
      <c r="N193" s="1"/>
      <c r="O193" s="1"/>
    </row>
    <row r="194" spans="1:15" ht="12.75" customHeight="1">
      <c r="A194" s="56">
        <v>185</v>
      </c>
      <c r="B194" s="31" t="s">
        <v>278</v>
      </c>
      <c r="C194" s="31">
        <v>5799.55</v>
      </c>
      <c r="D194" s="40">
        <v>5840.1333333333341</v>
      </c>
      <c r="E194" s="40">
        <v>5741.4166666666679</v>
      </c>
      <c r="F194" s="40">
        <v>5683.2833333333338</v>
      </c>
      <c r="G194" s="40">
        <v>5584.5666666666675</v>
      </c>
      <c r="H194" s="40">
        <v>5898.2666666666682</v>
      </c>
      <c r="I194" s="40">
        <v>5996.9833333333336</v>
      </c>
      <c r="J194" s="40">
        <v>6055.1166666666686</v>
      </c>
      <c r="K194" s="31">
        <v>5938.85</v>
      </c>
      <c r="L194" s="31">
        <v>5782</v>
      </c>
      <c r="M194" s="31">
        <v>1.12039</v>
      </c>
      <c r="N194" s="1"/>
      <c r="O194" s="1"/>
    </row>
    <row r="195" spans="1:15" ht="12.75" customHeight="1">
      <c r="A195" s="56">
        <v>186</v>
      </c>
      <c r="B195" s="31" t="s">
        <v>199</v>
      </c>
      <c r="C195" s="31">
        <v>490.6</v>
      </c>
      <c r="D195" s="40">
        <v>489.95</v>
      </c>
      <c r="E195" s="40">
        <v>484.4</v>
      </c>
      <c r="F195" s="40">
        <v>478.2</v>
      </c>
      <c r="G195" s="40">
        <v>472.65</v>
      </c>
      <c r="H195" s="40">
        <v>496.15</v>
      </c>
      <c r="I195" s="40">
        <v>501.70000000000005</v>
      </c>
      <c r="J195" s="40">
        <v>507.9</v>
      </c>
      <c r="K195" s="31">
        <v>495.5</v>
      </c>
      <c r="L195" s="31">
        <v>483.75</v>
      </c>
      <c r="M195" s="31">
        <v>155.32165000000001</v>
      </c>
      <c r="N195" s="1"/>
      <c r="O195" s="1"/>
    </row>
    <row r="196" spans="1:15" ht="12.75" customHeight="1">
      <c r="A196" s="56">
        <v>187</v>
      </c>
      <c r="B196" s="31" t="s">
        <v>200</v>
      </c>
      <c r="C196" s="31">
        <v>229.8</v>
      </c>
      <c r="D196" s="40">
        <v>229.91666666666666</v>
      </c>
      <c r="E196" s="40">
        <v>226.98333333333332</v>
      </c>
      <c r="F196" s="40">
        <v>224.16666666666666</v>
      </c>
      <c r="G196" s="40">
        <v>221.23333333333332</v>
      </c>
      <c r="H196" s="40">
        <v>232.73333333333332</v>
      </c>
      <c r="I196" s="40">
        <v>235.66666666666666</v>
      </c>
      <c r="J196" s="40">
        <v>238.48333333333332</v>
      </c>
      <c r="K196" s="31">
        <v>232.85</v>
      </c>
      <c r="L196" s="31">
        <v>227.1</v>
      </c>
      <c r="M196" s="31">
        <v>345.95209</v>
      </c>
      <c r="N196" s="1"/>
      <c r="O196" s="1"/>
    </row>
    <row r="197" spans="1:15" ht="12.75" customHeight="1">
      <c r="A197" s="56">
        <v>188</v>
      </c>
      <c r="B197" s="31" t="s">
        <v>201</v>
      </c>
      <c r="C197" s="31">
        <v>1160.3499999999999</v>
      </c>
      <c r="D197" s="40">
        <v>1160.7333333333333</v>
      </c>
      <c r="E197" s="40">
        <v>1147.4666666666667</v>
      </c>
      <c r="F197" s="40">
        <v>1134.5833333333333</v>
      </c>
      <c r="G197" s="40">
        <v>1121.3166666666666</v>
      </c>
      <c r="H197" s="40">
        <v>1173.6166666666668</v>
      </c>
      <c r="I197" s="40">
        <v>1186.8833333333337</v>
      </c>
      <c r="J197" s="40">
        <v>1199.7666666666669</v>
      </c>
      <c r="K197" s="31">
        <v>1174</v>
      </c>
      <c r="L197" s="31">
        <v>1147.8499999999999</v>
      </c>
      <c r="M197" s="31">
        <v>39.738570000000003</v>
      </c>
      <c r="N197" s="1"/>
      <c r="O197" s="1"/>
    </row>
    <row r="198" spans="1:15" ht="12.75" customHeight="1">
      <c r="A198" s="56">
        <v>189</v>
      </c>
      <c r="B198" s="31" t="s">
        <v>203</v>
      </c>
      <c r="C198" s="31">
        <v>1703.85</v>
      </c>
      <c r="D198" s="40">
        <v>1707.8333333333333</v>
      </c>
      <c r="E198" s="40">
        <v>1691.1166666666666</v>
      </c>
      <c r="F198" s="40">
        <v>1678.3833333333332</v>
      </c>
      <c r="G198" s="40">
        <v>1661.6666666666665</v>
      </c>
      <c r="H198" s="40">
        <v>1720.5666666666666</v>
      </c>
      <c r="I198" s="40">
        <v>1737.2833333333333</v>
      </c>
      <c r="J198" s="40">
        <v>1750.0166666666667</v>
      </c>
      <c r="K198" s="31">
        <v>1724.55</v>
      </c>
      <c r="L198" s="31">
        <v>1695.1</v>
      </c>
      <c r="M198" s="31">
        <v>21.033619999999999</v>
      </c>
      <c r="N198" s="1"/>
      <c r="O198" s="1"/>
    </row>
    <row r="199" spans="1:15" ht="12.75" customHeight="1">
      <c r="A199" s="56">
        <v>190</v>
      </c>
      <c r="B199" s="31" t="s">
        <v>184</v>
      </c>
      <c r="C199" s="31">
        <v>1028.3499999999999</v>
      </c>
      <c r="D199" s="40">
        <v>1023</v>
      </c>
      <c r="E199" s="40">
        <v>1008.9000000000001</v>
      </c>
      <c r="F199" s="40">
        <v>989.45</v>
      </c>
      <c r="G199" s="40">
        <v>975.35000000000014</v>
      </c>
      <c r="H199" s="40">
        <v>1042.45</v>
      </c>
      <c r="I199" s="40">
        <v>1056.55</v>
      </c>
      <c r="J199" s="40">
        <v>1076</v>
      </c>
      <c r="K199" s="31">
        <v>1037.0999999999999</v>
      </c>
      <c r="L199" s="31">
        <v>1003.55</v>
      </c>
      <c r="M199" s="31">
        <v>3.0965500000000001</v>
      </c>
      <c r="N199" s="1"/>
      <c r="O199" s="1"/>
    </row>
    <row r="200" spans="1:15" ht="12.75" customHeight="1">
      <c r="A200" s="56">
        <v>191</v>
      </c>
      <c r="B200" s="31" t="s">
        <v>204</v>
      </c>
      <c r="C200" s="31">
        <v>2572.6999999999998</v>
      </c>
      <c r="D200" s="40">
        <v>2607.4333333333329</v>
      </c>
      <c r="E200" s="40">
        <v>2527.6166666666659</v>
      </c>
      <c r="F200" s="40">
        <v>2482.5333333333328</v>
      </c>
      <c r="G200" s="40">
        <v>2402.7166666666658</v>
      </c>
      <c r="H200" s="40">
        <v>2652.516666666666</v>
      </c>
      <c r="I200" s="40">
        <v>2732.3333333333326</v>
      </c>
      <c r="J200" s="40">
        <v>2777.4166666666661</v>
      </c>
      <c r="K200" s="31">
        <v>2687.25</v>
      </c>
      <c r="L200" s="31">
        <v>2562.35</v>
      </c>
      <c r="M200" s="31">
        <v>46.252299999999998</v>
      </c>
      <c r="N200" s="1"/>
      <c r="O200" s="1"/>
    </row>
    <row r="201" spans="1:15" ht="12.75" customHeight="1">
      <c r="A201" s="56">
        <v>192</v>
      </c>
      <c r="B201" s="31" t="s">
        <v>205</v>
      </c>
      <c r="C201" s="31">
        <v>3140.5</v>
      </c>
      <c r="D201" s="40">
        <v>3148.75</v>
      </c>
      <c r="E201" s="40">
        <v>3107.5</v>
      </c>
      <c r="F201" s="40">
        <v>3074.5</v>
      </c>
      <c r="G201" s="40">
        <v>3033.25</v>
      </c>
      <c r="H201" s="40">
        <v>3181.75</v>
      </c>
      <c r="I201" s="40">
        <v>3223</v>
      </c>
      <c r="J201" s="40">
        <v>3256</v>
      </c>
      <c r="K201" s="31">
        <v>3190</v>
      </c>
      <c r="L201" s="31">
        <v>3115.75</v>
      </c>
      <c r="M201" s="31">
        <v>0.76370000000000005</v>
      </c>
      <c r="N201" s="1"/>
      <c r="O201" s="1"/>
    </row>
    <row r="202" spans="1:15" ht="12.75" customHeight="1">
      <c r="A202" s="56">
        <v>193</v>
      </c>
      <c r="B202" s="31" t="s">
        <v>206</v>
      </c>
      <c r="C202" s="31">
        <v>574.79999999999995</v>
      </c>
      <c r="D202" s="40">
        <v>573.19999999999993</v>
      </c>
      <c r="E202" s="40">
        <v>567.39999999999986</v>
      </c>
      <c r="F202" s="40">
        <v>559.99999999999989</v>
      </c>
      <c r="G202" s="40">
        <v>554.19999999999982</v>
      </c>
      <c r="H202" s="40">
        <v>580.59999999999991</v>
      </c>
      <c r="I202" s="40">
        <v>586.39999999999986</v>
      </c>
      <c r="J202" s="40">
        <v>593.79999999999995</v>
      </c>
      <c r="K202" s="31">
        <v>579</v>
      </c>
      <c r="L202" s="31">
        <v>565.79999999999995</v>
      </c>
      <c r="M202" s="31">
        <v>5.1387400000000003</v>
      </c>
      <c r="N202" s="1"/>
      <c r="O202" s="1"/>
    </row>
    <row r="203" spans="1:15" ht="12.75" customHeight="1">
      <c r="A203" s="56">
        <v>194</v>
      </c>
      <c r="B203" s="31" t="s">
        <v>207</v>
      </c>
      <c r="C203" s="31">
        <v>1085.2</v>
      </c>
      <c r="D203" s="40">
        <v>1083.0333333333333</v>
      </c>
      <c r="E203" s="40">
        <v>1071.0666666666666</v>
      </c>
      <c r="F203" s="40">
        <v>1056.9333333333334</v>
      </c>
      <c r="G203" s="40">
        <v>1044.9666666666667</v>
      </c>
      <c r="H203" s="40">
        <v>1097.1666666666665</v>
      </c>
      <c r="I203" s="40">
        <v>1109.1333333333332</v>
      </c>
      <c r="J203" s="40">
        <v>1123.2666666666664</v>
      </c>
      <c r="K203" s="31">
        <v>1095</v>
      </c>
      <c r="L203" s="31">
        <v>1068.9000000000001</v>
      </c>
      <c r="M203" s="31">
        <v>4.8209900000000001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788.95</v>
      </c>
      <c r="D204" s="40">
        <v>785.4</v>
      </c>
      <c r="E204" s="40">
        <v>780.09999999999991</v>
      </c>
      <c r="F204" s="40">
        <v>771.24999999999989</v>
      </c>
      <c r="G204" s="40">
        <v>765.94999999999982</v>
      </c>
      <c r="H204" s="40">
        <v>794.25</v>
      </c>
      <c r="I204" s="40">
        <v>799.55</v>
      </c>
      <c r="J204" s="40">
        <v>808.40000000000009</v>
      </c>
      <c r="K204" s="31">
        <v>790.7</v>
      </c>
      <c r="L204" s="31">
        <v>776.55</v>
      </c>
      <c r="M204" s="31">
        <v>20.52552</v>
      </c>
      <c r="N204" s="1"/>
      <c r="O204" s="1"/>
    </row>
    <row r="205" spans="1:15" ht="12.75" customHeight="1">
      <c r="A205" s="56">
        <v>196</v>
      </c>
      <c r="B205" s="31" t="s">
        <v>210</v>
      </c>
      <c r="C205" s="31">
        <v>7557.95</v>
      </c>
      <c r="D205" s="40">
        <v>7525.666666666667</v>
      </c>
      <c r="E205" s="40">
        <v>7471.3333333333339</v>
      </c>
      <c r="F205" s="40">
        <v>7384.7166666666672</v>
      </c>
      <c r="G205" s="40">
        <v>7330.3833333333341</v>
      </c>
      <c r="H205" s="40">
        <v>7612.2833333333338</v>
      </c>
      <c r="I205" s="40">
        <v>7666.6166666666677</v>
      </c>
      <c r="J205" s="40">
        <v>7753.2333333333336</v>
      </c>
      <c r="K205" s="31">
        <v>7580</v>
      </c>
      <c r="L205" s="31">
        <v>7439.05</v>
      </c>
      <c r="M205" s="31">
        <v>5.4351200000000004</v>
      </c>
      <c r="N205" s="1"/>
      <c r="O205" s="1"/>
    </row>
    <row r="206" spans="1:15" ht="12.75" customHeight="1">
      <c r="A206" s="56">
        <v>197</v>
      </c>
      <c r="B206" s="31" t="s">
        <v>279</v>
      </c>
      <c r="C206" s="31">
        <v>45.2</v>
      </c>
      <c r="D206" s="40">
        <v>45.733333333333341</v>
      </c>
      <c r="E206" s="40">
        <v>44.366666666666681</v>
      </c>
      <c r="F206" s="40">
        <v>43.533333333333339</v>
      </c>
      <c r="G206" s="40">
        <v>42.166666666666679</v>
      </c>
      <c r="H206" s="40">
        <v>46.566666666666684</v>
      </c>
      <c r="I206" s="40">
        <v>47.933333333333344</v>
      </c>
      <c r="J206" s="40">
        <v>48.766666666666687</v>
      </c>
      <c r="K206" s="31">
        <v>47.1</v>
      </c>
      <c r="L206" s="31">
        <v>44.9</v>
      </c>
      <c r="M206" s="31">
        <v>136.42035999999999</v>
      </c>
      <c r="N206" s="1"/>
      <c r="O206" s="1"/>
    </row>
    <row r="207" spans="1:15" ht="12.75" customHeight="1">
      <c r="A207" s="56">
        <v>198</v>
      </c>
      <c r="B207" s="31" t="s">
        <v>209</v>
      </c>
      <c r="C207" s="31">
        <v>1585.85</v>
      </c>
      <c r="D207" s="40">
        <v>1586.2833333333335</v>
      </c>
      <c r="E207" s="40">
        <v>1577.5666666666671</v>
      </c>
      <c r="F207" s="40">
        <v>1569.2833333333335</v>
      </c>
      <c r="G207" s="40">
        <v>1560.5666666666671</v>
      </c>
      <c r="H207" s="40">
        <v>1594.5666666666671</v>
      </c>
      <c r="I207" s="40">
        <v>1603.2833333333338</v>
      </c>
      <c r="J207" s="40">
        <v>1611.5666666666671</v>
      </c>
      <c r="K207" s="31">
        <v>1595</v>
      </c>
      <c r="L207" s="31">
        <v>1578</v>
      </c>
      <c r="M207" s="31">
        <v>2.0025300000000001</v>
      </c>
      <c r="N207" s="1"/>
      <c r="O207" s="1"/>
    </row>
    <row r="208" spans="1:15" ht="12.75" customHeight="1">
      <c r="A208" s="56">
        <v>199</v>
      </c>
      <c r="B208" s="31" t="s">
        <v>155</v>
      </c>
      <c r="C208" s="31">
        <v>885.5</v>
      </c>
      <c r="D208" s="40">
        <v>890.61666666666667</v>
      </c>
      <c r="E208" s="40">
        <v>878.43333333333339</v>
      </c>
      <c r="F208" s="40">
        <v>871.36666666666667</v>
      </c>
      <c r="G208" s="40">
        <v>859.18333333333339</v>
      </c>
      <c r="H208" s="40">
        <v>897.68333333333339</v>
      </c>
      <c r="I208" s="40">
        <v>909.86666666666656</v>
      </c>
      <c r="J208" s="40">
        <v>916.93333333333339</v>
      </c>
      <c r="K208" s="31">
        <v>902.8</v>
      </c>
      <c r="L208" s="31">
        <v>883.55</v>
      </c>
      <c r="M208" s="31">
        <v>6.3024899999999997</v>
      </c>
      <c r="N208" s="1"/>
      <c r="O208" s="1"/>
    </row>
    <row r="209" spans="1:15" ht="12.75" customHeight="1">
      <c r="A209" s="56">
        <v>200</v>
      </c>
      <c r="B209" s="31" t="s">
        <v>281</v>
      </c>
      <c r="C209" s="31">
        <v>851.3</v>
      </c>
      <c r="D209" s="40">
        <v>848</v>
      </c>
      <c r="E209" s="40">
        <v>838.9</v>
      </c>
      <c r="F209" s="40">
        <v>826.5</v>
      </c>
      <c r="G209" s="40">
        <v>817.4</v>
      </c>
      <c r="H209" s="40">
        <v>860.4</v>
      </c>
      <c r="I209" s="40">
        <v>869.49999999999989</v>
      </c>
      <c r="J209" s="40">
        <v>881.9</v>
      </c>
      <c r="K209" s="31">
        <v>857.1</v>
      </c>
      <c r="L209" s="31">
        <v>835.6</v>
      </c>
      <c r="M209" s="31">
        <v>4.8940099999999997</v>
      </c>
      <c r="N209" s="1"/>
      <c r="O209" s="1"/>
    </row>
    <row r="210" spans="1:15" ht="12.75" customHeight="1">
      <c r="A210" s="56">
        <v>201</v>
      </c>
      <c r="B210" s="31" t="s">
        <v>212</v>
      </c>
      <c r="C210" s="31">
        <v>338.2</v>
      </c>
      <c r="D210" s="40">
        <v>337.68333333333334</v>
      </c>
      <c r="E210" s="40">
        <v>334.01666666666665</v>
      </c>
      <c r="F210" s="40">
        <v>329.83333333333331</v>
      </c>
      <c r="G210" s="40">
        <v>326.16666666666663</v>
      </c>
      <c r="H210" s="40">
        <v>341.86666666666667</v>
      </c>
      <c r="I210" s="40">
        <v>345.5333333333333</v>
      </c>
      <c r="J210" s="40">
        <v>349.7166666666667</v>
      </c>
      <c r="K210" s="31">
        <v>341.35</v>
      </c>
      <c r="L210" s="31">
        <v>333.5</v>
      </c>
      <c r="M210" s="31">
        <v>64.189490000000006</v>
      </c>
      <c r="N210" s="1"/>
      <c r="O210" s="1"/>
    </row>
    <row r="211" spans="1:15" ht="12.75" customHeight="1">
      <c r="A211" s="56">
        <v>202</v>
      </c>
      <c r="B211" s="31" t="s">
        <v>128</v>
      </c>
      <c r="C211" s="31">
        <v>15.1</v>
      </c>
      <c r="D211" s="40">
        <v>15.233333333333334</v>
      </c>
      <c r="E211" s="40">
        <v>14.866666666666669</v>
      </c>
      <c r="F211" s="40">
        <v>14.633333333333335</v>
      </c>
      <c r="G211" s="40">
        <v>14.266666666666669</v>
      </c>
      <c r="H211" s="40">
        <v>15.466666666666669</v>
      </c>
      <c r="I211" s="40">
        <v>15.833333333333336</v>
      </c>
      <c r="J211" s="40">
        <v>16.06666666666667</v>
      </c>
      <c r="K211" s="31">
        <v>15.6</v>
      </c>
      <c r="L211" s="31">
        <v>15</v>
      </c>
      <c r="M211" s="31">
        <v>2563.3316100000002</v>
      </c>
      <c r="N211" s="1"/>
      <c r="O211" s="1"/>
    </row>
    <row r="212" spans="1:15" ht="12.75" customHeight="1">
      <c r="A212" s="56">
        <v>203</v>
      </c>
      <c r="B212" s="31" t="s">
        <v>213</v>
      </c>
      <c r="C212" s="31">
        <v>1270.9000000000001</v>
      </c>
      <c r="D212" s="40">
        <v>1267.8</v>
      </c>
      <c r="E212" s="40">
        <v>1248.0999999999999</v>
      </c>
      <c r="F212" s="40">
        <v>1225.3</v>
      </c>
      <c r="G212" s="40">
        <v>1205.5999999999999</v>
      </c>
      <c r="H212" s="40">
        <v>1290.5999999999999</v>
      </c>
      <c r="I212" s="40">
        <v>1310.3000000000002</v>
      </c>
      <c r="J212" s="40">
        <v>1333.1</v>
      </c>
      <c r="K212" s="31">
        <v>1287.5</v>
      </c>
      <c r="L212" s="31">
        <v>1245</v>
      </c>
      <c r="M212" s="31">
        <v>21.299009999999999</v>
      </c>
      <c r="N212" s="1"/>
      <c r="O212" s="1"/>
    </row>
    <row r="213" spans="1:15" ht="12.75" customHeight="1">
      <c r="A213" s="56">
        <v>204</v>
      </c>
      <c r="B213" s="31" t="s">
        <v>282</v>
      </c>
      <c r="C213" s="31">
        <v>1840.6</v>
      </c>
      <c r="D213" s="40">
        <v>1825.0833333333333</v>
      </c>
      <c r="E213" s="40">
        <v>1790.7166666666665</v>
      </c>
      <c r="F213" s="40">
        <v>1740.8333333333333</v>
      </c>
      <c r="G213" s="40">
        <v>1706.4666666666665</v>
      </c>
      <c r="H213" s="40">
        <v>1874.9666666666665</v>
      </c>
      <c r="I213" s="40">
        <v>1909.3333333333333</v>
      </c>
      <c r="J213" s="40">
        <v>1959.2166666666665</v>
      </c>
      <c r="K213" s="31">
        <v>1859.45</v>
      </c>
      <c r="L213" s="31">
        <v>1775.2</v>
      </c>
      <c r="M213" s="31">
        <v>6.8857299999999997</v>
      </c>
      <c r="N213" s="1"/>
      <c r="O213" s="1"/>
    </row>
    <row r="214" spans="1:15" ht="12.75" customHeight="1">
      <c r="A214" s="56">
        <v>205</v>
      </c>
      <c r="B214" s="31" t="s">
        <v>214</v>
      </c>
      <c r="C214" s="40">
        <v>711.5</v>
      </c>
      <c r="D214" s="40">
        <v>713.5333333333333</v>
      </c>
      <c r="E214" s="40">
        <v>705.56666666666661</v>
      </c>
      <c r="F214" s="40">
        <v>699.63333333333333</v>
      </c>
      <c r="G214" s="40">
        <v>691.66666666666663</v>
      </c>
      <c r="H214" s="40">
        <v>719.46666666666658</v>
      </c>
      <c r="I214" s="40">
        <v>727.43333333333328</v>
      </c>
      <c r="J214" s="40">
        <v>733.36666666666656</v>
      </c>
      <c r="K214" s="40">
        <v>721.5</v>
      </c>
      <c r="L214" s="40">
        <v>707.6</v>
      </c>
      <c r="M214" s="40">
        <v>65.60163</v>
      </c>
      <c r="N214" s="1"/>
      <c r="O214" s="1"/>
    </row>
    <row r="215" spans="1:15" ht="12.75" customHeight="1">
      <c r="A215" s="56">
        <v>206</v>
      </c>
      <c r="B215" s="31" t="s">
        <v>283</v>
      </c>
      <c r="C215" s="40">
        <v>13.95</v>
      </c>
      <c r="D215" s="40">
        <v>13.983333333333334</v>
      </c>
      <c r="E215" s="40">
        <v>13.416666666666668</v>
      </c>
      <c r="F215" s="40">
        <v>12.883333333333333</v>
      </c>
      <c r="G215" s="40">
        <v>12.316666666666666</v>
      </c>
      <c r="H215" s="40">
        <v>14.516666666666669</v>
      </c>
      <c r="I215" s="40">
        <v>15.083333333333336</v>
      </c>
      <c r="J215" s="40">
        <v>15.616666666666671</v>
      </c>
      <c r="K215" s="40">
        <v>14.55</v>
      </c>
      <c r="L215" s="40">
        <v>13.45</v>
      </c>
      <c r="M215" s="40">
        <v>1637.8282300000001</v>
      </c>
      <c r="N215" s="1"/>
      <c r="O215" s="1"/>
    </row>
    <row r="216" spans="1:15" ht="12.75" customHeight="1">
      <c r="A216" s="56">
        <v>207</v>
      </c>
      <c r="B216" s="31" t="s">
        <v>215</v>
      </c>
      <c r="C216" s="40">
        <v>320.8</v>
      </c>
      <c r="D216" s="40">
        <v>322.55</v>
      </c>
      <c r="E216" s="40">
        <v>317.25</v>
      </c>
      <c r="F216" s="40">
        <v>313.7</v>
      </c>
      <c r="G216" s="40">
        <v>308.39999999999998</v>
      </c>
      <c r="H216" s="40">
        <v>326.10000000000002</v>
      </c>
      <c r="I216" s="40">
        <v>331.40000000000009</v>
      </c>
      <c r="J216" s="40">
        <v>334.95000000000005</v>
      </c>
      <c r="K216" s="40">
        <v>327.85</v>
      </c>
      <c r="L216" s="40">
        <v>319</v>
      </c>
      <c r="M216" s="40">
        <v>75.306030000000007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284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285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286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216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217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218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219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220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221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222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223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224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225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226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227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228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229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230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C20" sqref="C20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43"/>
      <c r="B1" s="444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287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44571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36" t="s">
        <v>16</v>
      </c>
      <c r="B9" s="438" t="s">
        <v>18</v>
      </c>
      <c r="C9" s="442" t="s">
        <v>20</v>
      </c>
      <c r="D9" s="442" t="s">
        <v>21</v>
      </c>
      <c r="E9" s="433" t="s">
        <v>22</v>
      </c>
      <c r="F9" s="434"/>
      <c r="G9" s="435"/>
      <c r="H9" s="433" t="s">
        <v>23</v>
      </c>
      <c r="I9" s="434"/>
      <c r="J9" s="435"/>
      <c r="K9" s="26"/>
      <c r="L9" s="27"/>
      <c r="M9" s="53"/>
      <c r="N9" s="1"/>
      <c r="O9" s="1"/>
    </row>
    <row r="10" spans="1:15" ht="42.75" customHeight="1">
      <c r="A10" s="440"/>
      <c r="B10" s="441"/>
      <c r="C10" s="441"/>
      <c r="D10" s="44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231</v>
      </c>
      <c r="N10" s="1"/>
      <c r="O10" s="1"/>
    </row>
    <row r="11" spans="1:15" ht="12" customHeight="1">
      <c r="A11" s="31">
        <v>1</v>
      </c>
      <c r="B11" s="394" t="s">
        <v>289</v>
      </c>
      <c r="C11" s="382">
        <v>25550.35</v>
      </c>
      <c r="D11" s="383">
        <v>25515.45</v>
      </c>
      <c r="E11" s="383">
        <v>25390.9</v>
      </c>
      <c r="F11" s="383">
        <v>25231.45</v>
      </c>
      <c r="G11" s="383">
        <v>25106.9</v>
      </c>
      <c r="H11" s="383">
        <v>25674.9</v>
      </c>
      <c r="I11" s="383">
        <v>25799.449999999997</v>
      </c>
      <c r="J11" s="383">
        <v>25958.9</v>
      </c>
      <c r="K11" s="382">
        <v>25640</v>
      </c>
      <c r="L11" s="382">
        <v>25356</v>
      </c>
      <c r="M11" s="382">
        <v>3.3930000000000002E-2</v>
      </c>
      <c r="N11" s="1"/>
      <c r="O11" s="1"/>
    </row>
    <row r="12" spans="1:15" ht="12" customHeight="1">
      <c r="A12" s="31">
        <v>2</v>
      </c>
      <c r="B12" s="381" t="s">
        <v>294</v>
      </c>
      <c r="C12" s="382">
        <v>522.9</v>
      </c>
      <c r="D12" s="383">
        <v>521.65</v>
      </c>
      <c r="E12" s="383">
        <v>506.25</v>
      </c>
      <c r="F12" s="383">
        <v>489.6</v>
      </c>
      <c r="G12" s="383">
        <v>474.20000000000005</v>
      </c>
      <c r="H12" s="383">
        <v>538.29999999999995</v>
      </c>
      <c r="I12" s="383">
        <v>553.69999999999982</v>
      </c>
      <c r="J12" s="383">
        <v>570.34999999999991</v>
      </c>
      <c r="K12" s="382">
        <v>537.04999999999995</v>
      </c>
      <c r="L12" s="382">
        <v>505</v>
      </c>
      <c r="M12" s="382">
        <v>1.88493</v>
      </c>
      <c r="N12" s="1"/>
      <c r="O12" s="1"/>
    </row>
    <row r="13" spans="1:15" ht="12" customHeight="1">
      <c r="A13" s="31">
        <v>3</v>
      </c>
      <c r="B13" s="381" t="s">
        <v>39</v>
      </c>
      <c r="C13" s="382">
        <v>1030.95</v>
      </c>
      <c r="D13" s="383">
        <v>1018.9833333333332</v>
      </c>
      <c r="E13" s="383">
        <v>1001.9666666666665</v>
      </c>
      <c r="F13" s="383">
        <v>972.98333333333323</v>
      </c>
      <c r="G13" s="383">
        <v>955.96666666666647</v>
      </c>
      <c r="H13" s="383">
        <v>1047.9666666666665</v>
      </c>
      <c r="I13" s="383">
        <v>1064.9833333333331</v>
      </c>
      <c r="J13" s="383">
        <v>1093.9666666666665</v>
      </c>
      <c r="K13" s="382">
        <v>1036</v>
      </c>
      <c r="L13" s="382">
        <v>990</v>
      </c>
      <c r="M13" s="382">
        <v>12.747640000000001</v>
      </c>
      <c r="N13" s="1"/>
      <c r="O13" s="1"/>
    </row>
    <row r="14" spans="1:15" ht="12" customHeight="1">
      <c r="A14" s="31">
        <v>4</v>
      </c>
      <c r="B14" s="381" t="s">
        <v>295</v>
      </c>
      <c r="C14" s="382">
        <v>2827.2</v>
      </c>
      <c r="D14" s="383">
        <v>2841.1333333333332</v>
      </c>
      <c r="E14" s="383">
        <v>2762.2666666666664</v>
      </c>
      <c r="F14" s="383">
        <v>2697.333333333333</v>
      </c>
      <c r="G14" s="383">
        <v>2618.4666666666662</v>
      </c>
      <c r="H14" s="383">
        <v>2906.0666666666666</v>
      </c>
      <c r="I14" s="383">
        <v>2984.9333333333334</v>
      </c>
      <c r="J14" s="383">
        <v>3049.8666666666668</v>
      </c>
      <c r="K14" s="382">
        <v>2920</v>
      </c>
      <c r="L14" s="382">
        <v>2776.2</v>
      </c>
      <c r="M14" s="382">
        <v>1.3266500000000001</v>
      </c>
      <c r="N14" s="1"/>
      <c r="O14" s="1"/>
    </row>
    <row r="15" spans="1:15" ht="12" customHeight="1">
      <c r="A15" s="31">
        <v>5</v>
      </c>
      <c r="B15" s="381" t="s">
        <v>290</v>
      </c>
      <c r="C15" s="382">
        <v>2227.1</v>
      </c>
      <c r="D15" s="383">
        <v>2235.85</v>
      </c>
      <c r="E15" s="383">
        <v>2207.75</v>
      </c>
      <c r="F15" s="383">
        <v>2188.4</v>
      </c>
      <c r="G15" s="383">
        <v>2160.3000000000002</v>
      </c>
      <c r="H15" s="383">
        <v>2255.1999999999998</v>
      </c>
      <c r="I15" s="383">
        <v>2283.2999999999993</v>
      </c>
      <c r="J15" s="383">
        <v>2302.6499999999996</v>
      </c>
      <c r="K15" s="382">
        <v>2263.9499999999998</v>
      </c>
      <c r="L15" s="382">
        <v>2216.5</v>
      </c>
      <c r="M15" s="382">
        <v>1.1130500000000001</v>
      </c>
      <c r="N15" s="1"/>
      <c r="O15" s="1"/>
    </row>
    <row r="16" spans="1:15" ht="12" customHeight="1">
      <c r="A16" s="31">
        <v>6</v>
      </c>
      <c r="B16" s="381" t="s">
        <v>239</v>
      </c>
      <c r="C16" s="382">
        <v>18372.900000000001</v>
      </c>
      <c r="D16" s="383">
        <v>18507.850000000002</v>
      </c>
      <c r="E16" s="383">
        <v>18165.000000000004</v>
      </c>
      <c r="F16" s="383">
        <v>17957.100000000002</v>
      </c>
      <c r="G16" s="383">
        <v>17614.250000000004</v>
      </c>
      <c r="H16" s="383">
        <v>18715.750000000004</v>
      </c>
      <c r="I16" s="383">
        <v>19058.600000000002</v>
      </c>
      <c r="J16" s="383">
        <v>19266.500000000004</v>
      </c>
      <c r="K16" s="382">
        <v>18850.7</v>
      </c>
      <c r="L16" s="382">
        <v>18299.95</v>
      </c>
      <c r="M16" s="382">
        <v>0.13553999999999999</v>
      </c>
      <c r="N16" s="1"/>
      <c r="O16" s="1"/>
    </row>
    <row r="17" spans="1:15" ht="12" customHeight="1">
      <c r="A17" s="31">
        <v>7</v>
      </c>
      <c r="B17" s="381" t="s">
        <v>243</v>
      </c>
      <c r="C17" s="382">
        <v>132.80000000000001</v>
      </c>
      <c r="D17" s="383">
        <v>133.1</v>
      </c>
      <c r="E17" s="383">
        <v>130.69999999999999</v>
      </c>
      <c r="F17" s="383">
        <v>128.6</v>
      </c>
      <c r="G17" s="383">
        <v>126.19999999999999</v>
      </c>
      <c r="H17" s="383">
        <v>135.19999999999999</v>
      </c>
      <c r="I17" s="383">
        <v>137.60000000000002</v>
      </c>
      <c r="J17" s="383">
        <v>139.69999999999999</v>
      </c>
      <c r="K17" s="382">
        <v>135.5</v>
      </c>
      <c r="L17" s="382">
        <v>131</v>
      </c>
      <c r="M17" s="382">
        <v>73.384119999999996</v>
      </c>
      <c r="N17" s="1"/>
      <c r="O17" s="1"/>
    </row>
    <row r="18" spans="1:15" ht="12" customHeight="1">
      <c r="A18" s="31">
        <v>8</v>
      </c>
      <c r="B18" s="381" t="s">
        <v>41</v>
      </c>
      <c r="C18" s="382">
        <v>292.05</v>
      </c>
      <c r="D18" s="383">
        <v>292.90000000000003</v>
      </c>
      <c r="E18" s="383">
        <v>287.90000000000009</v>
      </c>
      <c r="F18" s="383">
        <v>283.75000000000006</v>
      </c>
      <c r="G18" s="383">
        <v>278.75000000000011</v>
      </c>
      <c r="H18" s="383">
        <v>297.05000000000007</v>
      </c>
      <c r="I18" s="383">
        <v>302.04999999999995</v>
      </c>
      <c r="J18" s="383">
        <v>306.20000000000005</v>
      </c>
      <c r="K18" s="382">
        <v>297.89999999999998</v>
      </c>
      <c r="L18" s="382">
        <v>288.75</v>
      </c>
      <c r="M18" s="382">
        <v>62.200609999999998</v>
      </c>
      <c r="N18" s="1"/>
      <c r="O18" s="1"/>
    </row>
    <row r="19" spans="1:15" ht="12" customHeight="1">
      <c r="A19" s="31">
        <v>9</v>
      </c>
      <c r="B19" s="381" t="s">
        <v>43</v>
      </c>
      <c r="C19" s="382">
        <v>2284.6</v>
      </c>
      <c r="D19" s="383">
        <v>2273.4833333333331</v>
      </c>
      <c r="E19" s="383">
        <v>2243.1666666666661</v>
      </c>
      <c r="F19" s="383">
        <v>2201.7333333333331</v>
      </c>
      <c r="G19" s="383">
        <v>2171.4166666666661</v>
      </c>
      <c r="H19" s="383">
        <v>2314.9166666666661</v>
      </c>
      <c r="I19" s="383">
        <v>2345.2333333333327</v>
      </c>
      <c r="J19" s="383">
        <v>2386.6666666666661</v>
      </c>
      <c r="K19" s="382">
        <v>2303.8000000000002</v>
      </c>
      <c r="L19" s="382">
        <v>2232.0500000000002</v>
      </c>
      <c r="M19" s="382">
        <v>5.7388500000000002</v>
      </c>
      <c r="N19" s="1"/>
      <c r="O19" s="1"/>
    </row>
    <row r="20" spans="1:15" ht="12" customHeight="1">
      <c r="A20" s="31">
        <v>10</v>
      </c>
      <c r="B20" s="381" t="s">
        <v>45</v>
      </c>
      <c r="C20" s="382">
        <v>1699.1</v>
      </c>
      <c r="D20" s="383">
        <v>1706.4666666666665</v>
      </c>
      <c r="E20" s="383">
        <v>1682.133333333333</v>
      </c>
      <c r="F20" s="383">
        <v>1665.1666666666665</v>
      </c>
      <c r="G20" s="383">
        <v>1640.833333333333</v>
      </c>
      <c r="H20" s="383">
        <v>1723.4333333333329</v>
      </c>
      <c r="I20" s="383">
        <v>1747.7666666666664</v>
      </c>
      <c r="J20" s="383">
        <v>1764.7333333333329</v>
      </c>
      <c r="K20" s="382">
        <v>1730.8</v>
      </c>
      <c r="L20" s="382">
        <v>1689.5</v>
      </c>
      <c r="M20" s="382">
        <v>12.95933</v>
      </c>
      <c r="N20" s="1"/>
      <c r="O20" s="1"/>
    </row>
    <row r="21" spans="1:15" ht="12" customHeight="1">
      <c r="A21" s="31">
        <v>11</v>
      </c>
      <c r="B21" s="381" t="s">
        <v>240</v>
      </c>
      <c r="C21" s="382">
        <v>1423.1</v>
      </c>
      <c r="D21" s="383">
        <v>1418.3666666666668</v>
      </c>
      <c r="E21" s="383">
        <v>1407.7333333333336</v>
      </c>
      <c r="F21" s="383">
        <v>1392.3666666666668</v>
      </c>
      <c r="G21" s="383">
        <v>1381.7333333333336</v>
      </c>
      <c r="H21" s="383">
        <v>1433.7333333333336</v>
      </c>
      <c r="I21" s="383">
        <v>1444.3666666666668</v>
      </c>
      <c r="J21" s="383">
        <v>1459.7333333333336</v>
      </c>
      <c r="K21" s="382">
        <v>1429</v>
      </c>
      <c r="L21" s="382">
        <v>1403</v>
      </c>
      <c r="M21" s="382">
        <v>2.8580899999999998</v>
      </c>
      <c r="N21" s="1"/>
      <c r="O21" s="1"/>
    </row>
    <row r="22" spans="1:15" ht="12" customHeight="1">
      <c r="A22" s="31">
        <v>12</v>
      </c>
      <c r="B22" s="381" t="s">
        <v>46</v>
      </c>
      <c r="C22" s="382">
        <v>736.1</v>
      </c>
      <c r="D22" s="383">
        <v>738.1</v>
      </c>
      <c r="E22" s="383">
        <v>728.5</v>
      </c>
      <c r="F22" s="383">
        <v>720.9</v>
      </c>
      <c r="G22" s="383">
        <v>711.3</v>
      </c>
      <c r="H22" s="383">
        <v>745.7</v>
      </c>
      <c r="I22" s="383">
        <v>755.30000000000018</v>
      </c>
      <c r="J22" s="383">
        <v>762.90000000000009</v>
      </c>
      <c r="K22" s="382">
        <v>747.7</v>
      </c>
      <c r="L22" s="382">
        <v>730.5</v>
      </c>
      <c r="M22" s="382">
        <v>25.907509999999998</v>
      </c>
      <c r="N22" s="1"/>
      <c r="O22" s="1"/>
    </row>
    <row r="23" spans="1:15" ht="12.75" customHeight="1">
      <c r="A23" s="31">
        <v>13</v>
      </c>
      <c r="B23" s="381" t="s">
        <v>242</v>
      </c>
      <c r="C23" s="382">
        <v>1776</v>
      </c>
      <c r="D23" s="383">
        <v>1759.2833333333335</v>
      </c>
      <c r="E23" s="383">
        <v>1738.5666666666671</v>
      </c>
      <c r="F23" s="383">
        <v>1701.1333333333334</v>
      </c>
      <c r="G23" s="383">
        <v>1680.416666666667</v>
      </c>
      <c r="H23" s="383">
        <v>1796.7166666666672</v>
      </c>
      <c r="I23" s="383">
        <v>1817.4333333333338</v>
      </c>
      <c r="J23" s="383">
        <v>1854.8666666666672</v>
      </c>
      <c r="K23" s="382">
        <v>1780</v>
      </c>
      <c r="L23" s="382">
        <v>1721.85</v>
      </c>
      <c r="M23" s="382">
        <v>0.64893999999999996</v>
      </c>
      <c r="N23" s="1"/>
      <c r="O23" s="1"/>
    </row>
    <row r="24" spans="1:15" ht="12.75" customHeight="1">
      <c r="A24" s="31">
        <v>14</v>
      </c>
      <c r="B24" s="381" t="s">
        <v>296</v>
      </c>
      <c r="C24" s="382">
        <v>335.95</v>
      </c>
      <c r="D24" s="383">
        <v>339.81666666666666</v>
      </c>
      <c r="E24" s="383">
        <v>330.88333333333333</v>
      </c>
      <c r="F24" s="383">
        <v>325.81666666666666</v>
      </c>
      <c r="G24" s="383">
        <v>316.88333333333333</v>
      </c>
      <c r="H24" s="383">
        <v>344.88333333333333</v>
      </c>
      <c r="I24" s="383">
        <v>353.81666666666661</v>
      </c>
      <c r="J24" s="383">
        <v>358.88333333333333</v>
      </c>
      <c r="K24" s="382">
        <v>348.75</v>
      </c>
      <c r="L24" s="382">
        <v>334.75</v>
      </c>
      <c r="M24" s="382">
        <v>4.4288100000000004</v>
      </c>
      <c r="N24" s="1"/>
      <c r="O24" s="1"/>
    </row>
    <row r="25" spans="1:15" ht="12.75" customHeight="1">
      <c r="A25" s="31">
        <v>15</v>
      </c>
      <c r="B25" s="381" t="s">
        <v>297</v>
      </c>
      <c r="C25" s="382">
        <v>212.95</v>
      </c>
      <c r="D25" s="383">
        <v>213.46666666666667</v>
      </c>
      <c r="E25" s="383">
        <v>211.18333333333334</v>
      </c>
      <c r="F25" s="383">
        <v>209.41666666666666</v>
      </c>
      <c r="G25" s="383">
        <v>207.13333333333333</v>
      </c>
      <c r="H25" s="383">
        <v>215.23333333333335</v>
      </c>
      <c r="I25" s="383">
        <v>217.51666666666671</v>
      </c>
      <c r="J25" s="383">
        <v>219.28333333333336</v>
      </c>
      <c r="K25" s="382">
        <v>215.75</v>
      </c>
      <c r="L25" s="382">
        <v>211.7</v>
      </c>
      <c r="M25" s="382">
        <v>2.9298999999999999</v>
      </c>
      <c r="N25" s="1"/>
      <c r="O25" s="1"/>
    </row>
    <row r="26" spans="1:15" ht="12.75" customHeight="1">
      <c r="A26" s="31">
        <v>16</v>
      </c>
      <c r="B26" s="381" t="s">
        <v>298</v>
      </c>
      <c r="C26" s="382">
        <v>1302.5999999999999</v>
      </c>
      <c r="D26" s="383">
        <v>1318.2166666666667</v>
      </c>
      <c r="E26" s="383">
        <v>1282.0333333333333</v>
      </c>
      <c r="F26" s="383">
        <v>1261.4666666666667</v>
      </c>
      <c r="G26" s="383">
        <v>1225.2833333333333</v>
      </c>
      <c r="H26" s="383">
        <v>1338.7833333333333</v>
      </c>
      <c r="I26" s="383">
        <v>1374.9666666666667</v>
      </c>
      <c r="J26" s="383">
        <v>1395.5333333333333</v>
      </c>
      <c r="K26" s="382">
        <v>1354.4</v>
      </c>
      <c r="L26" s="382">
        <v>1297.6500000000001</v>
      </c>
      <c r="M26" s="382">
        <v>6.3900699999999997</v>
      </c>
      <c r="N26" s="1"/>
      <c r="O26" s="1"/>
    </row>
    <row r="27" spans="1:15" ht="12.75" customHeight="1">
      <c r="A27" s="31">
        <v>17</v>
      </c>
      <c r="B27" s="381" t="s">
        <v>292</v>
      </c>
      <c r="C27" s="382">
        <v>1840</v>
      </c>
      <c r="D27" s="383">
        <v>1837.1666666666667</v>
      </c>
      <c r="E27" s="383">
        <v>1819.3333333333335</v>
      </c>
      <c r="F27" s="383">
        <v>1798.6666666666667</v>
      </c>
      <c r="G27" s="383">
        <v>1780.8333333333335</v>
      </c>
      <c r="H27" s="383">
        <v>1857.8333333333335</v>
      </c>
      <c r="I27" s="383">
        <v>1875.666666666667</v>
      </c>
      <c r="J27" s="383">
        <v>1896.3333333333335</v>
      </c>
      <c r="K27" s="382">
        <v>1855</v>
      </c>
      <c r="L27" s="382">
        <v>1816.5</v>
      </c>
      <c r="M27" s="382">
        <v>0.16935</v>
      </c>
      <c r="N27" s="1"/>
      <c r="O27" s="1"/>
    </row>
    <row r="28" spans="1:15" ht="12.75" customHeight="1">
      <c r="A28" s="31">
        <v>18</v>
      </c>
      <c r="B28" s="381" t="s">
        <v>244</v>
      </c>
      <c r="C28" s="382">
        <v>2280.35</v>
      </c>
      <c r="D28" s="383">
        <v>2262.2000000000003</v>
      </c>
      <c r="E28" s="383">
        <v>2229.4000000000005</v>
      </c>
      <c r="F28" s="383">
        <v>2178.4500000000003</v>
      </c>
      <c r="G28" s="383">
        <v>2145.6500000000005</v>
      </c>
      <c r="H28" s="383">
        <v>2313.1500000000005</v>
      </c>
      <c r="I28" s="383">
        <v>2345.9500000000007</v>
      </c>
      <c r="J28" s="383">
        <v>2396.9000000000005</v>
      </c>
      <c r="K28" s="382">
        <v>2295</v>
      </c>
      <c r="L28" s="382">
        <v>2211.25</v>
      </c>
      <c r="M28" s="382">
        <v>1.1346400000000001</v>
      </c>
      <c r="N28" s="1"/>
      <c r="O28" s="1"/>
    </row>
    <row r="29" spans="1:15" ht="12.75" customHeight="1">
      <c r="A29" s="31">
        <v>19</v>
      </c>
      <c r="B29" s="381" t="s">
        <v>299</v>
      </c>
      <c r="C29" s="382">
        <v>109.3</v>
      </c>
      <c r="D29" s="383">
        <v>109.85000000000001</v>
      </c>
      <c r="E29" s="383">
        <v>107.70000000000002</v>
      </c>
      <c r="F29" s="383">
        <v>106.10000000000001</v>
      </c>
      <c r="G29" s="383">
        <v>103.95000000000002</v>
      </c>
      <c r="H29" s="383">
        <v>111.45000000000002</v>
      </c>
      <c r="I29" s="383">
        <v>113.60000000000002</v>
      </c>
      <c r="J29" s="383">
        <v>115.20000000000002</v>
      </c>
      <c r="K29" s="382">
        <v>112</v>
      </c>
      <c r="L29" s="382">
        <v>108.25</v>
      </c>
      <c r="M29" s="382">
        <v>2.45173</v>
      </c>
      <c r="N29" s="1"/>
      <c r="O29" s="1"/>
    </row>
    <row r="30" spans="1:15" ht="12.75" customHeight="1">
      <c r="A30" s="31">
        <v>20</v>
      </c>
      <c r="B30" s="381" t="s">
        <v>48</v>
      </c>
      <c r="C30" s="382">
        <v>3683.5</v>
      </c>
      <c r="D30" s="383">
        <v>3700.7333333333336</v>
      </c>
      <c r="E30" s="383">
        <v>3636.166666666667</v>
      </c>
      <c r="F30" s="383">
        <v>3588.8333333333335</v>
      </c>
      <c r="G30" s="383">
        <v>3524.2666666666669</v>
      </c>
      <c r="H30" s="383">
        <v>3748.0666666666671</v>
      </c>
      <c r="I30" s="383">
        <v>3812.6333333333337</v>
      </c>
      <c r="J30" s="383">
        <v>3859.9666666666672</v>
      </c>
      <c r="K30" s="382">
        <v>3765.3</v>
      </c>
      <c r="L30" s="382">
        <v>3653.4</v>
      </c>
      <c r="M30" s="382">
        <v>2.4150700000000001</v>
      </c>
      <c r="N30" s="1"/>
      <c r="O30" s="1"/>
    </row>
    <row r="31" spans="1:15" ht="12.75" customHeight="1">
      <c r="A31" s="31">
        <v>21</v>
      </c>
      <c r="B31" s="381" t="s">
        <v>300</v>
      </c>
      <c r="C31" s="382">
        <v>3651</v>
      </c>
      <c r="D31" s="383">
        <v>3676.7000000000003</v>
      </c>
      <c r="E31" s="383">
        <v>3604.3000000000006</v>
      </c>
      <c r="F31" s="383">
        <v>3557.6000000000004</v>
      </c>
      <c r="G31" s="383">
        <v>3485.2000000000007</v>
      </c>
      <c r="H31" s="383">
        <v>3723.4000000000005</v>
      </c>
      <c r="I31" s="383">
        <v>3795.8</v>
      </c>
      <c r="J31" s="383">
        <v>3842.5000000000005</v>
      </c>
      <c r="K31" s="382">
        <v>3749.1</v>
      </c>
      <c r="L31" s="382">
        <v>3630</v>
      </c>
      <c r="M31" s="382">
        <v>0.52668000000000004</v>
      </c>
      <c r="N31" s="1"/>
      <c r="O31" s="1"/>
    </row>
    <row r="32" spans="1:15" ht="12.75" customHeight="1">
      <c r="A32" s="31">
        <v>22</v>
      </c>
      <c r="B32" s="381" t="s">
        <v>301</v>
      </c>
      <c r="C32" s="382">
        <v>26.55</v>
      </c>
      <c r="D32" s="383">
        <v>26.7</v>
      </c>
      <c r="E32" s="383">
        <v>25.95</v>
      </c>
      <c r="F32" s="383">
        <v>25.35</v>
      </c>
      <c r="G32" s="383">
        <v>24.6</v>
      </c>
      <c r="H32" s="383">
        <v>27.299999999999997</v>
      </c>
      <c r="I32" s="383">
        <v>28.049999999999997</v>
      </c>
      <c r="J32" s="383">
        <v>28.649999999999995</v>
      </c>
      <c r="K32" s="382">
        <v>27.45</v>
      </c>
      <c r="L32" s="382">
        <v>26.1</v>
      </c>
      <c r="M32" s="382">
        <v>254.12594999999999</v>
      </c>
      <c r="N32" s="1"/>
      <c r="O32" s="1"/>
    </row>
    <row r="33" spans="1:15" ht="12.75" customHeight="1">
      <c r="A33" s="31">
        <v>23</v>
      </c>
      <c r="B33" s="381" t="s">
        <v>50</v>
      </c>
      <c r="C33" s="382">
        <v>629.9</v>
      </c>
      <c r="D33" s="383">
        <v>632.63333333333333</v>
      </c>
      <c r="E33" s="383">
        <v>626.26666666666665</v>
      </c>
      <c r="F33" s="383">
        <v>622.63333333333333</v>
      </c>
      <c r="G33" s="383">
        <v>616.26666666666665</v>
      </c>
      <c r="H33" s="383">
        <v>636.26666666666665</v>
      </c>
      <c r="I33" s="383">
        <v>642.63333333333321</v>
      </c>
      <c r="J33" s="383">
        <v>646.26666666666665</v>
      </c>
      <c r="K33" s="382">
        <v>639</v>
      </c>
      <c r="L33" s="382">
        <v>629</v>
      </c>
      <c r="M33" s="382">
        <v>5.8177399999999997</v>
      </c>
      <c r="N33" s="1"/>
      <c r="O33" s="1"/>
    </row>
    <row r="34" spans="1:15" ht="12.75" customHeight="1">
      <c r="A34" s="31">
        <v>24</v>
      </c>
      <c r="B34" s="381" t="s">
        <v>302</v>
      </c>
      <c r="C34" s="382">
        <v>3428.5</v>
      </c>
      <c r="D34" s="383">
        <v>3441.0666666666671</v>
      </c>
      <c r="E34" s="383">
        <v>3387.4333333333343</v>
      </c>
      <c r="F34" s="383">
        <v>3346.3666666666672</v>
      </c>
      <c r="G34" s="383">
        <v>3292.7333333333345</v>
      </c>
      <c r="H34" s="383">
        <v>3482.1333333333341</v>
      </c>
      <c r="I34" s="383">
        <v>3535.7666666666664</v>
      </c>
      <c r="J34" s="383">
        <v>3576.8333333333339</v>
      </c>
      <c r="K34" s="382">
        <v>3494.7</v>
      </c>
      <c r="L34" s="382">
        <v>3400</v>
      </c>
      <c r="M34" s="382">
        <v>0.22419</v>
      </c>
      <c r="N34" s="1"/>
      <c r="O34" s="1"/>
    </row>
    <row r="35" spans="1:15" ht="12.75" customHeight="1">
      <c r="A35" s="31">
        <v>25</v>
      </c>
      <c r="B35" s="381" t="s">
        <v>51</v>
      </c>
      <c r="C35" s="382">
        <v>397.25</v>
      </c>
      <c r="D35" s="383">
        <v>395.41666666666669</v>
      </c>
      <c r="E35" s="383">
        <v>388.88333333333338</v>
      </c>
      <c r="F35" s="383">
        <v>380.51666666666671</v>
      </c>
      <c r="G35" s="383">
        <v>373.98333333333341</v>
      </c>
      <c r="H35" s="383">
        <v>403.78333333333336</v>
      </c>
      <c r="I35" s="383">
        <v>410.31666666666666</v>
      </c>
      <c r="J35" s="383">
        <v>418.68333333333334</v>
      </c>
      <c r="K35" s="382">
        <v>401.95</v>
      </c>
      <c r="L35" s="382">
        <v>387.05</v>
      </c>
      <c r="M35" s="382">
        <v>27.317499999999999</v>
      </c>
      <c r="N35" s="1"/>
      <c r="O35" s="1"/>
    </row>
    <row r="36" spans="1:15" ht="12.75" customHeight="1">
      <c r="A36" s="31">
        <v>26</v>
      </c>
      <c r="B36" s="381" t="s">
        <v>861</v>
      </c>
      <c r="C36" s="382">
        <v>1231.5999999999999</v>
      </c>
      <c r="D36" s="383">
        <v>1243.0333333333333</v>
      </c>
      <c r="E36" s="383">
        <v>1206.5666666666666</v>
      </c>
      <c r="F36" s="383">
        <v>1181.5333333333333</v>
      </c>
      <c r="G36" s="383">
        <v>1145.0666666666666</v>
      </c>
      <c r="H36" s="383">
        <v>1268.0666666666666</v>
      </c>
      <c r="I36" s="383">
        <v>1304.5333333333333</v>
      </c>
      <c r="J36" s="383">
        <v>1329.5666666666666</v>
      </c>
      <c r="K36" s="382">
        <v>1279.5</v>
      </c>
      <c r="L36" s="382">
        <v>1218</v>
      </c>
      <c r="M36" s="382">
        <v>4.9771799999999997</v>
      </c>
      <c r="N36" s="1"/>
      <c r="O36" s="1"/>
    </row>
    <row r="37" spans="1:15" ht="12.75" customHeight="1">
      <c r="A37" s="31">
        <v>27</v>
      </c>
      <c r="B37" s="381" t="s">
        <v>817</v>
      </c>
      <c r="C37" s="382">
        <v>1025.75</v>
      </c>
      <c r="D37" s="383">
        <v>1030.9166666666667</v>
      </c>
      <c r="E37" s="383">
        <v>1010.0833333333335</v>
      </c>
      <c r="F37" s="383">
        <v>994.41666666666674</v>
      </c>
      <c r="G37" s="383">
        <v>973.58333333333348</v>
      </c>
      <c r="H37" s="383">
        <v>1046.5833333333335</v>
      </c>
      <c r="I37" s="383">
        <v>1067.416666666667</v>
      </c>
      <c r="J37" s="383">
        <v>1083.0833333333335</v>
      </c>
      <c r="K37" s="382">
        <v>1051.75</v>
      </c>
      <c r="L37" s="382">
        <v>1015.25</v>
      </c>
      <c r="M37" s="382">
        <v>1.3748400000000001</v>
      </c>
      <c r="N37" s="1"/>
      <c r="O37" s="1"/>
    </row>
    <row r="38" spans="1:15" ht="12.75" customHeight="1">
      <c r="A38" s="31">
        <v>28</v>
      </c>
      <c r="B38" s="381" t="s">
        <v>293</v>
      </c>
      <c r="C38" s="382">
        <v>926.8</v>
      </c>
      <c r="D38" s="383">
        <v>933.35</v>
      </c>
      <c r="E38" s="383">
        <v>914.45</v>
      </c>
      <c r="F38" s="383">
        <v>902.1</v>
      </c>
      <c r="G38" s="383">
        <v>883.2</v>
      </c>
      <c r="H38" s="383">
        <v>945.7</v>
      </c>
      <c r="I38" s="383">
        <v>964.59999999999991</v>
      </c>
      <c r="J38" s="383">
        <v>976.95</v>
      </c>
      <c r="K38" s="382">
        <v>952.25</v>
      </c>
      <c r="L38" s="382">
        <v>921</v>
      </c>
      <c r="M38" s="382">
        <v>3.51816</v>
      </c>
      <c r="N38" s="1"/>
      <c r="O38" s="1"/>
    </row>
    <row r="39" spans="1:15" ht="12.75" customHeight="1">
      <c r="A39" s="31">
        <v>29</v>
      </c>
      <c r="B39" s="381" t="s">
        <v>52</v>
      </c>
      <c r="C39" s="382">
        <v>806.6</v>
      </c>
      <c r="D39" s="383">
        <v>810.88333333333333</v>
      </c>
      <c r="E39" s="383">
        <v>799.81666666666661</v>
      </c>
      <c r="F39" s="383">
        <v>793.0333333333333</v>
      </c>
      <c r="G39" s="383">
        <v>781.96666666666658</v>
      </c>
      <c r="H39" s="383">
        <v>817.66666666666663</v>
      </c>
      <c r="I39" s="383">
        <v>828.73333333333346</v>
      </c>
      <c r="J39" s="383">
        <v>835.51666666666665</v>
      </c>
      <c r="K39" s="382">
        <v>821.95</v>
      </c>
      <c r="L39" s="382">
        <v>804.1</v>
      </c>
      <c r="M39" s="382">
        <v>3.0204800000000001</v>
      </c>
      <c r="N39" s="1"/>
      <c r="O39" s="1"/>
    </row>
    <row r="40" spans="1:15" ht="12.75" customHeight="1">
      <c r="A40" s="31">
        <v>30</v>
      </c>
      <c r="B40" s="381" t="s">
        <v>53</v>
      </c>
      <c r="C40" s="382">
        <v>5021.8500000000004</v>
      </c>
      <c r="D40" s="383">
        <v>5012.9833333333336</v>
      </c>
      <c r="E40" s="383">
        <v>4966.8666666666668</v>
      </c>
      <c r="F40" s="383">
        <v>4911.8833333333332</v>
      </c>
      <c r="G40" s="383">
        <v>4865.7666666666664</v>
      </c>
      <c r="H40" s="383">
        <v>5067.9666666666672</v>
      </c>
      <c r="I40" s="383">
        <v>5114.0833333333339</v>
      </c>
      <c r="J40" s="383">
        <v>5169.0666666666675</v>
      </c>
      <c r="K40" s="382">
        <v>5059.1000000000004</v>
      </c>
      <c r="L40" s="382">
        <v>4958</v>
      </c>
      <c r="M40" s="382">
        <v>5.4987599999999999</v>
      </c>
      <c r="N40" s="1"/>
      <c r="O40" s="1"/>
    </row>
    <row r="41" spans="1:15" ht="12.75" customHeight="1">
      <c r="A41" s="31">
        <v>31</v>
      </c>
      <c r="B41" s="381" t="s">
        <v>54</v>
      </c>
      <c r="C41" s="382">
        <v>233</v>
      </c>
      <c r="D41" s="383">
        <v>231.45000000000002</v>
      </c>
      <c r="E41" s="383">
        <v>228.65000000000003</v>
      </c>
      <c r="F41" s="383">
        <v>224.3</v>
      </c>
      <c r="G41" s="383">
        <v>221.50000000000003</v>
      </c>
      <c r="H41" s="383">
        <v>235.80000000000004</v>
      </c>
      <c r="I41" s="383">
        <v>238.60000000000005</v>
      </c>
      <c r="J41" s="383">
        <v>242.95000000000005</v>
      </c>
      <c r="K41" s="382">
        <v>234.25</v>
      </c>
      <c r="L41" s="382">
        <v>227.1</v>
      </c>
      <c r="M41" s="382">
        <v>28.72775</v>
      </c>
      <c r="N41" s="1"/>
      <c r="O41" s="1"/>
    </row>
    <row r="42" spans="1:15" ht="12.75" customHeight="1">
      <c r="A42" s="31">
        <v>32</v>
      </c>
      <c r="B42" s="381" t="s">
        <v>303</v>
      </c>
      <c r="C42" s="382">
        <v>532.04999999999995</v>
      </c>
      <c r="D42" s="383">
        <v>520.41666666666663</v>
      </c>
      <c r="E42" s="383">
        <v>493.83333333333326</v>
      </c>
      <c r="F42" s="383">
        <v>455.61666666666662</v>
      </c>
      <c r="G42" s="383">
        <v>429.03333333333325</v>
      </c>
      <c r="H42" s="383">
        <v>558.63333333333321</v>
      </c>
      <c r="I42" s="383">
        <v>585.21666666666647</v>
      </c>
      <c r="J42" s="383">
        <v>623.43333333333328</v>
      </c>
      <c r="K42" s="382">
        <v>547</v>
      </c>
      <c r="L42" s="382">
        <v>482.2</v>
      </c>
      <c r="M42" s="382">
        <v>10.91423</v>
      </c>
      <c r="N42" s="1"/>
      <c r="O42" s="1"/>
    </row>
    <row r="43" spans="1:15" ht="12.75" customHeight="1">
      <c r="A43" s="31">
        <v>33</v>
      </c>
      <c r="B43" s="381" t="s">
        <v>304</v>
      </c>
      <c r="C43" s="382">
        <v>102.75</v>
      </c>
      <c r="D43" s="383">
        <v>103.75</v>
      </c>
      <c r="E43" s="383">
        <v>101.1</v>
      </c>
      <c r="F43" s="383">
        <v>99.449999999999989</v>
      </c>
      <c r="G43" s="383">
        <v>96.799999999999983</v>
      </c>
      <c r="H43" s="383">
        <v>105.4</v>
      </c>
      <c r="I43" s="383">
        <v>108.05000000000001</v>
      </c>
      <c r="J43" s="383">
        <v>109.70000000000002</v>
      </c>
      <c r="K43" s="382">
        <v>106.4</v>
      </c>
      <c r="L43" s="382">
        <v>102.1</v>
      </c>
      <c r="M43" s="382">
        <v>14.36767</v>
      </c>
      <c r="N43" s="1"/>
      <c r="O43" s="1"/>
    </row>
    <row r="44" spans="1:15" ht="12.75" customHeight="1">
      <c r="A44" s="31">
        <v>34</v>
      </c>
      <c r="B44" s="381" t="s">
        <v>55</v>
      </c>
      <c r="C44" s="382">
        <v>132.4</v>
      </c>
      <c r="D44" s="383">
        <v>132.41666666666669</v>
      </c>
      <c r="E44" s="383">
        <v>131.03333333333336</v>
      </c>
      <c r="F44" s="383">
        <v>129.66666666666669</v>
      </c>
      <c r="G44" s="383">
        <v>128.28333333333336</v>
      </c>
      <c r="H44" s="383">
        <v>133.78333333333336</v>
      </c>
      <c r="I44" s="383">
        <v>135.16666666666669</v>
      </c>
      <c r="J44" s="383">
        <v>136.53333333333336</v>
      </c>
      <c r="K44" s="382">
        <v>133.80000000000001</v>
      </c>
      <c r="L44" s="382">
        <v>131.05000000000001</v>
      </c>
      <c r="M44" s="382">
        <v>62.355539999999998</v>
      </c>
      <c r="N44" s="1"/>
      <c r="O44" s="1"/>
    </row>
    <row r="45" spans="1:15" ht="12.75" customHeight="1">
      <c r="A45" s="31">
        <v>35</v>
      </c>
      <c r="B45" s="381" t="s">
        <v>57</v>
      </c>
      <c r="C45" s="382">
        <v>3576.3</v>
      </c>
      <c r="D45" s="383">
        <v>3551.6166666666668</v>
      </c>
      <c r="E45" s="383">
        <v>3521.2333333333336</v>
      </c>
      <c r="F45" s="383">
        <v>3466.166666666667</v>
      </c>
      <c r="G45" s="383">
        <v>3435.7833333333338</v>
      </c>
      <c r="H45" s="383">
        <v>3606.6833333333334</v>
      </c>
      <c r="I45" s="383">
        <v>3637.0666666666666</v>
      </c>
      <c r="J45" s="383">
        <v>3692.1333333333332</v>
      </c>
      <c r="K45" s="382">
        <v>3582</v>
      </c>
      <c r="L45" s="382">
        <v>3496.55</v>
      </c>
      <c r="M45" s="382">
        <v>9.6436399999999995</v>
      </c>
      <c r="N45" s="1"/>
      <c r="O45" s="1"/>
    </row>
    <row r="46" spans="1:15" ht="12.75" customHeight="1">
      <c r="A46" s="31">
        <v>36</v>
      </c>
      <c r="B46" s="381" t="s">
        <v>305</v>
      </c>
      <c r="C46" s="382">
        <v>187.65</v>
      </c>
      <c r="D46" s="383">
        <v>189.5</v>
      </c>
      <c r="E46" s="383">
        <v>184.15</v>
      </c>
      <c r="F46" s="383">
        <v>180.65</v>
      </c>
      <c r="G46" s="383">
        <v>175.3</v>
      </c>
      <c r="H46" s="383">
        <v>193</v>
      </c>
      <c r="I46" s="383">
        <v>198.35000000000002</v>
      </c>
      <c r="J46" s="383">
        <v>201.85</v>
      </c>
      <c r="K46" s="382">
        <v>194.85</v>
      </c>
      <c r="L46" s="382">
        <v>186</v>
      </c>
      <c r="M46" s="382">
        <v>5.6658099999999996</v>
      </c>
      <c r="N46" s="1"/>
      <c r="O46" s="1"/>
    </row>
    <row r="47" spans="1:15" ht="12.75" customHeight="1">
      <c r="A47" s="31">
        <v>37</v>
      </c>
      <c r="B47" s="381" t="s">
        <v>307</v>
      </c>
      <c r="C47" s="382">
        <v>2436.5</v>
      </c>
      <c r="D47" s="383">
        <v>2427.4</v>
      </c>
      <c r="E47" s="383">
        <v>2404.25</v>
      </c>
      <c r="F47" s="383">
        <v>2372</v>
      </c>
      <c r="G47" s="383">
        <v>2348.85</v>
      </c>
      <c r="H47" s="383">
        <v>2459.65</v>
      </c>
      <c r="I47" s="383">
        <v>2482.8000000000006</v>
      </c>
      <c r="J47" s="383">
        <v>2515.0500000000002</v>
      </c>
      <c r="K47" s="382">
        <v>2450.5500000000002</v>
      </c>
      <c r="L47" s="382">
        <v>2395.15</v>
      </c>
      <c r="M47" s="382">
        <v>3.7781899999999999</v>
      </c>
      <c r="N47" s="1"/>
      <c r="O47" s="1"/>
    </row>
    <row r="48" spans="1:15" ht="12.75" customHeight="1">
      <c r="A48" s="31">
        <v>38</v>
      </c>
      <c r="B48" s="381" t="s">
        <v>306</v>
      </c>
      <c r="C48" s="382">
        <v>3013.9</v>
      </c>
      <c r="D48" s="383">
        <v>3016.65</v>
      </c>
      <c r="E48" s="383">
        <v>2998.55</v>
      </c>
      <c r="F48" s="383">
        <v>2983.2000000000003</v>
      </c>
      <c r="G48" s="383">
        <v>2965.1000000000004</v>
      </c>
      <c r="H48" s="383">
        <v>3032</v>
      </c>
      <c r="I48" s="383">
        <v>3050.0999999999995</v>
      </c>
      <c r="J48" s="383">
        <v>3065.45</v>
      </c>
      <c r="K48" s="382">
        <v>3034.75</v>
      </c>
      <c r="L48" s="382">
        <v>3001.3</v>
      </c>
      <c r="M48" s="382">
        <v>0.10897</v>
      </c>
      <c r="N48" s="1"/>
      <c r="O48" s="1"/>
    </row>
    <row r="49" spans="1:15" ht="12.75" customHeight="1">
      <c r="A49" s="31">
        <v>39</v>
      </c>
      <c r="B49" s="381" t="s">
        <v>241</v>
      </c>
      <c r="C49" s="382">
        <v>1787.8</v>
      </c>
      <c r="D49" s="383">
        <v>1790.9333333333334</v>
      </c>
      <c r="E49" s="383">
        <v>1761.8666666666668</v>
      </c>
      <c r="F49" s="383">
        <v>1735.9333333333334</v>
      </c>
      <c r="G49" s="383">
        <v>1706.8666666666668</v>
      </c>
      <c r="H49" s="383">
        <v>1816.8666666666668</v>
      </c>
      <c r="I49" s="383">
        <v>1845.9333333333334</v>
      </c>
      <c r="J49" s="383">
        <v>1871.8666666666668</v>
      </c>
      <c r="K49" s="382">
        <v>1820</v>
      </c>
      <c r="L49" s="382">
        <v>1765</v>
      </c>
      <c r="M49" s="382">
        <v>0.53569</v>
      </c>
      <c r="N49" s="1"/>
      <c r="O49" s="1"/>
    </row>
    <row r="50" spans="1:15" ht="12.75" customHeight="1">
      <c r="A50" s="31">
        <v>40</v>
      </c>
      <c r="B50" s="381" t="s">
        <v>308</v>
      </c>
      <c r="C50" s="382">
        <v>9304.9500000000007</v>
      </c>
      <c r="D50" s="383">
        <v>9253.7333333333336</v>
      </c>
      <c r="E50" s="383">
        <v>9162.4166666666679</v>
      </c>
      <c r="F50" s="383">
        <v>9019.883333333335</v>
      </c>
      <c r="G50" s="383">
        <v>8928.5666666666693</v>
      </c>
      <c r="H50" s="383">
        <v>9396.2666666666664</v>
      </c>
      <c r="I50" s="383">
        <v>9487.5833333333321</v>
      </c>
      <c r="J50" s="383">
        <v>9630.116666666665</v>
      </c>
      <c r="K50" s="382">
        <v>9345.0499999999993</v>
      </c>
      <c r="L50" s="382">
        <v>9111.2000000000007</v>
      </c>
      <c r="M50" s="382">
        <v>0.27783999999999998</v>
      </c>
      <c r="N50" s="1"/>
      <c r="O50" s="1"/>
    </row>
    <row r="51" spans="1:15" ht="12.75" customHeight="1">
      <c r="A51" s="31">
        <v>41</v>
      </c>
      <c r="B51" s="381" t="s">
        <v>59</v>
      </c>
      <c r="C51" s="382">
        <v>1221</v>
      </c>
      <c r="D51" s="383">
        <v>1207.1000000000001</v>
      </c>
      <c r="E51" s="383">
        <v>1185.2000000000003</v>
      </c>
      <c r="F51" s="383">
        <v>1149.4000000000001</v>
      </c>
      <c r="G51" s="383">
        <v>1127.5000000000002</v>
      </c>
      <c r="H51" s="383">
        <v>1242.9000000000003</v>
      </c>
      <c r="I51" s="383">
        <v>1264.8000000000004</v>
      </c>
      <c r="J51" s="383">
        <v>1300.6000000000004</v>
      </c>
      <c r="K51" s="382">
        <v>1229</v>
      </c>
      <c r="L51" s="382">
        <v>1171.3</v>
      </c>
      <c r="M51" s="382">
        <v>30.762409999999999</v>
      </c>
      <c r="N51" s="1"/>
      <c r="O51" s="1"/>
    </row>
    <row r="52" spans="1:15" ht="12.75" customHeight="1">
      <c r="A52" s="31">
        <v>42</v>
      </c>
      <c r="B52" s="381" t="s">
        <v>60</v>
      </c>
      <c r="C52" s="382">
        <v>710</v>
      </c>
      <c r="D52" s="383">
        <v>713.43333333333339</v>
      </c>
      <c r="E52" s="383">
        <v>703.86666666666679</v>
      </c>
      <c r="F52" s="383">
        <v>697.73333333333335</v>
      </c>
      <c r="G52" s="383">
        <v>688.16666666666674</v>
      </c>
      <c r="H52" s="383">
        <v>719.56666666666683</v>
      </c>
      <c r="I52" s="383">
        <v>729.13333333333344</v>
      </c>
      <c r="J52" s="383">
        <v>735.26666666666688</v>
      </c>
      <c r="K52" s="382">
        <v>723</v>
      </c>
      <c r="L52" s="382">
        <v>707.3</v>
      </c>
      <c r="M52" s="382">
        <v>12.52895</v>
      </c>
      <c r="N52" s="1"/>
      <c r="O52" s="1"/>
    </row>
    <row r="53" spans="1:15" ht="12.75" customHeight="1">
      <c r="A53" s="31">
        <v>43</v>
      </c>
      <c r="B53" s="381" t="s">
        <v>309</v>
      </c>
      <c r="C53" s="382">
        <v>564.75</v>
      </c>
      <c r="D53" s="383">
        <v>564.5333333333333</v>
      </c>
      <c r="E53" s="383">
        <v>560.21666666666658</v>
      </c>
      <c r="F53" s="383">
        <v>555.68333333333328</v>
      </c>
      <c r="G53" s="383">
        <v>551.36666666666656</v>
      </c>
      <c r="H53" s="383">
        <v>569.06666666666661</v>
      </c>
      <c r="I53" s="383">
        <v>573.38333333333321</v>
      </c>
      <c r="J53" s="383">
        <v>577.91666666666663</v>
      </c>
      <c r="K53" s="382">
        <v>568.85</v>
      </c>
      <c r="L53" s="382">
        <v>560</v>
      </c>
      <c r="M53" s="382">
        <v>0.73907999999999996</v>
      </c>
      <c r="N53" s="1"/>
      <c r="O53" s="1"/>
    </row>
    <row r="54" spans="1:15" ht="12.75" customHeight="1">
      <c r="A54" s="31">
        <v>44</v>
      </c>
      <c r="B54" s="381" t="s">
        <v>61</v>
      </c>
      <c r="C54" s="382">
        <v>730.6</v>
      </c>
      <c r="D54" s="383">
        <v>732.25</v>
      </c>
      <c r="E54" s="383">
        <v>723.6</v>
      </c>
      <c r="F54" s="383">
        <v>716.6</v>
      </c>
      <c r="G54" s="383">
        <v>707.95</v>
      </c>
      <c r="H54" s="383">
        <v>739.25</v>
      </c>
      <c r="I54" s="383">
        <v>747.90000000000009</v>
      </c>
      <c r="J54" s="383">
        <v>754.9</v>
      </c>
      <c r="K54" s="382">
        <v>740.9</v>
      </c>
      <c r="L54" s="382">
        <v>725.25</v>
      </c>
      <c r="M54" s="382">
        <v>104.54143000000001</v>
      </c>
      <c r="N54" s="1"/>
      <c r="O54" s="1"/>
    </row>
    <row r="55" spans="1:15" ht="12.75" customHeight="1">
      <c r="A55" s="31">
        <v>45</v>
      </c>
      <c r="B55" s="381" t="s">
        <v>62</v>
      </c>
      <c r="C55" s="382">
        <v>3392.5</v>
      </c>
      <c r="D55" s="383">
        <v>3402.3333333333335</v>
      </c>
      <c r="E55" s="383">
        <v>3367.166666666667</v>
      </c>
      <c r="F55" s="383">
        <v>3341.8333333333335</v>
      </c>
      <c r="G55" s="383">
        <v>3306.666666666667</v>
      </c>
      <c r="H55" s="383">
        <v>3427.666666666667</v>
      </c>
      <c r="I55" s="383">
        <v>3462.8333333333339</v>
      </c>
      <c r="J55" s="383">
        <v>3488.166666666667</v>
      </c>
      <c r="K55" s="382">
        <v>3437.5</v>
      </c>
      <c r="L55" s="382">
        <v>3377</v>
      </c>
      <c r="M55" s="382">
        <v>2.6399599999999999</v>
      </c>
      <c r="N55" s="1"/>
      <c r="O55" s="1"/>
    </row>
    <row r="56" spans="1:15" ht="12.75" customHeight="1">
      <c r="A56" s="31">
        <v>46</v>
      </c>
      <c r="B56" s="381" t="s">
        <v>313</v>
      </c>
      <c r="C56" s="382">
        <v>193.3</v>
      </c>
      <c r="D56" s="383">
        <v>193.68333333333331</v>
      </c>
      <c r="E56" s="383">
        <v>191.66666666666663</v>
      </c>
      <c r="F56" s="383">
        <v>190.03333333333333</v>
      </c>
      <c r="G56" s="383">
        <v>188.01666666666665</v>
      </c>
      <c r="H56" s="383">
        <v>195.31666666666661</v>
      </c>
      <c r="I56" s="383">
        <v>197.33333333333331</v>
      </c>
      <c r="J56" s="383">
        <v>198.96666666666658</v>
      </c>
      <c r="K56" s="382">
        <v>195.7</v>
      </c>
      <c r="L56" s="382">
        <v>192.05</v>
      </c>
      <c r="M56" s="382">
        <v>4.9443999999999999</v>
      </c>
      <c r="N56" s="1"/>
      <c r="O56" s="1"/>
    </row>
    <row r="57" spans="1:15" ht="12.75" customHeight="1">
      <c r="A57" s="31">
        <v>47</v>
      </c>
      <c r="B57" s="381" t="s">
        <v>314</v>
      </c>
      <c r="C57" s="382">
        <v>1274.4000000000001</v>
      </c>
      <c r="D57" s="383">
        <v>1262.1000000000001</v>
      </c>
      <c r="E57" s="383">
        <v>1239.2000000000003</v>
      </c>
      <c r="F57" s="383">
        <v>1204.0000000000002</v>
      </c>
      <c r="G57" s="383">
        <v>1181.1000000000004</v>
      </c>
      <c r="H57" s="383">
        <v>1297.3000000000002</v>
      </c>
      <c r="I57" s="383">
        <v>1320.2000000000003</v>
      </c>
      <c r="J57" s="383">
        <v>1355.4</v>
      </c>
      <c r="K57" s="382">
        <v>1285</v>
      </c>
      <c r="L57" s="382">
        <v>1226.9000000000001</v>
      </c>
      <c r="M57" s="382">
        <v>3.47228</v>
      </c>
      <c r="N57" s="1"/>
      <c r="O57" s="1"/>
    </row>
    <row r="58" spans="1:15" ht="12.75" customHeight="1">
      <c r="A58" s="31">
        <v>48</v>
      </c>
      <c r="B58" s="381" t="s">
        <v>64</v>
      </c>
      <c r="C58" s="382">
        <v>17756.900000000001</v>
      </c>
      <c r="D58" s="383">
        <v>17826.616666666669</v>
      </c>
      <c r="E58" s="383">
        <v>17510.283333333336</v>
      </c>
      <c r="F58" s="383">
        <v>17263.666666666668</v>
      </c>
      <c r="G58" s="383">
        <v>16947.333333333336</v>
      </c>
      <c r="H58" s="383">
        <v>18073.233333333337</v>
      </c>
      <c r="I58" s="383">
        <v>18389.566666666666</v>
      </c>
      <c r="J58" s="383">
        <v>18636.183333333338</v>
      </c>
      <c r="K58" s="382">
        <v>18142.95</v>
      </c>
      <c r="L58" s="382">
        <v>17580</v>
      </c>
      <c r="M58" s="382">
        <v>3.2291400000000001</v>
      </c>
      <c r="N58" s="1"/>
      <c r="O58" s="1"/>
    </row>
    <row r="59" spans="1:15" ht="12" customHeight="1">
      <c r="A59" s="31">
        <v>49</v>
      </c>
      <c r="B59" s="381" t="s">
        <v>246</v>
      </c>
      <c r="C59" s="382">
        <v>5173.7</v>
      </c>
      <c r="D59" s="383">
        <v>5202.8500000000004</v>
      </c>
      <c r="E59" s="383">
        <v>5110.7000000000007</v>
      </c>
      <c r="F59" s="383">
        <v>5047.7000000000007</v>
      </c>
      <c r="G59" s="383">
        <v>4955.5500000000011</v>
      </c>
      <c r="H59" s="383">
        <v>5265.85</v>
      </c>
      <c r="I59" s="383">
        <v>5358</v>
      </c>
      <c r="J59" s="383">
        <v>5421</v>
      </c>
      <c r="K59" s="382">
        <v>5295</v>
      </c>
      <c r="L59" s="382">
        <v>5139.8500000000004</v>
      </c>
      <c r="M59" s="382">
        <v>0.41060999999999998</v>
      </c>
      <c r="N59" s="1"/>
      <c r="O59" s="1"/>
    </row>
    <row r="60" spans="1:15" ht="12.75" customHeight="1">
      <c r="A60" s="31">
        <v>50</v>
      </c>
      <c r="B60" s="381" t="s">
        <v>65</v>
      </c>
      <c r="C60" s="382">
        <v>7659.35</v>
      </c>
      <c r="D60" s="383">
        <v>7676.45</v>
      </c>
      <c r="E60" s="383">
        <v>7567.9</v>
      </c>
      <c r="F60" s="383">
        <v>7476.45</v>
      </c>
      <c r="G60" s="383">
        <v>7367.9</v>
      </c>
      <c r="H60" s="383">
        <v>7767.9</v>
      </c>
      <c r="I60" s="383">
        <v>7876.4500000000007</v>
      </c>
      <c r="J60" s="383">
        <v>7967.9</v>
      </c>
      <c r="K60" s="382">
        <v>7785</v>
      </c>
      <c r="L60" s="382">
        <v>7585</v>
      </c>
      <c r="M60" s="382">
        <v>11.659509999999999</v>
      </c>
      <c r="N60" s="1"/>
      <c r="O60" s="1"/>
    </row>
    <row r="61" spans="1:15" ht="12.75" customHeight="1">
      <c r="A61" s="31">
        <v>51</v>
      </c>
      <c r="B61" s="381" t="s">
        <v>315</v>
      </c>
      <c r="C61" s="382">
        <v>3632.3</v>
      </c>
      <c r="D61" s="383">
        <v>3669.9166666666665</v>
      </c>
      <c r="E61" s="383">
        <v>3579.833333333333</v>
      </c>
      <c r="F61" s="383">
        <v>3527.3666666666663</v>
      </c>
      <c r="G61" s="383">
        <v>3437.2833333333328</v>
      </c>
      <c r="H61" s="383">
        <v>3722.3833333333332</v>
      </c>
      <c r="I61" s="383">
        <v>3812.4666666666662</v>
      </c>
      <c r="J61" s="383">
        <v>3864.9333333333334</v>
      </c>
      <c r="K61" s="382">
        <v>3760</v>
      </c>
      <c r="L61" s="382">
        <v>3617.45</v>
      </c>
      <c r="M61" s="382">
        <v>0.81972</v>
      </c>
      <c r="N61" s="1"/>
      <c r="O61" s="1"/>
    </row>
    <row r="62" spans="1:15" ht="12.75" customHeight="1">
      <c r="A62" s="31">
        <v>52</v>
      </c>
      <c r="B62" s="381" t="s">
        <v>66</v>
      </c>
      <c r="C62" s="382">
        <v>2383.85</v>
      </c>
      <c r="D62" s="383">
        <v>2382.6166666666668</v>
      </c>
      <c r="E62" s="383">
        <v>2362.2333333333336</v>
      </c>
      <c r="F62" s="383">
        <v>2340.6166666666668</v>
      </c>
      <c r="G62" s="383">
        <v>2320.2333333333336</v>
      </c>
      <c r="H62" s="383">
        <v>2404.2333333333336</v>
      </c>
      <c r="I62" s="383">
        <v>2424.6166666666668</v>
      </c>
      <c r="J62" s="383">
        <v>2446.2333333333336</v>
      </c>
      <c r="K62" s="382">
        <v>2403</v>
      </c>
      <c r="L62" s="382">
        <v>2361</v>
      </c>
      <c r="M62" s="382">
        <v>2.2192400000000001</v>
      </c>
      <c r="N62" s="1"/>
      <c r="O62" s="1"/>
    </row>
    <row r="63" spans="1:15" ht="12.75" customHeight="1">
      <c r="A63" s="31">
        <v>53</v>
      </c>
      <c r="B63" s="381" t="s">
        <v>316</v>
      </c>
      <c r="C63" s="382">
        <v>418.45</v>
      </c>
      <c r="D63" s="383">
        <v>419.66666666666669</v>
      </c>
      <c r="E63" s="383">
        <v>409.93333333333339</v>
      </c>
      <c r="F63" s="383">
        <v>401.41666666666669</v>
      </c>
      <c r="G63" s="383">
        <v>391.68333333333339</v>
      </c>
      <c r="H63" s="383">
        <v>428.18333333333339</v>
      </c>
      <c r="I63" s="383">
        <v>437.91666666666663</v>
      </c>
      <c r="J63" s="383">
        <v>446.43333333333339</v>
      </c>
      <c r="K63" s="382">
        <v>429.4</v>
      </c>
      <c r="L63" s="382">
        <v>411.15</v>
      </c>
      <c r="M63" s="382">
        <v>30.492629999999998</v>
      </c>
      <c r="N63" s="1"/>
      <c r="O63" s="1"/>
    </row>
    <row r="64" spans="1:15" ht="12.75" customHeight="1">
      <c r="A64" s="31">
        <v>54</v>
      </c>
      <c r="B64" s="381" t="s">
        <v>67</v>
      </c>
      <c r="C64" s="382">
        <v>271.05</v>
      </c>
      <c r="D64" s="383">
        <v>270.51666666666671</v>
      </c>
      <c r="E64" s="383">
        <v>265.13333333333344</v>
      </c>
      <c r="F64" s="383">
        <v>259.21666666666675</v>
      </c>
      <c r="G64" s="383">
        <v>253.83333333333348</v>
      </c>
      <c r="H64" s="383">
        <v>276.43333333333339</v>
      </c>
      <c r="I64" s="383">
        <v>281.81666666666672</v>
      </c>
      <c r="J64" s="383">
        <v>287.73333333333335</v>
      </c>
      <c r="K64" s="382">
        <v>275.89999999999998</v>
      </c>
      <c r="L64" s="382">
        <v>264.60000000000002</v>
      </c>
      <c r="M64" s="382">
        <v>147.14881</v>
      </c>
      <c r="N64" s="1"/>
      <c r="O64" s="1"/>
    </row>
    <row r="65" spans="1:15" ht="12.75" customHeight="1">
      <c r="A65" s="31">
        <v>55</v>
      </c>
      <c r="B65" s="381" t="s">
        <v>68</v>
      </c>
      <c r="C65" s="382">
        <v>87.6</v>
      </c>
      <c r="D65" s="383">
        <v>87.55</v>
      </c>
      <c r="E65" s="383">
        <v>86.55</v>
      </c>
      <c r="F65" s="383">
        <v>85.5</v>
      </c>
      <c r="G65" s="383">
        <v>84.5</v>
      </c>
      <c r="H65" s="383">
        <v>88.6</v>
      </c>
      <c r="I65" s="383">
        <v>89.6</v>
      </c>
      <c r="J65" s="383">
        <v>90.649999999999991</v>
      </c>
      <c r="K65" s="382">
        <v>88.55</v>
      </c>
      <c r="L65" s="382">
        <v>86.5</v>
      </c>
      <c r="M65" s="382">
        <v>398.77580999999998</v>
      </c>
      <c r="N65" s="1"/>
      <c r="O65" s="1"/>
    </row>
    <row r="66" spans="1:15" ht="12.75" customHeight="1">
      <c r="A66" s="31">
        <v>56</v>
      </c>
      <c r="B66" s="381" t="s">
        <v>247</v>
      </c>
      <c r="C66" s="382">
        <v>54.45</v>
      </c>
      <c r="D66" s="383">
        <v>54.533333333333339</v>
      </c>
      <c r="E66" s="383">
        <v>53.716666666666676</v>
      </c>
      <c r="F66" s="383">
        <v>52.983333333333334</v>
      </c>
      <c r="G66" s="383">
        <v>52.166666666666671</v>
      </c>
      <c r="H66" s="383">
        <v>55.26666666666668</v>
      </c>
      <c r="I66" s="383">
        <v>56.083333333333343</v>
      </c>
      <c r="J66" s="383">
        <v>56.816666666666684</v>
      </c>
      <c r="K66" s="382">
        <v>55.35</v>
      </c>
      <c r="L66" s="382">
        <v>53.8</v>
      </c>
      <c r="M66" s="382">
        <v>66.138019999999997</v>
      </c>
      <c r="N66" s="1"/>
      <c r="O66" s="1"/>
    </row>
    <row r="67" spans="1:15" ht="12.75" customHeight="1">
      <c r="A67" s="31">
        <v>57</v>
      </c>
      <c r="B67" s="381" t="s">
        <v>310</v>
      </c>
      <c r="C67" s="382">
        <v>2939.35</v>
      </c>
      <c r="D67" s="383">
        <v>2917.4166666666665</v>
      </c>
      <c r="E67" s="383">
        <v>2876.7833333333328</v>
      </c>
      <c r="F67" s="383">
        <v>2814.2166666666662</v>
      </c>
      <c r="G67" s="383">
        <v>2773.5833333333326</v>
      </c>
      <c r="H67" s="383">
        <v>2979.9833333333331</v>
      </c>
      <c r="I67" s="383">
        <v>3020.6166666666672</v>
      </c>
      <c r="J67" s="383">
        <v>3083.1833333333334</v>
      </c>
      <c r="K67" s="382">
        <v>2958.05</v>
      </c>
      <c r="L67" s="382">
        <v>2854.85</v>
      </c>
      <c r="M67" s="382">
        <v>0.33517999999999998</v>
      </c>
      <c r="N67" s="1"/>
      <c r="O67" s="1"/>
    </row>
    <row r="68" spans="1:15" ht="12.75" customHeight="1">
      <c r="A68" s="31">
        <v>58</v>
      </c>
      <c r="B68" s="381" t="s">
        <v>69</v>
      </c>
      <c r="C68" s="382">
        <v>1869.5</v>
      </c>
      <c r="D68" s="383">
        <v>1859.9666666666665</v>
      </c>
      <c r="E68" s="383">
        <v>1844.9833333333329</v>
      </c>
      <c r="F68" s="383">
        <v>1820.4666666666665</v>
      </c>
      <c r="G68" s="383">
        <v>1805.4833333333329</v>
      </c>
      <c r="H68" s="383">
        <v>1884.4833333333329</v>
      </c>
      <c r="I68" s="383">
        <v>1899.4666666666665</v>
      </c>
      <c r="J68" s="383">
        <v>1923.9833333333329</v>
      </c>
      <c r="K68" s="382">
        <v>1874.95</v>
      </c>
      <c r="L68" s="382">
        <v>1835.45</v>
      </c>
      <c r="M68" s="382">
        <v>6.6142200000000004</v>
      </c>
      <c r="N68" s="1"/>
      <c r="O68" s="1"/>
    </row>
    <row r="69" spans="1:15" ht="12.75" customHeight="1">
      <c r="A69" s="31">
        <v>59</v>
      </c>
      <c r="B69" s="381" t="s">
        <v>318</v>
      </c>
      <c r="C69" s="382">
        <v>4932.8999999999996</v>
      </c>
      <c r="D69" s="383">
        <v>4922.45</v>
      </c>
      <c r="E69" s="383">
        <v>4860.45</v>
      </c>
      <c r="F69" s="383">
        <v>4788</v>
      </c>
      <c r="G69" s="383">
        <v>4726</v>
      </c>
      <c r="H69" s="383">
        <v>4994.8999999999996</v>
      </c>
      <c r="I69" s="383">
        <v>5056.8999999999996</v>
      </c>
      <c r="J69" s="383">
        <v>5129.3499999999995</v>
      </c>
      <c r="K69" s="382">
        <v>4984.45</v>
      </c>
      <c r="L69" s="382">
        <v>4850</v>
      </c>
      <c r="M69" s="382">
        <v>0.59733000000000003</v>
      </c>
      <c r="N69" s="1"/>
      <c r="O69" s="1"/>
    </row>
    <row r="70" spans="1:15" ht="12.75" customHeight="1">
      <c r="A70" s="31">
        <v>60</v>
      </c>
      <c r="B70" s="381" t="s">
        <v>248</v>
      </c>
      <c r="C70" s="382">
        <v>1099.9000000000001</v>
      </c>
      <c r="D70" s="383">
        <v>1101.6333333333334</v>
      </c>
      <c r="E70" s="383">
        <v>1087.2666666666669</v>
      </c>
      <c r="F70" s="383">
        <v>1074.6333333333334</v>
      </c>
      <c r="G70" s="383">
        <v>1060.2666666666669</v>
      </c>
      <c r="H70" s="383">
        <v>1114.2666666666669</v>
      </c>
      <c r="I70" s="383">
        <v>1128.6333333333332</v>
      </c>
      <c r="J70" s="383">
        <v>1141.2666666666669</v>
      </c>
      <c r="K70" s="382">
        <v>1116</v>
      </c>
      <c r="L70" s="382">
        <v>1089</v>
      </c>
      <c r="M70" s="382">
        <v>0.42352000000000001</v>
      </c>
      <c r="N70" s="1"/>
      <c r="O70" s="1"/>
    </row>
    <row r="71" spans="1:15" ht="12.75" customHeight="1">
      <c r="A71" s="31">
        <v>61</v>
      </c>
      <c r="B71" s="381" t="s">
        <v>319</v>
      </c>
      <c r="C71" s="382">
        <v>397.25</v>
      </c>
      <c r="D71" s="383">
        <v>398.84999999999997</v>
      </c>
      <c r="E71" s="383">
        <v>392.29999999999995</v>
      </c>
      <c r="F71" s="383">
        <v>387.34999999999997</v>
      </c>
      <c r="G71" s="383">
        <v>380.79999999999995</v>
      </c>
      <c r="H71" s="383">
        <v>403.79999999999995</v>
      </c>
      <c r="I71" s="383">
        <v>410.35</v>
      </c>
      <c r="J71" s="383">
        <v>415.29999999999995</v>
      </c>
      <c r="K71" s="382">
        <v>405.4</v>
      </c>
      <c r="L71" s="382">
        <v>393.9</v>
      </c>
      <c r="M71" s="382">
        <v>1.67405</v>
      </c>
      <c r="N71" s="1"/>
      <c r="O71" s="1"/>
    </row>
    <row r="72" spans="1:15" ht="12.75" customHeight="1">
      <c r="A72" s="31">
        <v>62</v>
      </c>
      <c r="B72" s="381" t="s">
        <v>71</v>
      </c>
      <c r="C72" s="382">
        <v>208.05</v>
      </c>
      <c r="D72" s="383">
        <v>209.83333333333334</v>
      </c>
      <c r="E72" s="383">
        <v>205.7166666666667</v>
      </c>
      <c r="F72" s="383">
        <v>203.38333333333335</v>
      </c>
      <c r="G72" s="383">
        <v>199.26666666666671</v>
      </c>
      <c r="H72" s="383">
        <v>212.16666666666669</v>
      </c>
      <c r="I72" s="383">
        <v>216.2833333333333</v>
      </c>
      <c r="J72" s="383">
        <v>218.61666666666667</v>
      </c>
      <c r="K72" s="382">
        <v>213.95</v>
      </c>
      <c r="L72" s="382">
        <v>207.5</v>
      </c>
      <c r="M72" s="382">
        <v>43.249879999999997</v>
      </c>
      <c r="N72" s="1"/>
      <c r="O72" s="1"/>
    </row>
    <row r="73" spans="1:15" ht="12.75" customHeight="1">
      <c r="A73" s="31">
        <v>63</v>
      </c>
      <c r="B73" s="381" t="s">
        <v>311</v>
      </c>
      <c r="C73" s="382">
        <v>1827.7</v>
      </c>
      <c r="D73" s="383">
        <v>1838.7</v>
      </c>
      <c r="E73" s="383">
        <v>1799</v>
      </c>
      <c r="F73" s="383">
        <v>1770.3</v>
      </c>
      <c r="G73" s="383">
        <v>1730.6</v>
      </c>
      <c r="H73" s="383">
        <v>1867.4</v>
      </c>
      <c r="I73" s="383">
        <v>1907.1000000000004</v>
      </c>
      <c r="J73" s="383">
        <v>1935.8000000000002</v>
      </c>
      <c r="K73" s="382">
        <v>1878.4</v>
      </c>
      <c r="L73" s="382">
        <v>1810</v>
      </c>
      <c r="M73" s="382">
        <v>3.5325899999999999</v>
      </c>
      <c r="N73" s="1"/>
      <c r="O73" s="1"/>
    </row>
    <row r="74" spans="1:15" ht="12.75" customHeight="1">
      <c r="A74" s="31">
        <v>64</v>
      </c>
      <c r="B74" s="381" t="s">
        <v>72</v>
      </c>
      <c r="C74" s="382">
        <v>790.75</v>
      </c>
      <c r="D74" s="383">
        <v>787.41666666666663</v>
      </c>
      <c r="E74" s="383">
        <v>781.33333333333326</v>
      </c>
      <c r="F74" s="383">
        <v>771.91666666666663</v>
      </c>
      <c r="G74" s="383">
        <v>765.83333333333326</v>
      </c>
      <c r="H74" s="383">
        <v>796.83333333333326</v>
      </c>
      <c r="I74" s="383">
        <v>802.91666666666652</v>
      </c>
      <c r="J74" s="383">
        <v>812.33333333333326</v>
      </c>
      <c r="K74" s="382">
        <v>793.5</v>
      </c>
      <c r="L74" s="382">
        <v>778</v>
      </c>
      <c r="M74" s="382">
        <v>3.84382</v>
      </c>
      <c r="N74" s="1"/>
      <c r="O74" s="1"/>
    </row>
    <row r="75" spans="1:15" ht="12.75" customHeight="1">
      <c r="A75" s="31">
        <v>65</v>
      </c>
      <c r="B75" s="381" t="s">
        <v>73</v>
      </c>
      <c r="C75" s="382">
        <v>748.3</v>
      </c>
      <c r="D75" s="383">
        <v>748.83333333333337</v>
      </c>
      <c r="E75" s="383">
        <v>742.2166666666667</v>
      </c>
      <c r="F75" s="383">
        <v>736.13333333333333</v>
      </c>
      <c r="G75" s="383">
        <v>729.51666666666665</v>
      </c>
      <c r="H75" s="383">
        <v>754.91666666666674</v>
      </c>
      <c r="I75" s="383">
        <v>761.5333333333333</v>
      </c>
      <c r="J75" s="383">
        <v>767.61666666666679</v>
      </c>
      <c r="K75" s="382">
        <v>755.45</v>
      </c>
      <c r="L75" s="382">
        <v>742.75</v>
      </c>
      <c r="M75" s="382">
        <v>11.4489</v>
      </c>
      <c r="N75" s="1"/>
      <c r="O75" s="1"/>
    </row>
    <row r="76" spans="1:15" ht="12.75" customHeight="1">
      <c r="A76" s="31">
        <v>66</v>
      </c>
      <c r="B76" s="381" t="s">
        <v>320</v>
      </c>
      <c r="C76" s="382">
        <v>12480.2</v>
      </c>
      <c r="D76" s="383">
        <v>12527.449999999999</v>
      </c>
      <c r="E76" s="383">
        <v>12277.999999999998</v>
      </c>
      <c r="F76" s="383">
        <v>12075.8</v>
      </c>
      <c r="G76" s="383">
        <v>11826.349999999999</v>
      </c>
      <c r="H76" s="383">
        <v>12729.649999999998</v>
      </c>
      <c r="I76" s="383">
        <v>12979.099999999999</v>
      </c>
      <c r="J76" s="383">
        <v>13181.299999999997</v>
      </c>
      <c r="K76" s="382">
        <v>12776.9</v>
      </c>
      <c r="L76" s="382">
        <v>12325.25</v>
      </c>
      <c r="M76" s="382">
        <v>8.0610000000000001E-2</v>
      </c>
      <c r="N76" s="1"/>
      <c r="O76" s="1"/>
    </row>
    <row r="77" spans="1:15" ht="12.75" customHeight="1">
      <c r="A77" s="31">
        <v>67</v>
      </c>
      <c r="B77" s="381" t="s">
        <v>75</v>
      </c>
      <c r="C77" s="382">
        <v>704.7</v>
      </c>
      <c r="D77" s="383">
        <v>707.1</v>
      </c>
      <c r="E77" s="383">
        <v>699.05000000000007</v>
      </c>
      <c r="F77" s="383">
        <v>693.40000000000009</v>
      </c>
      <c r="G77" s="383">
        <v>685.35000000000014</v>
      </c>
      <c r="H77" s="383">
        <v>712.75</v>
      </c>
      <c r="I77" s="383">
        <v>720.8</v>
      </c>
      <c r="J77" s="383">
        <v>726.44999999999993</v>
      </c>
      <c r="K77" s="382">
        <v>715.15</v>
      </c>
      <c r="L77" s="382">
        <v>701.45</v>
      </c>
      <c r="M77" s="382">
        <v>43.150149999999996</v>
      </c>
      <c r="N77" s="1"/>
      <c r="O77" s="1"/>
    </row>
    <row r="78" spans="1:15" ht="12.75" customHeight="1">
      <c r="A78" s="31">
        <v>68</v>
      </c>
      <c r="B78" s="381" t="s">
        <v>76</v>
      </c>
      <c r="C78" s="382">
        <v>59.5</v>
      </c>
      <c r="D78" s="383">
        <v>59.833333333333336</v>
      </c>
      <c r="E78" s="383">
        <v>58.56666666666667</v>
      </c>
      <c r="F78" s="383">
        <v>57.633333333333333</v>
      </c>
      <c r="G78" s="383">
        <v>56.366666666666667</v>
      </c>
      <c r="H78" s="383">
        <v>60.766666666666673</v>
      </c>
      <c r="I78" s="383">
        <v>62.033333333333339</v>
      </c>
      <c r="J78" s="383">
        <v>62.966666666666676</v>
      </c>
      <c r="K78" s="382">
        <v>61.1</v>
      </c>
      <c r="L78" s="382">
        <v>58.9</v>
      </c>
      <c r="M78" s="382">
        <v>238.60526999999999</v>
      </c>
      <c r="N78" s="1"/>
      <c r="O78" s="1"/>
    </row>
    <row r="79" spans="1:15" ht="12.75" customHeight="1">
      <c r="A79" s="31">
        <v>69</v>
      </c>
      <c r="B79" s="381" t="s">
        <v>77</v>
      </c>
      <c r="C79" s="382">
        <v>358.5</v>
      </c>
      <c r="D79" s="383">
        <v>359.2833333333333</v>
      </c>
      <c r="E79" s="383">
        <v>355.91666666666663</v>
      </c>
      <c r="F79" s="383">
        <v>353.33333333333331</v>
      </c>
      <c r="G79" s="383">
        <v>349.96666666666664</v>
      </c>
      <c r="H79" s="383">
        <v>361.86666666666662</v>
      </c>
      <c r="I79" s="383">
        <v>365.23333333333329</v>
      </c>
      <c r="J79" s="383">
        <v>367.81666666666661</v>
      </c>
      <c r="K79" s="382">
        <v>362.65</v>
      </c>
      <c r="L79" s="382">
        <v>356.7</v>
      </c>
      <c r="M79" s="382">
        <v>11.82457</v>
      </c>
      <c r="N79" s="1"/>
      <c r="O79" s="1"/>
    </row>
    <row r="80" spans="1:15" ht="12.75" customHeight="1">
      <c r="A80" s="31">
        <v>70</v>
      </c>
      <c r="B80" s="381" t="s">
        <v>321</v>
      </c>
      <c r="C80" s="382">
        <v>1452.6</v>
      </c>
      <c r="D80" s="383">
        <v>1450.4666666666665</v>
      </c>
      <c r="E80" s="383">
        <v>1413.133333333333</v>
      </c>
      <c r="F80" s="383">
        <v>1373.6666666666665</v>
      </c>
      <c r="G80" s="383">
        <v>1336.333333333333</v>
      </c>
      <c r="H80" s="383">
        <v>1489.9333333333329</v>
      </c>
      <c r="I80" s="383">
        <v>1527.2666666666664</v>
      </c>
      <c r="J80" s="383">
        <v>1566.7333333333329</v>
      </c>
      <c r="K80" s="382">
        <v>1487.8</v>
      </c>
      <c r="L80" s="382">
        <v>1411</v>
      </c>
      <c r="M80" s="382">
        <v>1.4032500000000001</v>
      </c>
      <c r="N80" s="1"/>
      <c r="O80" s="1"/>
    </row>
    <row r="81" spans="1:15" ht="12.75" customHeight="1">
      <c r="A81" s="31">
        <v>71</v>
      </c>
      <c r="B81" s="381" t="s">
        <v>323</v>
      </c>
      <c r="C81" s="382">
        <v>6734.7</v>
      </c>
      <c r="D81" s="383">
        <v>6763.95</v>
      </c>
      <c r="E81" s="383">
        <v>6646.0499999999993</v>
      </c>
      <c r="F81" s="383">
        <v>6557.4</v>
      </c>
      <c r="G81" s="383">
        <v>6439.4999999999991</v>
      </c>
      <c r="H81" s="383">
        <v>6852.5999999999995</v>
      </c>
      <c r="I81" s="383">
        <v>6970.4999999999991</v>
      </c>
      <c r="J81" s="383">
        <v>7059.15</v>
      </c>
      <c r="K81" s="382">
        <v>6881.85</v>
      </c>
      <c r="L81" s="382">
        <v>6675.3</v>
      </c>
      <c r="M81" s="382">
        <v>0.11171</v>
      </c>
      <c r="N81" s="1"/>
      <c r="O81" s="1"/>
    </row>
    <row r="82" spans="1:15" ht="12.75" customHeight="1">
      <c r="A82" s="31">
        <v>72</v>
      </c>
      <c r="B82" s="381" t="s">
        <v>324</v>
      </c>
      <c r="C82" s="382">
        <v>999.35</v>
      </c>
      <c r="D82" s="383">
        <v>1000.2833333333333</v>
      </c>
      <c r="E82" s="383">
        <v>984.06666666666661</v>
      </c>
      <c r="F82" s="383">
        <v>968.7833333333333</v>
      </c>
      <c r="G82" s="383">
        <v>952.56666666666661</v>
      </c>
      <c r="H82" s="383">
        <v>1015.5666666666666</v>
      </c>
      <c r="I82" s="383">
        <v>1031.7833333333333</v>
      </c>
      <c r="J82" s="383">
        <v>1047.0666666666666</v>
      </c>
      <c r="K82" s="382">
        <v>1016.5</v>
      </c>
      <c r="L82" s="382">
        <v>985</v>
      </c>
      <c r="M82" s="382">
        <v>0.65873000000000004</v>
      </c>
      <c r="N82" s="1"/>
      <c r="O82" s="1"/>
    </row>
    <row r="83" spans="1:15" ht="12.75" customHeight="1">
      <c r="A83" s="31">
        <v>73</v>
      </c>
      <c r="B83" s="381" t="s">
        <v>78</v>
      </c>
      <c r="C83" s="382">
        <v>17081.05</v>
      </c>
      <c r="D83" s="383">
        <v>17169.683333333334</v>
      </c>
      <c r="E83" s="383">
        <v>16911.366666666669</v>
      </c>
      <c r="F83" s="383">
        <v>16741.683333333334</v>
      </c>
      <c r="G83" s="383">
        <v>16483.366666666669</v>
      </c>
      <c r="H83" s="383">
        <v>17339.366666666669</v>
      </c>
      <c r="I83" s="383">
        <v>17597.683333333334</v>
      </c>
      <c r="J83" s="383">
        <v>17767.366666666669</v>
      </c>
      <c r="K83" s="382">
        <v>17428</v>
      </c>
      <c r="L83" s="382">
        <v>17000</v>
      </c>
      <c r="M83" s="382">
        <v>0.30563000000000001</v>
      </c>
      <c r="N83" s="1"/>
      <c r="O83" s="1"/>
    </row>
    <row r="84" spans="1:15" ht="12.75" customHeight="1">
      <c r="A84" s="31">
        <v>74</v>
      </c>
      <c r="B84" s="381" t="s">
        <v>80</v>
      </c>
      <c r="C84" s="382">
        <v>396.2</v>
      </c>
      <c r="D84" s="383">
        <v>398.0333333333333</v>
      </c>
      <c r="E84" s="383">
        <v>393.16666666666663</v>
      </c>
      <c r="F84" s="383">
        <v>390.13333333333333</v>
      </c>
      <c r="G84" s="383">
        <v>385.26666666666665</v>
      </c>
      <c r="H84" s="383">
        <v>401.06666666666661</v>
      </c>
      <c r="I84" s="383">
        <v>405.93333333333328</v>
      </c>
      <c r="J84" s="383">
        <v>408.96666666666658</v>
      </c>
      <c r="K84" s="382">
        <v>402.9</v>
      </c>
      <c r="L84" s="382">
        <v>395</v>
      </c>
      <c r="M84" s="382">
        <v>59.572130000000001</v>
      </c>
      <c r="N84" s="1"/>
      <c r="O84" s="1"/>
    </row>
    <row r="85" spans="1:15" ht="12.75" customHeight="1">
      <c r="A85" s="31">
        <v>75</v>
      </c>
      <c r="B85" s="381" t="s">
        <v>325</v>
      </c>
      <c r="C85" s="382">
        <v>441.3</v>
      </c>
      <c r="D85" s="383">
        <v>445.33333333333331</v>
      </c>
      <c r="E85" s="383">
        <v>435.66666666666663</v>
      </c>
      <c r="F85" s="383">
        <v>430.0333333333333</v>
      </c>
      <c r="G85" s="383">
        <v>420.36666666666662</v>
      </c>
      <c r="H85" s="383">
        <v>450.96666666666664</v>
      </c>
      <c r="I85" s="383">
        <v>460.63333333333327</v>
      </c>
      <c r="J85" s="383">
        <v>466.26666666666665</v>
      </c>
      <c r="K85" s="382">
        <v>455</v>
      </c>
      <c r="L85" s="382">
        <v>439.7</v>
      </c>
      <c r="M85" s="382">
        <v>6.9786000000000001</v>
      </c>
      <c r="N85" s="1"/>
      <c r="O85" s="1"/>
    </row>
    <row r="86" spans="1:15" ht="12.75" customHeight="1">
      <c r="A86" s="31">
        <v>76</v>
      </c>
      <c r="B86" s="381" t="s">
        <v>81</v>
      </c>
      <c r="C86" s="382">
        <v>3737.35</v>
      </c>
      <c r="D86" s="383">
        <v>3720.7333333333336</v>
      </c>
      <c r="E86" s="383">
        <v>3699.4666666666672</v>
      </c>
      <c r="F86" s="383">
        <v>3661.5833333333335</v>
      </c>
      <c r="G86" s="383">
        <v>3640.3166666666671</v>
      </c>
      <c r="H86" s="383">
        <v>3758.6166666666672</v>
      </c>
      <c r="I86" s="383">
        <v>3779.8833333333337</v>
      </c>
      <c r="J86" s="383">
        <v>3817.7666666666673</v>
      </c>
      <c r="K86" s="382">
        <v>3742</v>
      </c>
      <c r="L86" s="382">
        <v>3682.85</v>
      </c>
      <c r="M86" s="382">
        <v>2.4190499999999999</v>
      </c>
      <c r="N86" s="1"/>
      <c r="O86" s="1"/>
    </row>
    <row r="87" spans="1:15" ht="12.75" customHeight="1">
      <c r="A87" s="31">
        <v>77</v>
      </c>
      <c r="B87" s="381" t="s">
        <v>312</v>
      </c>
      <c r="C87" s="382">
        <v>1949.1</v>
      </c>
      <c r="D87" s="383">
        <v>1955.3666666666668</v>
      </c>
      <c r="E87" s="383">
        <v>1925.7333333333336</v>
      </c>
      <c r="F87" s="383">
        <v>1902.3666666666668</v>
      </c>
      <c r="G87" s="383">
        <v>1872.7333333333336</v>
      </c>
      <c r="H87" s="383">
        <v>1978.7333333333336</v>
      </c>
      <c r="I87" s="383">
        <v>2008.3666666666668</v>
      </c>
      <c r="J87" s="383">
        <v>2031.7333333333336</v>
      </c>
      <c r="K87" s="382">
        <v>1985</v>
      </c>
      <c r="L87" s="382">
        <v>1932</v>
      </c>
      <c r="M87" s="382">
        <v>11.04762</v>
      </c>
      <c r="N87" s="1"/>
      <c r="O87" s="1"/>
    </row>
    <row r="88" spans="1:15" ht="12.75" customHeight="1">
      <c r="A88" s="31">
        <v>78</v>
      </c>
      <c r="B88" s="381" t="s">
        <v>322</v>
      </c>
      <c r="C88" s="382">
        <v>577.29999999999995</v>
      </c>
      <c r="D88" s="383">
        <v>573.74999999999989</v>
      </c>
      <c r="E88" s="383">
        <v>565.0999999999998</v>
      </c>
      <c r="F88" s="383">
        <v>552.89999999999986</v>
      </c>
      <c r="G88" s="383">
        <v>544.24999999999977</v>
      </c>
      <c r="H88" s="383">
        <v>585.94999999999982</v>
      </c>
      <c r="I88" s="383">
        <v>594.59999999999991</v>
      </c>
      <c r="J88" s="383">
        <v>606.79999999999984</v>
      </c>
      <c r="K88" s="382">
        <v>582.4</v>
      </c>
      <c r="L88" s="382">
        <v>561.54999999999995</v>
      </c>
      <c r="M88" s="382">
        <v>91.100650000000002</v>
      </c>
      <c r="N88" s="1"/>
      <c r="O88" s="1"/>
    </row>
    <row r="89" spans="1:15" ht="12.75" customHeight="1">
      <c r="A89" s="31">
        <v>79</v>
      </c>
      <c r="B89" s="381" t="s">
        <v>326</v>
      </c>
      <c r="C89" s="382">
        <v>145.19999999999999</v>
      </c>
      <c r="D89" s="383">
        <v>143.48333333333332</v>
      </c>
      <c r="E89" s="383">
        <v>140.01666666666665</v>
      </c>
      <c r="F89" s="383">
        <v>134.83333333333334</v>
      </c>
      <c r="G89" s="383">
        <v>131.36666666666667</v>
      </c>
      <c r="H89" s="383">
        <v>148.66666666666663</v>
      </c>
      <c r="I89" s="383">
        <v>152.13333333333327</v>
      </c>
      <c r="J89" s="383">
        <v>157.31666666666661</v>
      </c>
      <c r="K89" s="382">
        <v>146.94999999999999</v>
      </c>
      <c r="L89" s="382">
        <v>138.30000000000001</v>
      </c>
      <c r="M89" s="382">
        <v>35.857669999999999</v>
      </c>
      <c r="N89" s="1"/>
      <c r="O89" s="1"/>
    </row>
    <row r="90" spans="1:15" ht="12.75" customHeight="1">
      <c r="A90" s="31">
        <v>80</v>
      </c>
      <c r="B90" s="381" t="s">
        <v>82</v>
      </c>
      <c r="C90" s="382">
        <v>450.5</v>
      </c>
      <c r="D90" s="383">
        <v>453.23333333333335</v>
      </c>
      <c r="E90" s="383">
        <v>446.76666666666671</v>
      </c>
      <c r="F90" s="383">
        <v>443.03333333333336</v>
      </c>
      <c r="G90" s="383">
        <v>436.56666666666672</v>
      </c>
      <c r="H90" s="383">
        <v>456.9666666666667</v>
      </c>
      <c r="I90" s="383">
        <v>463.43333333333339</v>
      </c>
      <c r="J90" s="383">
        <v>467.16666666666669</v>
      </c>
      <c r="K90" s="382">
        <v>459.7</v>
      </c>
      <c r="L90" s="382">
        <v>449.5</v>
      </c>
      <c r="M90" s="382">
        <v>18.846050000000002</v>
      </c>
      <c r="N90" s="1"/>
      <c r="O90" s="1"/>
    </row>
    <row r="91" spans="1:15" ht="12.75" customHeight="1">
      <c r="A91" s="31">
        <v>81</v>
      </c>
      <c r="B91" s="381" t="s">
        <v>344</v>
      </c>
      <c r="C91" s="382">
        <v>2806.9</v>
      </c>
      <c r="D91" s="383">
        <v>2810.1333333333337</v>
      </c>
      <c r="E91" s="383">
        <v>2781.8166666666675</v>
      </c>
      <c r="F91" s="383">
        <v>2756.733333333334</v>
      </c>
      <c r="G91" s="383">
        <v>2728.4166666666679</v>
      </c>
      <c r="H91" s="383">
        <v>2835.2166666666672</v>
      </c>
      <c r="I91" s="383">
        <v>2863.5333333333338</v>
      </c>
      <c r="J91" s="383">
        <v>2888.6166666666668</v>
      </c>
      <c r="K91" s="382">
        <v>2838.45</v>
      </c>
      <c r="L91" s="382">
        <v>2785.05</v>
      </c>
      <c r="M91" s="382">
        <v>1.1394899999999999</v>
      </c>
      <c r="N91" s="1"/>
      <c r="O91" s="1"/>
    </row>
    <row r="92" spans="1:15" ht="12.75" customHeight="1">
      <c r="A92" s="31">
        <v>82</v>
      </c>
      <c r="B92" s="381" t="s">
        <v>83</v>
      </c>
      <c r="C92" s="382">
        <v>212.3</v>
      </c>
      <c r="D92" s="383">
        <v>212.5333333333333</v>
      </c>
      <c r="E92" s="383">
        <v>209.46666666666661</v>
      </c>
      <c r="F92" s="383">
        <v>206.6333333333333</v>
      </c>
      <c r="G92" s="383">
        <v>203.56666666666661</v>
      </c>
      <c r="H92" s="383">
        <v>215.36666666666662</v>
      </c>
      <c r="I92" s="383">
        <v>218.43333333333334</v>
      </c>
      <c r="J92" s="383">
        <v>221.26666666666662</v>
      </c>
      <c r="K92" s="382">
        <v>215.6</v>
      </c>
      <c r="L92" s="382">
        <v>209.7</v>
      </c>
      <c r="M92" s="382">
        <v>86.752989999999997</v>
      </c>
      <c r="N92" s="1"/>
      <c r="O92" s="1"/>
    </row>
    <row r="93" spans="1:15" ht="12.75" customHeight="1">
      <c r="A93" s="31">
        <v>83</v>
      </c>
      <c r="B93" s="381" t="s">
        <v>330</v>
      </c>
      <c r="C93" s="382">
        <v>583.5</v>
      </c>
      <c r="D93" s="383">
        <v>588.56666666666672</v>
      </c>
      <c r="E93" s="383">
        <v>575.13333333333344</v>
      </c>
      <c r="F93" s="383">
        <v>566.76666666666677</v>
      </c>
      <c r="G93" s="383">
        <v>553.33333333333348</v>
      </c>
      <c r="H93" s="383">
        <v>596.93333333333339</v>
      </c>
      <c r="I93" s="383">
        <v>610.36666666666656</v>
      </c>
      <c r="J93" s="383">
        <v>618.73333333333335</v>
      </c>
      <c r="K93" s="382">
        <v>602</v>
      </c>
      <c r="L93" s="382">
        <v>580.20000000000005</v>
      </c>
      <c r="M93" s="382">
        <v>4.8474500000000003</v>
      </c>
      <c r="N93" s="1"/>
      <c r="O93" s="1"/>
    </row>
    <row r="94" spans="1:15" ht="12.75" customHeight="1">
      <c r="A94" s="31">
        <v>84</v>
      </c>
      <c r="B94" s="381" t="s">
        <v>331</v>
      </c>
      <c r="C94" s="382">
        <v>855.35</v>
      </c>
      <c r="D94" s="383">
        <v>853.25</v>
      </c>
      <c r="E94" s="383">
        <v>846.15</v>
      </c>
      <c r="F94" s="383">
        <v>836.94999999999993</v>
      </c>
      <c r="G94" s="383">
        <v>829.84999999999991</v>
      </c>
      <c r="H94" s="383">
        <v>862.45</v>
      </c>
      <c r="I94" s="383">
        <v>869.55</v>
      </c>
      <c r="J94" s="383">
        <v>878.75000000000011</v>
      </c>
      <c r="K94" s="382">
        <v>860.35</v>
      </c>
      <c r="L94" s="382">
        <v>844.05</v>
      </c>
      <c r="M94" s="382">
        <v>0.85135000000000005</v>
      </c>
      <c r="N94" s="1"/>
      <c r="O94" s="1"/>
    </row>
    <row r="95" spans="1:15" ht="12.75" customHeight="1">
      <c r="A95" s="31">
        <v>85</v>
      </c>
      <c r="B95" s="381" t="s">
        <v>333</v>
      </c>
      <c r="C95" s="382">
        <v>988</v>
      </c>
      <c r="D95" s="383">
        <v>987.88333333333333</v>
      </c>
      <c r="E95" s="383">
        <v>965.76666666666665</v>
      </c>
      <c r="F95" s="383">
        <v>943.5333333333333</v>
      </c>
      <c r="G95" s="383">
        <v>921.41666666666663</v>
      </c>
      <c r="H95" s="383">
        <v>1010.1166666666667</v>
      </c>
      <c r="I95" s="383">
        <v>1032.2333333333331</v>
      </c>
      <c r="J95" s="383">
        <v>1054.4666666666667</v>
      </c>
      <c r="K95" s="382">
        <v>1010</v>
      </c>
      <c r="L95" s="382">
        <v>965.65</v>
      </c>
      <c r="M95" s="382">
        <v>3.32016</v>
      </c>
      <c r="N95" s="1"/>
      <c r="O95" s="1"/>
    </row>
    <row r="96" spans="1:15" ht="12.75" customHeight="1">
      <c r="A96" s="31">
        <v>86</v>
      </c>
      <c r="B96" s="381" t="s">
        <v>250</v>
      </c>
      <c r="C96" s="382">
        <v>122.1</v>
      </c>
      <c r="D96" s="383">
        <v>122.31666666666666</v>
      </c>
      <c r="E96" s="383">
        <v>121.13333333333333</v>
      </c>
      <c r="F96" s="383">
        <v>120.16666666666666</v>
      </c>
      <c r="G96" s="383">
        <v>118.98333333333332</v>
      </c>
      <c r="H96" s="383">
        <v>123.28333333333333</v>
      </c>
      <c r="I96" s="383">
        <v>124.46666666666667</v>
      </c>
      <c r="J96" s="383">
        <v>125.43333333333334</v>
      </c>
      <c r="K96" s="382">
        <v>123.5</v>
      </c>
      <c r="L96" s="382">
        <v>121.35</v>
      </c>
      <c r="M96" s="382">
        <v>13.505050000000001</v>
      </c>
      <c r="N96" s="1"/>
      <c r="O96" s="1"/>
    </row>
    <row r="97" spans="1:15" ht="12.75" customHeight="1">
      <c r="A97" s="31">
        <v>87</v>
      </c>
      <c r="B97" s="381" t="s">
        <v>327</v>
      </c>
      <c r="C97" s="382">
        <v>425.3</v>
      </c>
      <c r="D97" s="383">
        <v>423.38333333333338</v>
      </c>
      <c r="E97" s="383">
        <v>414.76666666666677</v>
      </c>
      <c r="F97" s="383">
        <v>404.23333333333341</v>
      </c>
      <c r="G97" s="383">
        <v>395.61666666666679</v>
      </c>
      <c r="H97" s="383">
        <v>433.91666666666674</v>
      </c>
      <c r="I97" s="383">
        <v>442.53333333333342</v>
      </c>
      <c r="J97" s="383">
        <v>453.06666666666672</v>
      </c>
      <c r="K97" s="382">
        <v>432</v>
      </c>
      <c r="L97" s="382">
        <v>412.85</v>
      </c>
      <c r="M97" s="382">
        <v>4.8593799999999998</v>
      </c>
      <c r="N97" s="1"/>
      <c r="O97" s="1"/>
    </row>
    <row r="98" spans="1:15" ht="12.75" customHeight="1">
      <c r="A98" s="31">
        <v>88</v>
      </c>
      <c r="B98" s="381" t="s">
        <v>336</v>
      </c>
      <c r="C98" s="382">
        <v>1550.05</v>
      </c>
      <c r="D98" s="383">
        <v>1557.7</v>
      </c>
      <c r="E98" s="383">
        <v>1533.4</v>
      </c>
      <c r="F98" s="383">
        <v>1516.75</v>
      </c>
      <c r="G98" s="383">
        <v>1492.45</v>
      </c>
      <c r="H98" s="383">
        <v>1574.3500000000001</v>
      </c>
      <c r="I98" s="383">
        <v>1598.6499999999999</v>
      </c>
      <c r="J98" s="383">
        <v>1615.3000000000002</v>
      </c>
      <c r="K98" s="382">
        <v>1582</v>
      </c>
      <c r="L98" s="382">
        <v>1541.05</v>
      </c>
      <c r="M98" s="382">
        <v>5.8098299999999998</v>
      </c>
      <c r="N98" s="1"/>
      <c r="O98" s="1"/>
    </row>
    <row r="99" spans="1:15" ht="12.75" customHeight="1">
      <c r="A99" s="31">
        <v>89</v>
      </c>
      <c r="B99" s="381" t="s">
        <v>334</v>
      </c>
      <c r="C99" s="382">
        <v>1148.75</v>
      </c>
      <c r="D99" s="383">
        <v>1153.7666666666667</v>
      </c>
      <c r="E99" s="383">
        <v>1137.4333333333334</v>
      </c>
      <c r="F99" s="383">
        <v>1126.1166666666668</v>
      </c>
      <c r="G99" s="383">
        <v>1109.7833333333335</v>
      </c>
      <c r="H99" s="383">
        <v>1165.0833333333333</v>
      </c>
      <c r="I99" s="383">
        <v>1181.4166666666667</v>
      </c>
      <c r="J99" s="383">
        <v>1192.7333333333331</v>
      </c>
      <c r="K99" s="382">
        <v>1170.0999999999999</v>
      </c>
      <c r="L99" s="382">
        <v>1142.45</v>
      </c>
      <c r="M99" s="382">
        <v>0.89393</v>
      </c>
      <c r="N99" s="1"/>
      <c r="O99" s="1"/>
    </row>
    <row r="100" spans="1:15" ht="12.75" customHeight="1">
      <c r="A100" s="31">
        <v>90</v>
      </c>
      <c r="B100" s="381" t="s">
        <v>335</v>
      </c>
      <c r="C100" s="382">
        <v>21.55</v>
      </c>
      <c r="D100" s="383">
        <v>21.633333333333336</v>
      </c>
      <c r="E100" s="383">
        <v>21.316666666666674</v>
      </c>
      <c r="F100" s="383">
        <v>21.083333333333336</v>
      </c>
      <c r="G100" s="383">
        <v>20.766666666666673</v>
      </c>
      <c r="H100" s="383">
        <v>21.866666666666674</v>
      </c>
      <c r="I100" s="383">
        <v>22.183333333333337</v>
      </c>
      <c r="J100" s="383">
        <v>22.416666666666675</v>
      </c>
      <c r="K100" s="382">
        <v>21.95</v>
      </c>
      <c r="L100" s="382">
        <v>21.4</v>
      </c>
      <c r="M100" s="382">
        <v>39.04175</v>
      </c>
      <c r="N100" s="1"/>
      <c r="O100" s="1"/>
    </row>
    <row r="101" spans="1:15" ht="12.75" customHeight="1">
      <c r="A101" s="31">
        <v>91</v>
      </c>
      <c r="B101" s="381" t="s">
        <v>337</v>
      </c>
      <c r="C101" s="382">
        <v>622.5</v>
      </c>
      <c r="D101" s="383">
        <v>627.94999999999993</v>
      </c>
      <c r="E101" s="383">
        <v>613.34999999999991</v>
      </c>
      <c r="F101" s="383">
        <v>604.19999999999993</v>
      </c>
      <c r="G101" s="383">
        <v>589.59999999999991</v>
      </c>
      <c r="H101" s="383">
        <v>637.09999999999991</v>
      </c>
      <c r="I101" s="383">
        <v>651.70000000000005</v>
      </c>
      <c r="J101" s="383">
        <v>660.84999999999991</v>
      </c>
      <c r="K101" s="382">
        <v>642.54999999999995</v>
      </c>
      <c r="L101" s="382">
        <v>618.79999999999995</v>
      </c>
      <c r="M101" s="382">
        <v>1.63622</v>
      </c>
      <c r="N101" s="1"/>
      <c r="O101" s="1"/>
    </row>
    <row r="102" spans="1:15" ht="12.75" customHeight="1">
      <c r="A102" s="31">
        <v>92</v>
      </c>
      <c r="B102" s="381" t="s">
        <v>338</v>
      </c>
      <c r="C102" s="382">
        <v>947</v>
      </c>
      <c r="D102" s="383">
        <v>934.63333333333333</v>
      </c>
      <c r="E102" s="383">
        <v>912.4666666666667</v>
      </c>
      <c r="F102" s="383">
        <v>877.93333333333339</v>
      </c>
      <c r="G102" s="383">
        <v>855.76666666666677</v>
      </c>
      <c r="H102" s="383">
        <v>969.16666666666663</v>
      </c>
      <c r="I102" s="383">
        <v>991.33333333333337</v>
      </c>
      <c r="J102" s="383">
        <v>1025.8666666666666</v>
      </c>
      <c r="K102" s="382">
        <v>956.8</v>
      </c>
      <c r="L102" s="382">
        <v>900.1</v>
      </c>
      <c r="M102" s="382">
        <v>10.760479999999999</v>
      </c>
      <c r="N102" s="1"/>
      <c r="O102" s="1"/>
    </row>
    <row r="103" spans="1:15" ht="12.75" customHeight="1">
      <c r="A103" s="31">
        <v>93</v>
      </c>
      <c r="B103" s="381" t="s">
        <v>339</v>
      </c>
      <c r="C103" s="382">
        <v>4828.05</v>
      </c>
      <c r="D103" s="383">
        <v>4845.9000000000005</v>
      </c>
      <c r="E103" s="383">
        <v>4771.8500000000013</v>
      </c>
      <c r="F103" s="383">
        <v>4715.6500000000005</v>
      </c>
      <c r="G103" s="383">
        <v>4641.6000000000013</v>
      </c>
      <c r="H103" s="383">
        <v>4902.1000000000013</v>
      </c>
      <c r="I103" s="383">
        <v>4976.1500000000005</v>
      </c>
      <c r="J103" s="383">
        <v>5032.3500000000013</v>
      </c>
      <c r="K103" s="382">
        <v>4919.95</v>
      </c>
      <c r="L103" s="382">
        <v>4789.7</v>
      </c>
      <c r="M103" s="382">
        <v>7.2779999999999997E-2</v>
      </c>
      <c r="N103" s="1"/>
      <c r="O103" s="1"/>
    </row>
    <row r="104" spans="1:15" ht="12.75" customHeight="1">
      <c r="A104" s="31">
        <v>94</v>
      </c>
      <c r="B104" s="381" t="s">
        <v>249</v>
      </c>
      <c r="C104" s="382">
        <v>90.55</v>
      </c>
      <c r="D104" s="383">
        <v>90.633333333333326</v>
      </c>
      <c r="E104" s="383">
        <v>89.616666666666646</v>
      </c>
      <c r="F104" s="383">
        <v>88.683333333333323</v>
      </c>
      <c r="G104" s="383">
        <v>87.666666666666643</v>
      </c>
      <c r="H104" s="383">
        <v>91.566666666666649</v>
      </c>
      <c r="I104" s="383">
        <v>92.583333333333329</v>
      </c>
      <c r="J104" s="383">
        <v>93.516666666666652</v>
      </c>
      <c r="K104" s="382">
        <v>91.65</v>
      </c>
      <c r="L104" s="382">
        <v>89.7</v>
      </c>
      <c r="M104" s="382">
        <v>39.676679999999998</v>
      </c>
      <c r="N104" s="1"/>
      <c r="O104" s="1"/>
    </row>
    <row r="105" spans="1:15" ht="12.75" customHeight="1">
      <c r="A105" s="31">
        <v>95</v>
      </c>
      <c r="B105" s="381" t="s">
        <v>332</v>
      </c>
      <c r="C105" s="382">
        <v>512.9</v>
      </c>
      <c r="D105" s="383">
        <v>517.61666666666667</v>
      </c>
      <c r="E105" s="383">
        <v>506.2833333333333</v>
      </c>
      <c r="F105" s="383">
        <v>499.66666666666663</v>
      </c>
      <c r="G105" s="383">
        <v>488.33333333333326</v>
      </c>
      <c r="H105" s="383">
        <v>524.23333333333335</v>
      </c>
      <c r="I105" s="383">
        <v>535.56666666666661</v>
      </c>
      <c r="J105" s="383">
        <v>542.18333333333339</v>
      </c>
      <c r="K105" s="382">
        <v>528.95000000000005</v>
      </c>
      <c r="L105" s="382">
        <v>511</v>
      </c>
      <c r="M105" s="382">
        <v>0.2928</v>
      </c>
      <c r="N105" s="1"/>
      <c r="O105" s="1"/>
    </row>
    <row r="106" spans="1:15" ht="12.75" customHeight="1">
      <c r="A106" s="31">
        <v>96</v>
      </c>
      <c r="B106" s="381" t="s">
        <v>839</v>
      </c>
      <c r="C106" s="382">
        <v>199.35</v>
      </c>
      <c r="D106" s="383">
        <v>201.03333333333333</v>
      </c>
      <c r="E106" s="383">
        <v>196.46666666666667</v>
      </c>
      <c r="F106" s="383">
        <v>193.58333333333334</v>
      </c>
      <c r="G106" s="383">
        <v>189.01666666666668</v>
      </c>
      <c r="H106" s="383">
        <v>203.91666666666666</v>
      </c>
      <c r="I106" s="383">
        <v>208.48333333333332</v>
      </c>
      <c r="J106" s="383">
        <v>211.36666666666665</v>
      </c>
      <c r="K106" s="382">
        <v>205.6</v>
      </c>
      <c r="L106" s="382">
        <v>198.15</v>
      </c>
      <c r="M106" s="382">
        <v>17.394189999999998</v>
      </c>
      <c r="N106" s="1"/>
      <c r="O106" s="1"/>
    </row>
    <row r="107" spans="1:15" ht="12.75" customHeight="1">
      <c r="A107" s="31">
        <v>97</v>
      </c>
      <c r="B107" s="381" t="s">
        <v>340</v>
      </c>
      <c r="C107" s="382">
        <v>222.75</v>
      </c>
      <c r="D107" s="383">
        <v>221.66666666666666</v>
      </c>
      <c r="E107" s="383">
        <v>218.33333333333331</v>
      </c>
      <c r="F107" s="383">
        <v>213.91666666666666</v>
      </c>
      <c r="G107" s="383">
        <v>210.58333333333331</v>
      </c>
      <c r="H107" s="383">
        <v>226.08333333333331</v>
      </c>
      <c r="I107" s="383">
        <v>229.41666666666663</v>
      </c>
      <c r="J107" s="383">
        <v>233.83333333333331</v>
      </c>
      <c r="K107" s="382">
        <v>225</v>
      </c>
      <c r="L107" s="382">
        <v>217.25</v>
      </c>
      <c r="M107" s="382">
        <v>1.9879100000000001</v>
      </c>
      <c r="N107" s="1"/>
      <c r="O107" s="1"/>
    </row>
    <row r="108" spans="1:15" ht="12.75" customHeight="1">
      <c r="A108" s="31">
        <v>98</v>
      </c>
      <c r="B108" s="381" t="s">
        <v>341</v>
      </c>
      <c r="C108" s="382">
        <v>423.15</v>
      </c>
      <c r="D108" s="383">
        <v>424.56666666666666</v>
      </c>
      <c r="E108" s="383">
        <v>417.13333333333333</v>
      </c>
      <c r="F108" s="383">
        <v>411.11666666666667</v>
      </c>
      <c r="G108" s="383">
        <v>403.68333333333334</v>
      </c>
      <c r="H108" s="383">
        <v>430.58333333333331</v>
      </c>
      <c r="I108" s="383">
        <v>438.01666666666659</v>
      </c>
      <c r="J108" s="383">
        <v>444.0333333333333</v>
      </c>
      <c r="K108" s="382">
        <v>432</v>
      </c>
      <c r="L108" s="382">
        <v>418.55</v>
      </c>
      <c r="M108" s="382">
        <v>16.514779999999998</v>
      </c>
      <c r="N108" s="1"/>
      <c r="O108" s="1"/>
    </row>
    <row r="109" spans="1:15" ht="12.75" customHeight="1">
      <c r="A109" s="31">
        <v>99</v>
      </c>
      <c r="B109" s="381" t="s">
        <v>84</v>
      </c>
      <c r="C109" s="382">
        <v>574.85</v>
      </c>
      <c r="D109" s="383">
        <v>572.76666666666677</v>
      </c>
      <c r="E109" s="383">
        <v>567.58333333333348</v>
      </c>
      <c r="F109" s="383">
        <v>560.31666666666672</v>
      </c>
      <c r="G109" s="383">
        <v>555.13333333333344</v>
      </c>
      <c r="H109" s="383">
        <v>580.03333333333353</v>
      </c>
      <c r="I109" s="383">
        <v>585.2166666666667</v>
      </c>
      <c r="J109" s="383">
        <v>592.48333333333358</v>
      </c>
      <c r="K109" s="382">
        <v>577.95000000000005</v>
      </c>
      <c r="L109" s="382">
        <v>565.5</v>
      </c>
      <c r="M109" s="382">
        <v>26.411269999999998</v>
      </c>
      <c r="N109" s="1"/>
      <c r="O109" s="1"/>
    </row>
    <row r="110" spans="1:15" ht="12.75" customHeight="1">
      <c r="A110" s="31">
        <v>100</v>
      </c>
      <c r="B110" s="381" t="s">
        <v>342</v>
      </c>
      <c r="C110" s="382">
        <v>641.54999999999995</v>
      </c>
      <c r="D110" s="383">
        <v>642.83333333333337</v>
      </c>
      <c r="E110" s="383">
        <v>635.66666666666674</v>
      </c>
      <c r="F110" s="383">
        <v>629.78333333333342</v>
      </c>
      <c r="G110" s="383">
        <v>622.61666666666679</v>
      </c>
      <c r="H110" s="383">
        <v>648.7166666666667</v>
      </c>
      <c r="I110" s="383">
        <v>655.88333333333344</v>
      </c>
      <c r="J110" s="383">
        <v>661.76666666666665</v>
      </c>
      <c r="K110" s="382">
        <v>650</v>
      </c>
      <c r="L110" s="382">
        <v>636.95000000000005</v>
      </c>
      <c r="M110" s="382">
        <v>0.53915000000000002</v>
      </c>
      <c r="N110" s="1"/>
      <c r="O110" s="1"/>
    </row>
    <row r="111" spans="1:15" ht="12.75" customHeight="1">
      <c r="A111" s="31">
        <v>101</v>
      </c>
      <c r="B111" s="381" t="s">
        <v>85</v>
      </c>
      <c r="C111" s="382">
        <v>914.75</v>
      </c>
      <c r="D111" s="383">
        <v>918.25</v>
      </c>
      <c r="E111" s="383">
        <v>909.85</v>
      </c>
      <c r="F111" s="383">
        <v>904.95</v>
      </c>
      <c r="G111" s="383">
        <v>896.55000000000007</v>
      </c>
      <c r="H111" s="383">
        <v>923.15</v>
      </c>
      <c r="I111" s="383">
        <v>931.55000000000007</v>
      </c>
      <c r="J111" s="383">
        <v>936.44999999999993</v>
      </c>
      <c r="K111" s="382">
        <v>926.65</v>
      </c>
      <c r="L111" s="382">
        <v>913.35</v>
      </c>
      <c r="M111" s="382">
        <v>15.460990000000001</v>
      </c>
      <c r="N111" s="1"/>
      <c r="O111" s="1"/>
    </row>
    <row r="112" spans="1:15" ht="12.75" customHeight="1">
      <c r="A112" s="31">
        <v>102</v>
      </c>
      <c r="B112" s="381" t="s">
        <v>86</v>
      </c>
      <c r="C112" s="382">
        <v>156.94999999999999</v>
      </c>
      <c r="D112" s="383">
        <v>156.44999999999999</v>
      </c>
      <c r="E112" s="383">
        <v>155.44999999999999</v>
      </c>
      <c r="F112" s="383">
        <v>153.94999999999999</v>
      </c>
      <c r="G112" s="383">
        <v>152.94999999999999</v>
      </c>
      <c r="H112" s="383">
        <v>157.94999999999999</v>
      </c>
      <c r="I112" s="383">
        <v>158.94999999999999</v>
      </c>
      <c r="J112" s="383">
        <v>160.44999999999999</v>
      </c>
      <c r="K112" s="382">
        <v>157.44999999999999</v>
      </c>
      <c r="L112" s="382">
        <v>154.94999999999999</v>
      </c>
      <c r="M112" s="382">
        <v>116.79683</v>
      </c>
      <c r="N112" s="1"/>
      <c r="O112" s="1"/>
    </row>
    <row r="113" spans="1:15" ht="12.75" customHeight="1">
      <c r="A113" s="31">
        <v>103</v>
      </c>
      <c r="B113" s="381" t="s">
        <v>343</v>
      </c>
      <c r="C113" s="382">
        <v>348.35</v>
      </c>
      <c r="D113" s="383">
        <v>349.2166666666667</v>
      </c>
      <c r="E113" s="383">
        <v>344.63333333333338</v>
      </c>
      <c r="F113" s="383">
        <v>340.91666666666669</v>
      </c>
      <c r="G113" s="383">
        <v>336.33333333333337</v>
      </c>
      <c r="H113" s="383">
        <v>352.93333333333339</v>
      </c>
      <c r="I113" s="383">
        <v>357.51666666666665</v>
      </c>
      <c r="J113" s="383">
        <v>361.23333333333341</v>
      </c>
      <c r="K113" s="382">
        <v>353.8</v>
      </c>
      <c r="L113" s="382">
        <v>345.5</v>
      </c>
      <c r="M113" s="382">
        <v>2.45214</v>
      </c>
      <c r="N113" s="1"/>
      <c r="O113" s="1"/>
    </row>
    <row r="114" spans="1:15" ht="12.75" customHeight="1">
      <c r="A114" s="31">
        <v>104</v>
      </c>
      <c r="B114" s="381" t="s">
        <v>88</v>
      </c>
      <c r="C114" s="382">
        <v>5756.2</v>
      </c>
      <c r="D114" s="383">
        <v>5813.9833333333336</v>
      </c>
      <c r="E114" s="383">
        <v>5652.9666666666672</v>
      </c>
      <c r="F114" s="383">
        <v>5549.7333333333336</v>
      </c>
      <c r="G114" s="383">
        <v>5388.7166666666672</v>
      </c>
      <c r="H114" s="383">
        <v>5917.2166666666672</v>
      </c>
      <c r="I114" s="383">
        <v>6078.2333333333336</v>
      </c>
      <c r="J114" s="383">
        <v>6181.4666666666672</v>
      </c>
      <c r="K114" s="382">
        <v>5975</v>
      </c>
      <c r="L114" s="382">
        <v>5710.75</v>
      </c>
      <c r="M114" s="382">
        <v>2.5181</v>
      </c>
      <c r="N114" s="1"/>
      <c r="O114" s="1"/>
    </row>
    <row r="115" spans="1:15" ht="12.75" customHeight="1">
      <c r="A115" s="31">
        <v>105</v>
      </c>
      <c r="B115" s="381" t="s">
        <v>89</v>
      </c>
      <c r="C115" s="382">
        <v>1469.9</v>
      </c>
      <c r="D115" s="383">
        <v>1465.5666666666666</v>
      </c>
      <c r="E115" s="383">
        <v>1457.2833333333333</v>
      </c>
      <c r="F115" s="383">
        <v>1444.6666666666667</v>
      </c>
      <c r="G115" s="383">
        <v>1436.3833333333334</v>
      </c>
      <c r="H115" s="383">
        <v>1478.1833333333332</v>
      </c>
      <c r="I115" s="383">
        <v>1486.4666666666665</v>
      </c>
      <c r="J115" s="383">
        <v>1499.083333333333</v>
      </c>
      <c r="K115" s="382">
        <v>1473.85</v>
      </c>
      <c r="L115" s="382">
        <v>1452.95</v>
      </c>
      <c r="M115" s="382">
        <v>2.1480700000000001</v>
      </c>
      <c r="N115" s="1"/>
      <c r="O115" s="1"/>
    </row>
    <row r="116" spans="1:15" ht="12.75" customHeight="1">
      <c r="A116" s="31">
        <v>106</v>
      </c>
      <c r="B116" s="381" t="s">
        <v>90</v>
      </c>
      <c r="C116" s="382">
        <v>636.6</v>
      </c>
      <c r="D116" s="383">
        <v>635.86666666666667</v>
      </c>
      <c r="E116" s="383">
        <v>630.73333333333335</v>
      </c>
      <c r="F116" s="383">
        <v>624.86666666666667</v>
      </c>
      <c r="G116" s="383">
        <v>619.73333333333335</v>
      </c>
      <c r="H116" s="383">
        <v>641.73333333333335</v>
      </c>
      <c r="I116" s="383">
        <v>646.86666666666679</v>
      </c>
      <c r="J116" s="383">
        <v>652.73333333333335</v>
      </c>
      <c r="K116" s="382">
        <v>641</v>
      </c>
      <c r="L116" s="382">
        <v>630</v>
      </c>
      <c r="M116" s="382">
        <v>7.9262300000000003</v>
      </c>
      <c r="N116" s="1"/>
      <c r="O116" s="1"/>
    </row>
    <row r="117" spans="1:15" ht="12.75" customHeight="1">
      <c r="A117" s="31">
        <v>107</v>
      </c>
      <c r="B117" s="381" t="s">
        <v>91</v>
      </c>
      <c r="C117" s="382">
        <v>778.5</v>
      </c>
      <c r="D117" s="383">
        <v>780.2833333333333</v>
      </c>
      <c r="E117" s="383">
        <v>773.76666666666665</v>
      </c>
      <c r="F117" s="383">
        <v>769.0333333333333</v>
      </c>
      <c r="G117" s="383">
        <v>762.51666666666665</v>
      </c>
      <c r="H117" s="383">
        <v>785.01666666666665</v>
      </c>
      <c r="I117" s="383">
        <v>791.5333333333333</v>
      </c>
      <c r="J117" s="383">
        <v>796.26666666666665</v>
      </c>
      <c r="K117" s="382">
        <v>786.8</v>
      </c>
      <c r="L117" s="382">
        <v>775.55</v>
      </c>
      <c r="M117" s="382">
        <v>3.2921399999999998</v>
      </c>
      <c r="N117" s="1"/>
      <c r="O117" s="1"/>
    </row>
    <row r="118" spans="1:15" ht="12.75" customHeight="1">
      <c r="A118" s="31">
        <v>108</v>
      </c>
      <c r="B118" s="381" t="s">
        <v>345</v>
      </c>
      <c r="C118" s="382">
        <v>570.04999999999995</v>
      </c>
      <c r="D118" s="383">
        <v>572.6</v>
      </c>
      <c r="E118" s="383">
        <v>566.45000000000005</v>
      </c>
      <c r="F118" s="383">
        <v>562.85</v>
      </c>
      <c r="G118" s="383">
        <v>556.70000000000005</v>
      </c>
      <c r="H118" s="383">
        <v>576.20000000000005</v>
      </c>
      <c r="I118" s="383">
        <v>582.34999999999991</v>
      </c>
      <c r="J118" s="383">
        <v>585.95000000000005</v>
      </c>
      <c r="K118" s="382">
        <v>578.75</v>
      </c>
      <c r="L118" s="382">
        <v>569</v>
      </c>
      <c r="M118" s="382">
        <v>0.68442999999999998</v>
      </c>
      <c r="N118" s="1"/>
      <c r="O118" s="1"/>
    </row>
    <row r="119" spans="1:15" ht="12.75" customHeight="1">
      <c r="A119" s="31">
        <v>109</v>
      </c>
      <c r="B119" s="381" t="s">
        <v>328</v>
      </c>
      <c r="C119" s="382">
        <v>2846.65</v>
      </c>
      <c r="D119" s="383">
        <v>2867.5833333333335</v>
      </c>
      <c r="E119" s="383">
        <v>2810.166666666667</v>
      </c>
      <c r="F119" s="383">
        <v>2773.6833333333334</v>
      </c>
      <c r="G119" s="383">
        <v>2716.2666666666669</v>
      </c>
      <c r="H119" s="383">
        <v>2904.0666666666671</v>
      </c>
      <c r="I119" s="383">
        <v>2961.483333333334</v>
      </c>
      <c r="J119" s="383">
        <v>2997.9666666666672</v>
      </c>
      <c r="K119" s="382">
        <v>2925</v>
      </c>
      <c r="L119" s="382">
        <v>2831.1</v>
      </c>
      <c r="M119" s="382">
        <v>0.53137000000000001</v>
      </c>
      <c r="N119" s="1"/>
      <c r="O119" s="1"/>
    </row>
    <row r="120" spans="1:15" ht="12.75" customHeight="1">
      <c r="A120" s="31">
        <v>110</v>
      </c>
      <c r="B120" s="381" t="s">
        <v>251</v>
      </c>
      <c r="C120" s="382">
        <v>444.8</v>
      </c>
      <c r="D120" s="383">
        <v>443.76666666666665</v>
      </c>
      <c r="E120" s="383">
        <v>439.0333333333333</v>
      </c>
      <c r="F120" s="383">
        <v>433.26666666666665</v>
      </c>
      <c r="G120" s="383">
        <v>428.5333333333333</v>
      </c>
      <c r="H120" s="383">
        <v>449.5333333333333</v>
      </c>
      <c r="I120" s="383">
        <v>454.26666666666665</v>
      </c>
      <c r="J120" s="383">
        <v>460.0333333333333</v>
      </c>
      <c r="K120" s="382">
        <v>448.5</v>
      </c>
      <c r="L120" s="382">
        <v>438</v>
      </c>
      <c r="M120" s="382">
        <v>10.916779999999999</v>
      </c>
      <c r="N120" s="1"/>
      <c r="O120" s="1"/>
    </row>
    <row r="121" spans="1:15" ht="12.75" customHeight="1">
      <c r="A121" s="31">
        <v>111</v>
      </c>
      <c r="B121" s="381" t="s">
        <v>329</v>
      </c>
      <c r="C121" s="382">
        <v>259.39999999999998</v>
      </c>
      <c r="D121" s="383">
        <v>259.68333333333334</v>
      </c>
      <c r="E121" s="383">
        <v>254.4666666666667</v>
      </c>
      <c r="F121" s="383">
        <v>249.53333333333336</v>
      </c>
      <c r="G121" s="383">
        <v>244.31666666666672</v>
      </c>
      <c r="H121" s="383">
        <v>264.61666666666667</v>
      </c>
      <c r="I121" s="383">
        <v>269.83333333333326</v>
      </c>
      <c r="J121" s="383">
        <v>274.76666666666665</v>
      </c>
      <c r="K121" s="382">
        <v>264.89999999999998</v>
      </c>
      <c r="L121" s="382">
        <v>254.75</v>
      </c>
      <c r="M121" s="382">
        <v>4.3821700000000003</v>
      </c>
      <c r="N121" s="1"/>
      <c r="O121" s="1"/>
    </row>
    <row r="122" spans="1:15" ht="12.75" customHeight="1">
      <c r="A122" s="31">
        <v>112</v>
      </c>
      <c r="B122" s="381" t="s">
        <v>92</v>
      </c>
      <c r="C122" s="382">
        <v>139.4</v>
      </c>
      <c r="D122" s="383">
        <v>140.06666666666666</v>
      </c>
      <c r="E122" s="383">
        <v>138.03333333333333</v>
      </c>
      <c r="F122" s="383">
        <v>136.66666666666666</v>
      </c>
      <c r="G122" s="383">
        <v>134.63333333333333</v>
      </c>
      <c r="H122" s="383">
        <v>141.43333333333334</v>
      </c>
      <c r="I122" s="383">
        <v>143.46666666666664</v>
      </c>
      <c r="J122" s="383">
        <v>144.83333333333334</v>
      </c>
      <c r="K122" s="382">
        <v>142.1</v>
      </c>
      <c r="L122" s="382">
        <v>138.69999999999999</v>
      </c>
      <c r="M122" s="382">
        <v>62.581539999999997</v>
      </c>
      <c r="N122" s="1"/>
      <c r="O122" s="1"/>
    </row>
    <row r="123" spans="1:15" ht="12.75" customHeight="1">
      <c r="A123" s="31">
        <v>113</v>
      </c>
      <c r="B123" s="381" t="s">
        <v>93</v>
      </c>
      <c r="C123" s="382">
        <v>943.55</v>
      </c>
      <c r="D123" s="383">
        <v>941.66666666666663</v>
      </c>
      <c r="E123" s="383">
        <v>937.23333333333323</v>
      </c>
      <c r="F123" s="383">
        <v>930.91666666666663</v>
      </c>
      <c r="G123" s="383">
        <v>926.48333333333323</v>
      </c>
      <c r="H123" s="383">
        <v>947.98333333333323</v>
      </c>
      <c r="I123" s="383">
        <v>952.41666666666663</v>
      </c>
      <c r="J123" s="383">
        <v>958.73333333333323</v>
      </c>
      <c r="K123" s="382">
        <v>946.1</v>
      </c>
      <c r="L123" s="382">
        <v>935.35</v>
      </c>
      <c r="M123" s="382">
        <v>2.1716600000000001</v>
      </c>
      <c r="N123" s="1"/>
      <c r="O123" s="1"/>
    </row>
    <row r="124" spans="1:15" ht="12.75" customHeight="1">
      <c r="A124" s="31">
        <v>114</v>
      </c>
      <c r="B124" s="381" t="s">
        <v>346</v>
      </c>
      <c r="C124" s="382">
        <v>1026</v>
      </c>
      <c r="D124" s="383">
        <v>1031.2666666666667</v>
      </c>
      <c r="E124" s="383">
        <v>1008.5333333333333</v>
      </c>
      <c r="F124" s="383">
        <v>991.06666666666661</v>
      </c>
      <c r="G124" s="383">
        <v>968.33333333333326</v>
      </c>
      <c r="H124" s="383">
        <v>1048.7333333333333</v>
      </c>
      <c r="I124" s="383">
        <v>1071.4666666666665</v>
      </c>
      <c r="J124" s="383">
        <v>1088.9333333333334</v>
      </c>
      <c r="K124" s="382">
        <v>1054</v>
      </c>
      <c r="L124" s="382">
        <v>1013.8</v>
      </c>
      <c r="M124" s="382">
        <v>3.0690499999999998</v>
      </c>
      <c r="N124" s="1"/>
      <c r="O124" s="1"/>
    </row>
    <row r="125" spans="1:15" ht="12.75" customHeight="1">
      <c r="A125" s="31">
        <v>115</v>
      </c>
      <c r="B125" s="381" t="s">
        <v>94</v>
      </c>
      <c r="C125" s="382">
        <v>587.5</v>
      </c>
      <c r="D125" s="383">
        <v>586.96666666666658</v>
      </c>
      <c r="E125" s="383">
        <v>583.08333333333314</v>
      </c>
      <c r="F125" s="383">
        <v>578.66666666666652</v>
      </c>
      <c r="G125" s="383">
        <v>574.78333333333308</v>
      </c>
      <c r="H125" s="383">
        <v>591.38333333333321</v>
      </c>
      <c r="I125" s="383">
        <v>595.26666666666665</v>
      </c>
      <c r="J125" s="383">
        <v>599.68333333333328</v>
      </c>
      <c r="K125" s="382">
        <v>590.85</v>
      </c>
      <c r="L125" s="382">
        <v>582.54999999999995</v>
      </c>
      <c r="M125" s="382">
        <v>14.92507</v>
      </c>
      <c r="N125" s="1"/>
      <c r="O125" s="1"/>
    </row>
    <row r="126" spans="1:15" ht="12.75" customHeight="1">
      <c r="A126" s="31">
        <v>116</v>
      </c>
      <c r="B126" s="381" t="s">
        <v>252</v>
      </c>
      <c r="C126" s="382">
        <v>1931.35</v>
      </c>
      <c r="D126" s="383">
        <v>1914.9333333333334</v>
      </c>
      <c r="E126" s="383">
        <v>1879.4166666666667</v>
      </c>
      <c r="F126" s="383">
        <v>1827.4833333333333</v>
      </c>
      <c r="G126" s="383">
        <v>1791.9666666666667</v>
      </c>
      <c r="H126" s="383">
        <v>1966.8666666666668</v>
      </c>
      <c r="I126" s="383">
        <v>2002.3833333333332</v>
      </c>
      <c r="J126" s="383">
        <v>2054.3166666666666</v>
      </c>
      <c r="K126" s="382">
        <v>1950.45</v>
      </c>
      <c r="L126" s="382">
        <v>1863</v>
      </c>
      <c r="M126" s="382">
        <v>3.5055100000000001</v>
      </c>
      <c r="N126" s="1"/>
      <c r="O126" s="1"/>
    </row>
    <row r="127" spans="1:15" ht="12.75" customHeight="1">
      <c r="A127" s="31">
        <v>117</v>
      </c>
      <c r="B127" s="381" t="s">
        <v>351</v>
      </c>
      <c r="C127" s="382">
        <v>419.05</v>
      </c>
      <c r="D127" s="383">
        <v>421.93333333333334</v>
      </c>
      <c r="E127" s="383">
        <v>414.11666666666667</v>
      </c>
      <c r="F127" s="383">
        <v>409.18333333333334</v>
      </c>
      <c r="G127" s="383">
        <v>401.36666666666667</v>
      </c>
      <c r="H127" s="383">
        <v>426.86666666666667</v>
      </c>
      <c r="I127" s="383">
        <v>434.68333333333339</v>
      </c>
      <c r="J127" s="383">
        <v>439.61666666666667</v>
      </c>
      <c r="K127" s="382">
        <v>429.75</v>
      </c>
      <c r="L127" s="382">
        <v>417</v>
      </c>
      <c r="M127" s="382">
        <v>6.40259</v>
      </c>
      <c r="N127" s="1"/>
      <c r="O127" s="1"/>
    </row>
    <row r="128" spans="1:15" ht="12.75" customHeight="1">
      <c r="A128" s="31">
        <v>118</v>
      </c>
      <c r="B128" s="381" t="s">
        <v>347</v>
      </c>
      <c r="C128" s="382">
        <v>82.95</v>
      </c>
      <c r="D128" s="383">
        <v>83.100000000000009</v>
      </c>
      <c r="E128" s="383">
        <v>82.500000000000014</v>
      </c>
      <c r="F128" s="383">
        <v>82.050000000000011</v>
      </c>
      <c r="G128" s="383">
        <v>81.450000000000017</v>
      </c>
      <c r="H128" s="383">
        <v>83.550000000000011</v>
      </c>
      <c r="I128" s="383">
        <v>84.15</v>
      </c>
      <c r="J128" s="383">
        <v>84.600000000000009</v>
      </c>
      <c r="K128" s="382">
        <v>83.7</v>
      </c>
      <c r="L128" s="382">
        <v>82.65</v>
      </c>
      <c r="M128" s="382">
        <v>7.5260899999999999</v>
      </c>
      <c r="N128" s="1"/>
      <c r="O128" s="1"/>
    </row>
    <row r="129" spans="1:15" ht="12.75" customHeight="1">
      <c r="A129" s="31">
        <v>119</v>
      </c>
      <c r="B129" s="381" t="s">
        <v>348</v>
      </c>
      <c r="C129" s="382">
        <v>998.35</v>
      </c>
      <c r="D129" s="383">
        <v>1004.5833333333334</v>
      </c>
      <c r="E129" s="383">
        <v>979.76666666666665</v>
      </c>
      <c r="F129" s="383">
        <v>961.18333333333328</v>
      </c>
      <c r="G129" s="383">
        <v>936.36666666666656</v>
      </c>
      <c r="H129" s="383">
        <v>1023.1666666666667</v>
      </c>
      <c r="I129" s="383">
        <v>1047.9833333333336</v>
      </c>
      <c r="J129" s="383">
        <v>1066.5666666666668</v>
      </c>
      <c r="K129" s="382">
        <v>1029.4000000000001</v>
      </c>
      <c r="L129" s="382">
        <v>986</v>
      </c>
      <c r="M129" s="382">
        <v>0.62214000000000003</v>
      </c>
      <c r="N129" s="1"/>
      <c r="O129" s="1"/>
    </row>
    <row r="130" spans="1:15" ht="12.75" customHeight="1">
      <c r="A130" s="31">
        <v>120</v>
      </c>
      <c r="B130" s="381" t="s">
        <v>95</v>
      </c>
      <c r="C130" s="382">
        <v>2533.4</v>
      </c>
      <c r="D130" s="383">
        <v>2530.1333333333332</v>
      </c>
      <c r="E130" s="383">
        <v>2505.2666666666664</v>
      </c>
      <c r="F130" s="383">
        <v>2477.1333333333332</v>
      </c>
      <c r="G130" s="383">
        <v>2452.2666666666664</v>
      </c>
      <c r="H130" s="383">
        <v>2558.2666666666664</v>
      </c>
      <c r="I130" s="383">
        <v>2583.1333333333332</v>
      </c>
      <c r="J130" s="383">
        <v>2611.2666666666664</v>
      </c>
      <c r="K130" s="382">
        <v>2555</v>
      </c>
      <c r="L130" s="382">
        <v>2502</v>
      </c>
      <c r="M130" s="382">
        <v>4.2261800000000003</v>
      </c>
      <c r="N130" s="1"/>
      <c r="O130" s="1"/>
    </row>
    <row r="131" spans="1:15" ht="12.75" customHeight="1">
      <c r="A131" s="31">
        <v>121</v>
      </c>
      <c r="B131" s="381" t="s">
        <v>349</v>
      </c>
      <c r="C131" s="382">
        <v>277.75</v>
      </c>
      <c r="D131" s="383">
        <v>276.2</v>
      </c>
      <c r="E131" s="383">
        <v>269.75</v>
      </c>
      <c r="F131" s="383">
        <v>261.75</v>
      </c>
      <c r="G131" s="383">
        <v>255.3</v>
      </c>
      <c r="H131" s="383">
        <v>284.2</v>
      </c>
      <c r="I131" s="383">
        <v>290.64999999999992</v>
      </c>
      <c r="J131" s="383">
        <v>298.64999999999998</v>
      </c>
      <c r="K131" s="382">
        <v>282.64999999999998</v>
      </c>
      <c r="L131" s="382">
        <v>268.2</v>
      </c>
      <c r="M131" s="382">
        <v>94.574730000000002</v>
      </c>
      <c r="N131" s="1"/>
      <c r="O131" s="1"/>
    </row>
    <row r="132" spans="1:15" ht="12.75" customHeight="1">
      <c r="A132" s="31">
        <v>122</v>
      </c>
      <c r="B132" s="381" t="s">
        <v>253</v>
      </c>
      <c r="C132" s="382">
        <v>159.44999999999999</v>
      </c>
      <c r="D132" s="383">
        <v>159.33333333333334</v>
      </c>
      <c r="E132" s="383">
        <v>157.66666666666669</v>
      </c>
      <c r="F132" s="383">
        <v>155.88333333333335</v>
      </c>
      <c r="G132" s="383">
        <v>154.2166666666667</v>
      </c>
      <c r="H132" s="383">
        <v>161.11666666666667</v>
      </c>
      <c r="I132" s="383">
        <v>162.78333333333336</v>
      </c>
      <c r="J132" s="383">
        <v>164.56666666666666</v>
      </c>
      <c r="K132" s="382">
        <v>161</v>
      </c>
      <c r="L132" s="382">
        <v>157.55000000000001</v>
      </c>
      <c r="M132" s="382">
        <v>10.46536</v>
      </c>
      <c r="N132" s="1"/>
      <c r="O132" s="1"/>
    </row>
    <row r="133" spans="1:15" ht="12.75" customHeight="1">
      <c r="A133" s="31">
        <v>123</v>
      </c>
      <c r="B133" s="381" t="s">
        <v>350</v>
      </c>
      <c r="C133" s="382">
        <v>748.35</v>
      </c>
      <c r="D133" s="383">
        <v>750.05000000000007</v>
      </c>
      <c r="E133" s="383">
        <v>744.30000000000018</v>
      </c>
      <c r="F133" s="383">
        <v>740.25000000000011</v>
      </c>
      <c r="G133" s="383">
        <v>734.50000000000023</v>
      </c>
      <c r="H133" s="383">
        <v>754.10000000000014</v>
      </c>
      <c r="I133" s="383">
        <v>759.84999999999991</v>
      </c>
      <c r="J133" s="383">
        <v>763.90000000000009</v>
      </c>
      <c r="K133" s="382">
        <v>755.8</v>
      </c>
      <c r="L133" s="382">
        <v>746</v>
      </c>
      <c r="M133" s="382">
        <v>0.55503000000000002</v>
      </c>
      <c r="N133" s="1"/>
      <c r="O133" s="1"/>
    </row>
    <row r="134" spans="1:15" ht="12.75" customHeight="1">
      <c r="A134" s="31">
        <v>124</v>
      </c>
      <c r="B134" s="381" t="s">
        <v>96</v>
      </c>
      <c r="C134" s="382">
        <v>4516.7</v>
      </c>
      <c r="D134" s="383">
        <v>4512.333333333333</v>
      </c>
      <c r="E134" s="383">
        <v>4474.8666666666659</v>
      </c>
      <c r="F134" s="383">
        <v>4433.0333333333328</v>
      </c>
      <c r="G134" s="383">
        <v>4395.5666666666657</v>
      </c>
      <c r="H134" s="383">
        <v>4554.1666666666661</v>
      </c>
      <c r="I134" s="383">
        <v>4591.6333333333332</v>
      </c>
      <c r="J134" s="383">
        <v>4633.4666666666662</v>
      </c>
      <c r="K134" s="382">
        <v>4549.8</v>
      </c>
      <c r="L134" s="382">
        <v>4470.5</v>
      </c>
      <c r="M134" s="382">
        <v>2.6947899999999998</v>
      </c>
      <c r="N134" s="1"/>
      <c r="O134" s="1"/>
    </row>
    <row r="135" spans="1:15" ht="12.75" customHeight="1">
      <c r="A135" s="31">
        <v>125</v>
      </c>
      <c r="B135" s="381" t="s">
        <v>254</v>
      </c>
      <c r="C135" s="382">
        <v>5295.05</v>
      </c>
      <c r="D135" s="383">
        <v>5322.666666666667</v>
      </c>
      <c r="E135" s="383">
        <v>5252.3833333333341</v>
      </c>
      <c r="F135" s="383">
        <v>5209.7166666666672</v>
      </c>
      <c r="G135" s="383">
        <v>5139.4333333333343</v>
      </c>
      <c r="H135" s="383">
        <v>5365.3333333333339</v>
      </c>
      <c r="I135" s="383">
        <v>5435.6166666666668</v>
      </c>
      <c r="J135" s="383">
        <v>5478.2833333333338</v>
      </c>
      <c r="K135" s="382">
        <v>5392.95</v>
      </c>
      <c r="L135" s="382">
        <v>5280</v>
      </c>
      <c r="M135" s="382">
        <v>2.2796599999999998</v>
      </c>
      <c r="N135" s="1"/>
      <c r="O135" s="1"/>
    </row>
    <row r="136" spans="1:15" ht="12.75" customHeight="1">
      <c r="A136" s="31">
        <v>126</v>
      </c>
      <c r="B136" s="381" t="s">
        <v>98</v>
      </c>
      <c r="C136" s="382">
        <v>400.6</v>
      </c>
      <c r="D136" s="383">
        <v>401.05</v>
      </c>
      <c r="E136" s="383">
        <v>395.65000000000003</v>
      </c>
      <c r="F136" s="383">
        <v>390.70000000000005</v>
      </c>
      <c r="G136" s="383">
        <v>385.30000000000007</v>
      </c>
      <c r="H136" s="383">
        <v>406</v>
      </c>
      <c r="I136" s="383">
        <v>411.4</v>
      </c>
      <c r="J136" s="383">
        <v>416.34999999999997</v>
      </c>
      <c r="K136" s="382">
        <v>406.45</v>
      </c>
      <c r="L136" s="382">
        <v>396.1</v>
      </c>
      <c r="M136" s="382">
        <v>50.751399999999997</v>
      </c>
      <c r="N136" s="1"/>
      <c r="O136" s="1"/>
    </row>
    <row r="137" spans="1:15" ht="12.75" customHeight="1">
      <c r="A137" s="31">
        <v>127</v>
      </c>
      <c r="B137" s="381" t="s">
        <v>245</v>
      </c>
      <c r="C137" s="382">
        <v>4731.3500000000004</v>
      </c>
      <c r="D137" s="383">
        <v>4725.166666666667</v>
      </c>
      <c r="E137" s="383">
        <v>4702.3333333333339</v>
      </c>
      <c r="F137" s="383">
        <v>4673.3166666666666</v>
      </c>
      <c r="G137" s="383">
        <v>4650.4833333333336</v>
      </c>
      <c r="H137" s="383">
        <v>4754.1833333333343</v>
      </c>
      <c r="I137" s="383">
        <v>4777.0166666666682</v>
      </c>
      <c r="J137" s="383">
        <v>4806.0333333333347</v>
      </c>
      <c r="K137" s="382">
        <v>4748</v>
      </c>
      <c r="L137" s="382">
        <v>4696.1499999999996</v>
      </c>
      <c r="M137" s="382">
        <v>3.0151699999999999</v>
      </c>
      <c r="N137" s="1"/>
      <c r="O137" s="1"/>
    </row>
    <row r="138" spans="1:15" ht="12.75" customHeight="1">
      <c r="A138" s="31">
        <v>128</v>
      </c>
      <c r="B138" s="381" t="s">
        <v>99</v>
      </c>
      <c r="C138" s="382">
        <v>4708.3999999999996</v>
      </c>
      <c r="D138" s="383">
        <v>4722.6166666666659</v>
      </c>
      <c r="E138" s="383">
        <v>4675.7833333333319</v>
      </c>
      <c r="F138" s="383">
        <v>4643.1666666666661</v>
      </c>
      <c r="G138" s="383">
        <v>4596.3333333333321</v>
      </c>
      <c r="H138" s="383">
        <v>4755.2333333333318</v>
      </c>
      <c r="I138" s="383">
        <v>4802.0666666666657</v>
      </c>
      <c r="J138" s="383">
        <v>4834.6833333333316</v>
      </c>
      <c r="K138" s="382">
        <v>4769.45</v>
      </c>
      <c r="L138" s="382">
        <v>4690</v>
      </c>
      <c r="M138" s="382">
        <v>2.67123</v>
      </c>
      <c r="N138" s="1"/>
      <c r="O138" s="1"/>
    </row>
    <row r="139" spans="1:15" ht="12.75" customHeight="1">
      <c r="A139" s="31">
        <v>129</v>
      </c>
      <c r="B139" s="381" t="s">
        <v>565</v>
      </c>
      <c r="C139" s="382">
        <v>2708.35</v>
      </c>
      <c r="D139" s="383">
        <v>2729.4833333333336</v>
      </c>
      <c r="E139" s="383">
        <v>2668.9666666666672</v>
      </c>
      <c r="F139" s="383">
        <v>2629.5833333333335</v>
      </c>
      <c r="G139" s="383">
        <v>2569.0666666666671</v>
      </c>
      <c r="H139" s="383">
        <v>2768.8666666666672</v>
      </c>
      <c r="I139" s="383">
        <v>2829.3833333333337</v>
      </c>
      <c r="J139" s="383">
        <v>2868.7666666666673</v>
      </c>
      <c r="K139" s="382">
        <v>2790</v>
      </c>
      <c r="L139" s="382">
        <v>2690.1</v>
      </c>
      <c r="M139" s="382">
        <v>0.77808999999999995</v>
      </c>
      <c r="N139" s="1"/>
      <c r="O139" s="1"/>
    </row>
    <row r="140" spans="1:15" ht="12.75" customHeight="1">
      <c r="A140" s="31">
        <v>130</v>
      </c>
      <c r="B140" s="381" t="s">
        <v>355</v>
      </c>
      <c r="C140" s="382">
        <v>73.5</v>
      </c>
      <c r="D140" s="383">
        <v>73.766666666666666</v>
      </c>
      <c r="E140" s="383">
        <v>72.833333333333329</v>
      </c>
      <c r="F140" s="383">
        <v>72.166666666666657</v>
      </c>
      <c r="G140" s="383">
        <v>71.23333333333332</v>
      </c>
      <c r="H140" s="383">
        <v>74.433333333333337</v>
      </c>
      <c r="I140" s="383">
        <v>75.366666666666674</v>
      </c>
      <c r="J140" s="383">
        <v>76.033333333333346</v>
      </c>
      <c r="K140" s="382">
        <v>74.7</v>
      </c>
      <c r="L140" s="382">
        <v>73.099999999999994</v>
      </c>
      <c r="M140" s="382">
        <v>8.5171600000000005</v>
      </c>
      <c r="N140" s="1"/>
      <c r="O140" s="1"/>
    </row>
    <row r="141" spans="1:15" ht="12.75" customHeight="1">
      <c r="A141" s="31">
        <v>131</v>
      </c>
      <c r="B141" s="381" t="s">
        <v>100</v>
      </c>
      <c r="C141" s="382">
        <v>2824.4</v>
      </c>
      <c r="D141" s="383">
        <v>2814.25</v>
      </c>
      <c r="E141" s="383">
        <v>2794.9</v>
      </c>
      <c r="F141" s="383">
        <v>2765.4</v>
      </c>
      <c r="G141" s="383">
        <v>2746.05</v>
      </c>
      <c r="H141" s="383">
        <v>2843.75</v>
      </c>
      <c r="I141" s="383">
        <v>2863.1000000000004</v>
      </c>
      <c r="J141" s="383">
        <v>2892.6</v>
      </c>
      <c r="K141" s="382">
        <v>2833.6</v>
      </c>
      <c r="L141" s="382">
        <v>2784.75</v>
      </c>
      <c r="M141" s="382">
        <v>5.7203600000000003</v>
      </c>
      <c r="N141" s="1"/>
      <c r="O141" s="1"/>
    </row>
    <row r="142" spans="1:15" ht="12.75" customHeight="1">
      <c r="A142" s="31">
        <v>132</v>
      </c>
      <c r="B142" s="381" t="s">
        <v>352</v>
      </c>
      <c r="C142" s="382">
        <v>476.05</v>
      </c>
      <c r="D142" s="383">
        <v>477.06666666666666</v>
      </c>
      <c r="E142" s="383">
        <v>470.83333333333331</v>
      </c>
      <c r="F142" s="383">
        <v>465.61666666666667</v>
      </c>
      <c r="G142" s="383">
        <v>459.38333333333333</v>
      </c>
      <c r="H142" s="383">
        <v>482.2833333333333</v>
      </c>
      <c r="I142" s="383">
        <v>488.51666666666665</v>
      </c>
      <c r="J142" s="383">
        <v>493.73333333333329</v>
      </c>
      <c r="K142" s="382">
        <v>483.3</v>
      </c>
      <c r="L142" s="382">
        <v>471.85</v>
      </c>
      <c r="M142" s="382">
        <v>2.3653599999999999</v>
      </c>
      <c r="N142" s="1"/>
      <c r="O142" s="1"/>
    </row>
    <row r="143" spans="1:15" ht="12.75" customHeight="1">
      <c r="A143" s="31">
        <v>133</v>
      </c>
      <c r="B143" s="381" t="s">
        <v>353</v>
      </c>
      <c r="C143" s="382">
        <v>127.95</v>
      </c>
      <c r="D143" s="383">
        <v>127.45</v>
      </c>
      <c r="E143" s="383">
        <v>126.4</v>
      </c>
      <c r="F143" s="383">
        <v>124.85000000000001</v>
      </c>
      <c r="G143" s="383">
        <v>123.80000000000001</v>
      </c>
      <c r="H143" s="383">
        <v>129</v>
      </c>
      <c r="I143" s="383">
        <v>130.04999999999998</v>
      </c>
      <c r="J143" s="383">
        <v>131.6</v>
      </c>
      <c r="K143" s="382">
        <v>128.5</v>
      </c>
      <c r="L143" s="382">
        <v>125.9</v>
      </c>
      <c r="M143" s="382">
        <v>2.01166</v>
      </c>
      <c r="N143" s="1"/>
      <c r="O143" s="1"/>
    </row>
    <row r="144" spans="1:15" ht="12.75" customHeight="1">
      <c r="A144" s="31">
        <v>134</v>
      </c>
      <c r="B144" s="381" t="s">
        <v>356</v>
      </c>
      <c r="C144" s="382">
        <v>327.45</v>
      </c>
      <c r="D144" s="383">
        <v>330.16666666666669</v>
      </c>
      <c r="E144" s="383">
        <v>320.33333333333337</v>
      </c>
      <c r="F144" s="383">
        <v>313.2166666666667</v>
      </c>
      <c r="G144" s="383">
        <v>303.38333333333338</v>
      </c>
      <c r="H144" s="383">
        <v>337.28333333333336</v>
      </c>
      <c r="I144" s="383">
        <v>347.11666666666673</v>
      </c>
      <c r="J144" s="383">
        <v>354.23333333333335</v>
      </c>
      <c r="K144" s="382">
        <v>340</v>
      </c>
      <c r="L144" s="382">
        <v>323.05</v>
      </c>
      <c r="M144" s="382">
        <v>7.4188099999999997</v>
      </c>
      <c r="N144" s="1"/>
      <c r="O144" s="1"/>
    </row>
    <row r="145" spans="1:15" ht="12.75" customHeight="1">
      <c r="A145" s="31">
        <v>135</v>
      </c>
      <c r="B145" s="381" t="s">
        <v>255</v>
      </c>
      <c r="C145" s="382">
        <v>515.85</v>
      </c>
      <c r="D145" s="383">
        <v>514.91666666666663</v>
      </c>
      <c r="E145" s="383">
        <v>510.0333333333333</v>
      </c>
      <c r="F145" s="383">
        <v>504.2166666666667</v>
      </c>
      <c r="G145" s="383">
        <v>499.33333333333337</v>
      </c>
      <c r="H145" s="383">
        <v>520.73333333333323</v>
      </c>
      <c r="I145" s="383">
        <v>525.61666666666667</v>
      </c>
      <c r="J145" s="383">
        <v>531.43333333333317</v>
      </c>
      <c r="K145" s="382">
        <v>519.79999999999995</v>
      </c>
      <c r="L145" s="382">
        <v>509.1</v>
      </c>
      <c r="M145" s="382">
        <v>3.58806</v>
      </c>
      <c r="N145" s="1"/>
      <c r="O145" s="1"/>
    </row>
    <row r="146" spans="1:15" ht="12.75" customHeight="1">
      <c r="A146" s="31">
        <v>136</v>
      </c>
      <c r="B146" s="381" t="s">
        <v>256</v>
      </c>
      <c r="C146" s="382">
        <v>1696.15</v>
      </c>
      <c r="D146" s="383">
        <v>1696.3833333333332</v>
      </c>
      <c r="E146" s="383">
        <v>1684.7666666666664</v>
      </c>
      <c r="F146" s="383">
        <v>1673.3833333333332</v>
      </c>
      <c r="G146" s="383">
        <v>1661.7666666666664</v>
      </c>
      <c r="H146" s="383">
        <v>1707.7666666666664</v>
      </c>
      <c r="I146" s="383">
        <v>1719.3833333333332</v>
      </c>
      <c r="J146" s="383">
        <v>1730.7666666666664</v>
      </c>
      <c r="K146" s="382">
        <v>1708</v>
      </c>
      <c r="L146" s="382">
        <v>1685</v>
      </c>
      <c r="M146" s="382">
        <v>0.28911999999999999</v>
      </c>
      <c r="N146" s="1"/>
      <c r="O146" s="1"/>
    </row>
    <row r="147" spans="1:15" ht="12.75" customHeight="1">
      <c r="A147" s="31">
        <v>137</v>
      </c>
      <c r="B147" s="381" t="s">
        <v>357</v>
      </c>
      <c r="C147" s="382">
        <v>69.8</v>
      </c>
      <c r="D147" s="383">
        <v>69.966666666666669</v>
      </c>
      <c r="E147" s="383">
        <v>69.233333333333334</v>
      </c>
      <c r="F147" s="383">
        <v>68.666666666666671</v>
      </c>
      <c r="G147" s="383">
        <v>67.933333333333337</v>
      </c>
      <c r="H147" s="383">
        <v>70.533333333333331</v>
      </c>
      <c r="I147" s="383">
        <v>71.26666666666668</v>
      </c>
      <c r="J147" s="383">
        <v>71.833333333333329</v>
      </c>
      <c r="K147" s="382">
        <v>70.7</v>
      </c>
      <c r="L147" s="382">
        <v>69.400000000000006</v>
      </c>
      <c r="M147" s="382">
        <v>12.802720000000001</v>
      </c>
      <c r="N147" s="1"/>
      <c r="O147" s="1"/>
    </row>
    <row r="148" spans="1:15" ht="12.75" customHeight="1">
      <c r="A148" s="31">
        <v>138</v>
      </c>
      <c r="B148" s="381" t="s">
        <v>354</v>
      </c>
      <c r="C148" s="382">
        <v>198.9</v>
      </c>
      <c r="D148" s="383">
        <v>201.58333333333334</v>
      </c>
      <c r="E148" s="383">
        <v>195.26666666666668</v>
      </c>
      <c r="F148" s="383">
        <v>191.63333333333333</v>
      </c>
      <c r="G148" s="383">
        <v>185.31666666666666</v>
      </c>
      <c r="H148" s="383">
        <v>205.2166666666667</v>
      </c>
      <c r="I148" s="383">
        <v>211.53333333333336</v>
      </c>
      <c r="J148" s="383">
        <v>215.16666666666671</v>
      </c>
      <c r="K148" s="382">
        <v>207.9</v>
      </c>
      <c r="L148" s="382">
        <v>197.95</v>
      </c>
      <c r="M148" s="382">
        <v>2.8196400000000001</v>
      </c>
      <c r="N148" s="1"/>
      <c r="O148" s="1"/>
    </row>
    <row r="149" spans="1:15" ht="12.75" customHeight="1">
      <c r="A149" s="31">
        <v>139</v>
      </c>
      <c r="B149" s="381" t="s">
        <v>358</v>
      </c>
      <c r="C149" s="382">
        <v>114.7</v>
      </c>
      <c r="D149" s="383">
        <v>115.59999999999998</v>
      </c>
      <c r="E149" s="383">
        <v>111.19999999999996</v>
      </c>
      <c r="F149" s="383">
        <v>107.69999999999997</v>
      </c>
      <c r="G149" s="383">
        <v>103.29999999999995</v>
      </c>
      <c r="H149" s="383">
        <v>119.09999999999997</v>
      </c>
      <c r="I149" s="383">
        <v>123.49999999999997</v>
      </c>
      <c r="J149" s="383">
        <v>126.99999999999997</v>
      </c>
      <c r="K149" s="382">
        <v>120</v>
      </c>
      <c r="L149" s="382">
        <v>112.1</v>
      </c>
      <c r="M149" s="382">
        <v>16.680900000000001</v>
      </c>
      <c r="N149" s="1"/>
      <c r="O149" s="1"/>
    </row>
    <row r="150" spans="1:15" ht="12.75" customHeight="1">
      <c r="A150" s="31">
        <v>140</v>
      </c>
      <c r="B150" s="381" t="s">
        <v>840</v>
      </c>
      <c r="C150" s="382">
        <v>56.9</v>
      </c>
      <c r="D150" s="383">
        <v>55.266666666666673</v>
      </c>
      <c r="E150" s="383">
        <v>49.033333333333346</v>
      </c>
      <c r="F150" s="383">
        <v>41.166666666666671</v>
      </c>
      <c r="G150" s="383">
        <v>34.933333333333344</v>
      </c>
      <c r="H150" s="383">
        <v>63.133333333333347</v>
      </c>
      <c r="I150" s="383">
        <v>69.366666666666674</v>
      </c>
      <c r="J150" s="383">
        <v>77.233333333333348</v>
      </c>
      <c r="K150" s="382">
        <v>61.5</v>
      </c>
      <c r="L150" s="382">
        <v>47.4</v>
      </c>
      <c r="M150" s="382">
        <v>16.99776</v>
      </c>
      <c r="N150" s="1"/>
      <c r="O150" s="1"/>
    </row>
    <row r="151" spans="1:15" ht="12.75" customHeight="1">
      <c r="A151" s="31">
        <v>141</v>
      </c>
      <c r="B151" s="381" t="s">
        <v>359</v>
      </c>
      <c r="C151" s="382">
        <v>753.25</v>
      </c>
      <c r="D151" s="383">
        <v>756.16666666666663</v>
      </c>
      <c r="E151" s="383">
        <v>747.33333333333326</v>
      </c>
      <c r="F151" s="383">
        <v>741.41666666666663</v>
      </c>
      <c r="G151" s="383">
        <v>732.58333333333326</v>
      </c>
      <c r="H151" s="383">
        <v>762.08333333333326</v>
      </c>
      <c r="I151" s="383">
        <v>770.91666666666652</v>
      </c>
      <c r="J151" s="383">
        <v>776.83333333333326</v>
      </c>
      <c r="K151" s="382">
        <v>765</v>
      </c>
      <c r="L151" s="382">
        <v>750.25</v>
      </c>
      <c r="M151" s="382">
        <v>0.27837000000000001</v>
      </c>
      <c r="N151" s="1"/>
      <c r="O151" s="1"/>
    </row>
    <row r="152" spans="1:15" ht="12.75" customHeight="1">
      <c r="A152" s="31">
        <v>142</v>
      </c>
      <c r="B152" s="381" t="s">
        <v>101</v>
      </c>
      <c r="C152" s="382">
        <v>1877.8</v>
      </c>
      <c r="D152" s="383">
        <v>1881.7166666666665</v>
      </c>
      <c r="E152" s="383">
        <v>1866.4333333333329</v>
      </c>
      <c r="F152" s="383">
        <v>1855.0666666666664</v>
      </c>
      <c r="G152" s="383">
        <v>1839.7833333333328</v>
      </c>
      <c r="H152" s="383">
        <v>1893.083333333333</v>
      </c>
      <c r="I152" s="383">
        <v>1908.3666666666663</v>
      </c>
      <c r="J152" s="383">
        <v>1919.7333333333331</v>
      </c>
      <c r="K152" s="382">
        <v>1897</v>
      </c>
      <c r="L152" s="382">
        <v>1870.35</v>
      </c>
      <c r="M152" s="382">
        <v>5.8089599999999999</v>
      </c>
      <c r="N152" s="1"/>
      <c r="O152" s="1"/>
    </row>
    <row r="153" spans="1:15" ht="12.75" customHeight="1">
      <c r="A153" s="31">
        <v>143</v>
      </c>
      <c r="B153" s="381" t="s">
        <v>102</v>
      </c>
      <c r="C153" s="382">
        <v>169.65</v>
      </c>
      <c r="D153" s="383">
        <v>170.35</v>
      </c>
      <c r="E153" s="383">
        <v>168.54999999999998</v>
      </c>
      <c r="F153" s="383">
        <v>167.45</v>
      </c>
      <c r="G153" s="383">
        <v>165.64999999999998</v>
      </c>
      <c r="H153" s="383">
        <v>171.45</v>
      </c>
      <c r="I153" s="383">
        <v>173.25</v>
      </c>
      <c r="J153" s="383">
        <v>174.35</v>
      </c>
      <c r="K153" s="382">
        <v>172.15</v>
      </c>
      <c r="L153" s="382">
        <v>169.25</v>
      </c>
      <c r="M153" s="382">
        <v>15.19215</v>
      </c>
      <c r="N153" s="1"/>
      <c r="O153" s="1"/>
    </row>
    <row r="154" spans="1:15" ht="12.75" customHeight="1">
      <c r="A154" s="31">
        <v>144</v>
      </c>
      <c r="B154" s="381" t="s">
        <v>841</v>
      </c>
      <c r="C154" s="382">
        <v>132.15</v>
      </c>
      <c r="D154" s="383">
        <v>133.06666666666666</v>
      </c>
      <c r="E154" s="383">
        <v>129.63333333333333</v>
      </c>
      <c r="F154" s="383">
        <v>127.11666666666667</v>
      </c>
      <c r="G154" s="383">
        <v>123.68333333333334</v>
      </c>
      <c r="H154" s="383">
        <v>135.58333333333331</v>
      </c>
      <c r="I154" s="383">
        <v>139.01666666666665</v>
      </c>
      <c r="J154" s="383">
        <v>141.5333333333333</v>
      </c>
      <c r="K154" s="382">
        <v>136.5</v>
      </c>
      <c r="L154" s="382">
        <v>130.55000000000001</v>
      </c>
      <c r="M154" s="382">
        <v>2.4169499999999999</v>
      </c>
      <c r="N154" s="1"/>
      <c r="O154" s="1"/>
    </row>
    <row r="155" spans="1:15" ht="12.75" customHeight="1">
      <c r="A155" s="31">
        <v>145</v>
      </c>
      <c r="B155" s="381" t="s">
        <v>360</v>
      </c>
      <c r="C155" s="382">
        <v>304.5</v>
      </c>
      <c r="D155" s="383">
        <v>304.05</v>
      </c>
      <c r="E155" s="383">
        <v>302.10000000000002</v>
      </c>
      <c r="F155" s="383">
        <v>299.7</v>
      </c>
      <c r="G155" s="383">
        <v>297.75</v>
      </c>
      <c r="H155" s="383">
        <v>306.45000000000005</v>
      </c>
      <c r="I155" s="383">
        <v>308.39999999999998</v>
      </c>
      <c r="J155" s="383">
        <v>310.80000000000007</v>
      </c>
      <c r="K155" s="382">
        <v>306</v>
      </c>
      <c r="L155" s="382">
        <v>301.64999999999998</v>
      </c>
      <c r="M155" s="382">
        <v>1.3488199999999999</v>
      </c>
      <c r="N155" s="1"/>
      <c r="O155" s="1"/>
    </row>
    <row r="156" spans="1:15" ht="12.75" customHeight="1">
      <c r="A156" s="31">
        <v>146</v>
      </c>
      <c r="B156" s="381" t="s">
        <v>103</v>
      </c>
      <c r="C156" s="382">
        <v>91.35</v>
      </c>
      <c r="D156" s="383">
        <v>91.100000000000009</v>
      </c>
      <c r="E156" s="383">
        <v>90.300000000000011</v>
      </c>
      <c r="F156" s="383">
        <v>89.25</v>
      </c>
      <c r="G156" s="383">
        <v>88.45</v>
      </c>
      <c r="H156" s="383">
        <v>92.15000000000002</v>
      </c>
      <c r="I156" s="383">
        <v>92.95</v>
      </c>
      <c r="J156" s="383">
        <v>94.000000000000028</v>
      </c>
      <c r="K156" s="382">
        <v>91.9</v>
      </c>
      <c r="L156" s="382">
        <v>90.05</v>
      </c>
      <c r="M156" s="382">
        <v>190.19067999999999</v>
      </c>
      <c r="N156" s="1"/>
      <c r="O156" s="1"/>
    </row>
    <row r="157" spans="1:15" ht="12.75" customHeight="1">
      <c r="A157" s="31">
        <v>147</v>
      </c>
      <c r="B157" s="381" t="s">
        <v>362</v>
      </c>
      <c r="C157" s="382">
        <v>527.9</v>
      </c>
      <c r="D157" s="383">
        <v>530.30000000000007</v>
      </c>
      <c r="E157" s="383">
        <v>522.60000000000014</v>
      </c>
      <c r="F157" s="383">
        <v>517.30000000000007</v>
      </c>
      <c r="G157" s="383">
        <v>509.60000000000014</v>
      </c>
      <c r="H157" s="383">
        <v>535.60000000000014</v>
      </c>
      <c r="I157" s="383">
        <v>543.30000000000018</v>
      </c>
      <c r="J157" s="383">
        <v>548.60000000000014</v>
      </c>
      <c r="K157" s="382">
        <v>538</v>
      </c>
      <c r="L157" s="382">
        <v>525</v>
      </c>
      <c r="M157" s="382">
        <v>0.91264000000000001</v>
      </c>
      <c r="N157" s="1"/>
      <c r="O157" s="1"/>
    </row>
    <row r="158" spans="1:15" ht="12.75" customHeight="1">
      <c r="A158" s="31">
        <v>148</v>
      </c>
      <c r="B158" s="381" t="s">
        <v>361</v>
      </c>
      <c r="C158" s="382">
        <v>3664</v>
      </c>
      <c r="D158" s="383">
        <v>3681.3166666666671</v>
      </c>
      <c r="E158" s="383">
        <v>3632.6833333333343</v>
      </c>
      <c r="F158" s="383">
        <v>3601.3666666666672</v>
      </c>
      <c r="G158" s="383">
        <v>3552.7333333333345</v>
      </c>
      <c r="H158" s="383">
        <v>3712.6333333333341</v>
      </c>
      <c r="I158" s="383">
        <v>3761.2666666666664</v>
      </c>
      <c r="J158" s="383">
        <v>3792.5833333333339</v>
      </c>
      <c r="K158" s="382">
        <v>3729.95</v>
      </c>
      <c r="L158" s="382">
        <v>3650</v>
      </c>
      <c r="M158" s="382">
        <v>0.16131999999999999</v>
      </c>
      <c r="N158" s="1"/>
      <c r="O158" s="1"/>
    </row>
    <row r="159" spans="1:15" ht="12.75" customHeight="1">
      <c r="A159" s="31">
        <v>149</v>
      </c>
      <c r="B159" s="381" t="s">
        <v>363</v>
      </c>
      <c r="C159" s="382">
        <v>201.15</v>
      </c>
      <c r="D159" s="383">
        <v>201.86666666666665</v>
      </c>
      <c r="E159" s="383">
        <v>199.73333333333329</v>
      </c>
      <c r="F159" s="383">
        <v>198.31666666666663</v>
      </c>
      <c r="G159" s="383">
        <v>196.18333333333328</v>
      </c>
      <c r="H159" s="383">
        <v>203.2833333333333</v>
      </c>
      <c r="I159" s="383">
        <v>205.41666666666669</v>
      </c>
      <c r="J159" s="383">
        <v>206.83333333333331</v>
      </c>
      <c r="K159" s="382">
        <v>204</v>
      </c>
      <c r="L159" s="382">
        <v>200.45</v>
      </c>
      <c r="M159" s="382">
        <v>5.5663600000000004</v>
      </c>
      <c r="N159" s="1"/>
      <c r="O159" s="1"/>
    </row>
    <row r="160" spans="1:15" ht="12.75" customHeight="1">
      <c r="A160" s="31">
        <v>150</v>
      </c>
      <c r="B160" s="381" t="s">
        <v>380</v>
      </c>
      <c r="C160" s="382">
        <v>2730.15</v>
      </c>
      <c r="D160" s="383">
        <v>2700.0833333333335</v>
      </c>
      <c r="E160" s="383">
        <v>2626.166666666667</v>
      </c>
      <c r="F160" s="383">
        <v>2522.1833333333334</v>
      </c>
      <c r="G160" s="383">
        <v>2448.2666666666669</v>
      </c>
      <c r="H160" s="383">
        <v>2804.0666666666671</v>
      </c>
      <c r="I160" s="383">
        <v>2877.983333333334</v>
      </c>
      <c r="J160" s="383">
        <v>2981.9666666666672</v>
      </c>
      <c r="K160" s="382">
        <v>2774</v>
      </c>
      <c r="L160" s="382">
        <v>2596.1</v>
      </c>
      <c r="M160" s="382">
        <v>1.8875900000000001</v>
      </c>
      <c r="N160" s="1"/>
      <c r="O160" s="1"/>
    </row>
    <row r="161" spans="1:15" ht="12.75" customHeight="1">
      <c r="A161" s="31">
        <v>151</v>
      </c>
      <c r="B161" s="381" t="s">
        <v>257</v>
      </c>
      <c r="C161" s="382">
        <v>286.95</v>
      </c>
      <c r="D161" s="383">
        <v>289.81666666666666</v>
      </c>
      <c r="E161" s="383">
        <v>283.13333333333333</v>
      </c>
      <c r="F161" s="383">
        <v>279.31666666666666</v>
      </c>
      <c r="G161" s="383">
        <v>272.63333333333333</v>
      </c>
      <c r="H161" s="383">
        <v>293.63333333333333</v>
      </c>
      <c r="I161" s="383">
        <v>300.31666666666661</v>
      </c>
      <c r="J161" s="383">
        <v>304.13333333333333</v>
      </c>
      <c r="K161" s="382">
        <v>296.5</v>
      </c>
      <c r="L161" s="382">
        <v>286</v>
      </c>
      <c r="M161" s="382">
        <v>25.46584</v>
      </c>
      <c r="N161" s="1"/>
      <c r="O161" s="1"/>
    </row>
    <row r="162" spans="1:15" ht="12.75" customHeight="1">
      <c r="A162" s="31">
        <v>152</v>
      </c>
      <c r="B162" s="381" t="s">
        <v>366</v>
      </c>
      <c r="C162" s="382">
        <v>52.45</v>
      </c>
      <c r="D162" s="383">
        <v>52.699999999999996</v>
      </c>
      <c r="E162" s="383">
        <v>51.899999999999991</v>
      </c>
      <c r="F162" s="383">
        <v>51.349999999999994</v>
      </c>
      <c r="G162" s="383">
        <v>50.54999999999999</v>
      </c>
      <c r="H162" s="383">
        <v>53.249999999999993</v>
      </c>
      <c r="I162" s="383">
        <v>54.04999999999999</v>
      </c>
      <c r="J162" s="383">
        <v>54.599999999999994</v>
      </c>
      <c r="K162" s="382">
        <v>53.5</v>
      </c>
      <c r="L162" s="382">
        <v>52.15</v>
      </c>
      <c r="M162" s="382">
        <v>28.578970000000002</v>
      </c>
      <c r="N162" s="1"/>
      <c r="O162" s="1"/>
    </row>
    <row r="163" spans="1:15" ht="12.75" customHeight="1">
      <c r="A163" s="31">
        <v>153</v>
      </c>
      <c r="B163" s="381" t="s">
        <v>364</v>
      </c>
      <c r="C163" s="382">
        <v>181.8</v>
      </c>
      <c r="D163" s="383">
        <v>182.98333333333335</v>
      </c>
      <c r="E163" s="383">
        <v>179.66666666666669</v>
      </c>
      <c r="F163" s="383">
        <v>177.53333333333333</v>
      </c>
      <c r="G163" s="383">
        <v>174.21666666666667</v>
      </c>
      <c r="H163" s="383">
        <v>185.1166666666667</v>
      </c>
      <c r="I163" s="383">
        <v>188.43333333333337</v>
      </c>
      <c r="J163" s="383">
        <v>190.56666666666672</v>
      </c>
      <c r="K163" s="382">
        <v>186.3</v>
      </c>
      <c r="L163" s="382">
        <v>180.85</v>
      </c>
      <c r="M163" s="382">
        <v>42.742150000000002</v>
      </c>
      <c r="N163" s="1"/>
      <c r="O163" s="1"/>
    </row>
    <row r="164" spans="1:15" ht="12.75" customHeight="1">
      <c r="A164" s="31">
        <v>154</v>
      </c>
      <c r="B164" s="381" t="s">
        <v>379</v>
      </c>
      <c r="C164" s="382">
        <v>169.2</v>
      </c>
      <c r="D164" s="383">
        <v>169.38333333333333</v>
      </c>
      <c r="E164" s="383">
        <v>166.46666666666664</v>
      </c>
      <c r="F164" s="383">
        <v>163.73333333333332</v>
      </c>
      <c r="G164" s="383">
        <v>160.81666666666663</v>
      </c>
      <c r="H164" s="383">
        <v>172.11666666666665</v>
      </c>
      <c r="I164" s="383">
        <v>175.03333333333333</v>
      </c>
      <c r="J164" s="383">
        <v>177.76666666666665</v>
      </c>
      <c r="K164" s="382">
        <v>172.3</v>
      </c>
      <c r="L164" s="382">
        <v>166.65</v>
      </c>
      <c r="M164" s="382">
        <v>5.1798900000000003</v>
      </c>
      <c r="N164" s="1"/>
      <c r="O164" s="1"/>
    </row>
    <row r="165" spans="1:15" ht="12.75" customHeight="1">
      <c r="A165" s="31">
        <v>155</v>
      </c>
      <c r="B165" s="381" t="s">
        <v>104</v>
      </c>
      <c r="C165" s="382">
        <v>139.55000000000001</v>
      </c>
      <c r="D165" s="383">
        <v>139.06666666666669</v>
      </c>
      <c r="E165" s="383">
        <v>138.13333333333338</v>
      </c>
      <c r="F165" s="383">
        <v>136.7166666666667</v>
      </c>
      <c r="G165" s="383">
        <v>135.78333333333339</v>
      </c>
      <c r="H165" s="383">
        <v>140.48333333333338</v>
      </c>
      <c r="I165" s="383">
        <v>141.41666666666671</v>
      </c>
      <c r="J165" s="383">
        <v>142.83333333333337</v>
      </c>
      <c r="K165" s="382">
        <v>140</v>
      </c>
      <c r="L165" s="382">
        <v>137.65</v>
      </c>
      <c r="M165" s="382">
        <v>75.116429999999994</v>
      </c>
      <c r="N165" s="1"/>
      <c r="O165" s="1"/>
    </row>
    <row r="166" spans="1:15" ht="12.75" customHeight="1">
      <c r="A166" s="31">
        <v>156</v>
      </c>
      <c r="B166" s="381" t="s">
        <v>368</v>
      </c>
      <c r="C166" s="382">
        <v>3124.85</v>
      </c>
      <c r="D166" s="383">
        <v>3116.8333333333335</v>
      </c>
      <c r="E166" s="383">
        <v>3093.666666666667</v>
      </c>
      <c r="F166" s="383">
        <v>3062.4833333333336</v>
      </c>
      <c r="G166" s="383">
        <v>3039.3166666666671</v>
      </c>
      <c r="H166" s="383">
        <v>3148.0166666666669</v>
      </c>
      <c r="I166" s="383">
        <v>3171.1833333333338</v>
      </c>
      <c r="J166" s="383">
        <v>3202.3666666666668</v>
      </c>
      <c r="K166" s="382">
        <v>3140</v>
      </c>
      <c r="L166" s="382">
        <v>3085.65</v>
      </c>
      <c r="M166" s="382">
        <v>0.20391999999999999</v>
      </c>
      <c r="N166" s="1"/>
      <c r="O166" s="1"/>
    </row>
    <row r="167" spans="1:15" ht="12.75" customHeight="1">
      <c r="A167" s="31">
        <v>157</v>
      </c>
      <c r="B167" s="381" t="s">
        <v>369</v>
      </c>
      <c r="C167" s="382">
        <v>3157.05</v>
      </c>
      <c r="D167" s="383">
        <v>3163.2333333333336</v>
      </c>
      <c r="E167" s="383">
        <v>3126.8166666666671</v>
      </c>
      <c r="F167" s="383">
        <v>3096.5833333333335</v>
      </c>
      <c r="G167" s="383">
        <v>3060.166666666667</v>
      </c>
      <c r="H167" s="383">
        <v>3193.4666666666672</v>
      </c>
      <c r="I167" s="383">
        <v>3229.8833333333332</v>
      </c>
      <c r="J167" s="383">
        <v>3260.1166666666672</v>
      </c>
      <c r="K167" s="382">
        <v>3199.65</v>
      </c>
      <c r="L167" s="382">
        <v>3133</v>
      </c>
      <c r="M167" s="382">
        <v>0.28935</v>
      </c>
      <c r="N167" s="1"/>
      <c r="O167" s="1"/>
    </row>
    <row r="168" spans="1:15" ht="12.75" customHeight="1">
      <c r="A168" s="31">
        <v>158</v>
      </c>
      <c r="B168" s="381" t="s">
        <v>375</v>
      </c>
      <c r="C168" s="382">
        <v>305.75</v>
      </c>
      <c r="D168" s="383">
        <v>305.60000000000002</v>
      </c>
      <c r="E168" s="383">
        <v>302.25000000000006</v>
      </c>
      <c r="F168" s="383">
        <v>298.75000000000006</v>
      </c>
      <c r="G168" s="383">
        <v>295.40000000000009</v>
      </c>
      <c r="H168" s="383">
        <v>309.10000000000002</v>
      </c>
      <c r="I168" s="383">
        <v>312.44999999999993</v>
      </c>
      <c r="J168" s="383">
        <v>315.95</v>
      </c>
      <c r="K168" s="382">
        <v>308.95</v>
      </c>
      <c r="L168" s="382">
        <v>302.10000000000002</v>
      </c>
      <c r="M168" s="382">
        <v>4.1020700000000003</v>
      </c>
      <c r="N168" s="1"/>
      <c r="O168" s="1"/>
    </row>
    <row r="169" spans="1:15" ht="12.75" customHeight="1">
      <c r="A169" s="31">
        <v>159</v>
      </c>
      <c r="B169" s="381" t="s">
        <v>370</v>
      </c>
      <c r="C169" s="382">
        <v>139.9</v>
      </c>
      <c r="D169" s="383">
        <v>140.26666666666668</v>
      </c>
      <c r="E169" s="383">
        <v>138.63333333333335</v>
      </c>
      <c r="F169" s="383">
        <v>137.36666666666667</v>
      </c>
      <c r="G169" s="383">
        <v>135.73333333333335</v>
      </c>
      <c r="H169" s="383">
        <v>141.53333333333336</v>
      </c>
      <c r="I169" s="383">
        <v>143.16666666666669</v>
      </c>
      <c r="J169" s="383">
        <v>144.43333333333337</v>
      </c>
      <c r="K169" s="382">
        <v>141.9</v>
      </c>
      <c r="L169" s="382">
        <v>139</v>
      </c>
      <c r="M169" s="382">
        <v>2.92252</v>
      </c>
      <c r="N169" s="1"/>
      <c r="O169" s="1"/>
    </row>
    <row r="170" spans="1:15" ht="12.75" customHeight="1">
      <c r="A170" s="31">
        <v>160</v>
      </c>
      <c r="B170" s="381" t="s">
        <v>371</v>
      </c>
      <c r="C170" s="382">
        <v>5301.15</v>
      </c>
      <c r="D170" s="383">
        <v>5302.8499999999995</v>
      </c>
      <c r="E170" s="383">
        <v>5280.7999999999993</v>
      </c>
      <c r="F170" s="383">
        <v>5260.45</v>
      </c>
      <c r="G170" s="383">
        <v>5238.3999999999996</v>
      </c>
      <c r="H170" s="383">
        <v>5323.1999999999989</v>
      </c>
      <c r="I170" s="383">
        <v>5345.25</v>
      </c>
      <c r="J170" s="383">
        <v>5365.5999999999985</v>
      </c>
      <c r="K170" s="382">
        <v>5324.9</v>
      </c>
      <c r="L170" s="382">
        <v>5282.5</v>
      </c>
      <c r="M170" s="382">
        <v>4.829E-2</v>
      </c>
      <c r="N170" s="1"/>
      <c r="O170" s="1"/>
    </row>
    <row r="171" spans="1:15" ht="12.75" customHeight="1">
      <c r="A171" s="31">
        <v>161</v>
      </c>
      <c r="B171" s="381" t="s">
        <v>258</v>
      </c>
      <c r="C171" s="382">
        <v>3914.85</v>
      </c>
      <c r="D171" s="383">
        <v>3923.6</v>
      </c>
      <c r="E171" s="383">
        <v>3892.25</v>
      </c>
      <c r="F171" s="383">
        <v>3869.65</v>
      </c>
      <c r="G171" s="383">
        <v>3838.3</v>
      </c>
      <c r="H171" s="383">
        <v>3946.2</v>
      </c>
      <c r="I171" s="383">
        <v>3977.5499999999993</v>
      </c>
      <c r="J171" s="383">
        <v>4000.1499999999996</v>
      </c>
      <c r="K171" s="382">
        <v>3954.95</v>
      </c>
      <c r="L171" s="382">
        <v>3901</v>
      </c>
      <c r="M171" s="382">
        <v>0.75597999999999999</v>
      </c>
      <c r="N171" s="1"/>
      <c r="O171" s="1"/>
    </row>
    <row r="172" spans="1:15" ht="12.75" customHeight="1">
      <c r="A172" s="31">
        <v>162</v>
      </c>
      <c r="B172" s="381" t="s">
        <v>372</v>
      </c>
      <c r="C172" s="382">
        <v>1745.75</v>
      </c>
      <c r="D172" s="383">
        <v>1736.3166666666666</v>
      </c>
      <c r="E172" s="383">
        <v>1719.4333333333332</v>
      </c>
      <c r="F172" s="383">
        <v>1693.1166666666666</v>
      </c>
      <c r="G172" s="383">
        <v>1676.2333333333331</v>
      </c>
      <c r="H172" s="383">
        <v>1762.6333333333332</v>
      </c>
      <c r="I172" s="383">
        <v>1779.5166666666664</v>
      </c>
      <c r="J172" s="383">
        <v>1805.8333333333333</v>
      </c>
      <c r="K172" s="382">
        <v>1753.2</v>
      </c>
      <c r="L172" s="382">
        <v>1710</v>
      </c>
      <c r="M172" s="382">
        <v>0.67832000000000003</v>
      </c>
      <c r="N172" s="1"/>
      <c r="O172" s="1"/>
    </row>
    <row r="173" spans="1:15" ht="12.75" customHeight="1">
      <c r="A173" s="31">
        <v>163</v>
      </c>
      <c r="B173" s="381" t="s">
        <v>105</v>
      </c>
      <c r="C173" s="382">
        <v>510.65</v>
      </c>
      <c r="D173" s="383">
        <v>512.81666666666661</v>
      </c>
      <c r="E173" s="383">
        <v>506.73333333333323</v>
      </c>
      <c r="F173" s="383">
        <v>502.81666666666661</v>
      </c>
      <c r="G173" s="383">
        <v>496.73333333333323</v>
      </c>
      <c r="H173" s="383">
        <v>516.73333333333323</v>
      </c>
      <c r="I173" s="383">
        <v>522.81666666666672</v>
      </c>
      <c r="J173" s="383">
        <v>526.73333333333323</v>
      </c>
      <c r="K173" s="382">
        <v>518.9</v>
      </c>
      <c r="L173" s="382">
        <v>508.9</v>
      </c>
      <c r="M173" s="382">
        <v>6.15707</v>
      </c>
      <c r="N173" s="1"/>
      <c r="O173" s="1"/>
    </row>
    <row r="174" spans="1:15" ht="12.75" customHeight="1">
      <c r="A174" s="31">
        <v>164</v>
      </c>
      <c r="B174" s="381" t="s">
        <v>367</v>
      </c>
      <c r="C174" s="382">
        <v>5102.25</v>
      </c>
      <c r="D174" s="383">
        <v>5081.7333333333336</v>
      </c>
      <c r="E174" s="383">
        <v>5016.5166666666673</v>
      </c>
      <c r="F174" s="383">
        <v>4930.7833333333338</v>
      </c>
      <c r="G174" s="383">
        <v>4865.5666666666675</v>
      </c>
      <c r="H174" s="383">
        <v>5167.4666666666672</v>
      </c>
      <c r="I174" s="383">
        <v>5232.6833333333343</v>
      </c>
      <c r="J174" s="383">
        <v>5318.416666666667</v>
      </c>
      <c r="K174" s="382">
        <v>5146.95</v>
      </c>
      <c r="L174" s="382">
        <v>4996</v>
      </c>
      <c r="M174" s="382">
        <v>0.39267999999999997</v>
      </c>
      <c r="N174" s="1"/>
      <c r="O174" s="1"/>
    </row>
    <row r="175" spans="1:15" ht="12.75" customHeight="1">
      <c r="A175" s="31">
        <v>165</v>
      </c>
      <c r="B175" s="381" t="s">
        <v>107</v>
      </c>
      <c r="C175" s="382">
        <v>45.8</v>
      </c>
      <c r="D175" s="383">
        <v>46.383333333333326</v>
      </c>
      <c r="E175" s="383">
        <v>43.966666666666654</v>
      </c>
      <c r="F175" s="383">
        <v>42.133333333333326</v>
      </c>
      <c r="G175" s="383">
        <v>39.716666666666654</v>
      </c>
      <c r="H175" s="383">
        <v>48.216666666666654</v>
      </c>
      <c r="I175" s="383">
        <v>50.633333333333326</v>
      </c>
      <c r="J175" s="383">
        <v>52.466666666666654</v>
      </c>
      <c r="K175" s="382">
        <v>48.8</v>
      </c>
      <c r="L175" s="382">
        <v>44.55</v>
      </c>
      <c r="M175" s="382">
        <v>1319.03062</v>
      </c>
      <c r="N175" s="1"/>
      <c r="O175" s="1"/>
    </row>
    <row r="176" spans="1:15" ht="12.75" customHeight="1">
      <c r="A176" s="31">
        <v>166</v>
      </c>
      <c r="B176" s="381" t="s">
        <v>381</v>
      </c>
      <c r="C176" s="382">
        <v>451.55</v>
      </c>
      <c r="D176" s="383">
        <v>453.5333333333333</v>
      </c>
      <c r="E176" s="383">
        <v>444.26666666666659</v>
      </c>
      <c r="F176" s="383">
        <v>436.98333333333329</v>
      </c>
      <c r="G176" s="383">
        <v>427.71666666666658</v>
      </c>
      <c r="H176" s="383">
        <v>460.81666666666661</v>
      </c>
      <c r="I176" s="383">
        <v>470.08333333333326</v>
      </c>
      <c r="J176" s="383">
        <v>477.36666666666662</v>
      </c>
      <c r="K176" s="382">
        <v>462.8</v>
      </c>
      <c r="L176" s="382">
        <v>446.25</v>
      </c>
      <c r="M176" s="382">
        <v>9.0146899999999999</v>
      </c>
      <c r="N176" s="1"/>
      <c r="O176" s="1"/>
    </row>
    <row r="177" spans="1:15" ht="12.75" customHeight="1">
      <c r="A177" s="31">
        <v>167</v>
      </c>
      <c r="B177" s="381" t="s">
        <v>373</v>
      </c>
      <c r="C177" s="382">
        <v>1121.4000000000001</v>
      </c>
      <c r="D177" s="383">
        <v>1125.1666666666667</v>
      </c>
      <c r="E177" s="383">
        <v>1116.3333333333335</v>
      </c>
      <c r="F177" s="383">
        <v>1111.2666666666667</v>
      </c>
      <c r="G177" s="383">
        <v>1102.4333333333334</v>
      </c>
      <c r="H177" s="383">
        <v>1130.2333333333336</v>
      </c>
      <c r="I177" s="383">
        <v>1139.0666666666671</v>
      </c>
      <c r="J177" s="383">
        <v>1144.1333333333337</v>
      </c>
      <c r="K177" s="382">
        <v>1134</v>
      </c>
      <c r="L177" s="382">
        <v>1120.0999999999999</v>
      </c>
      <c r="M177" s="382">
        <v>0.21098</v>
      </c>
      <c r="N177" s="1"/>
      <c r="O177" s="1"/>
    </row>
    <row r="178" spans="1:15" ht="12.75" customHeight="1">
      <c r="A178" s="31">
        <v>168</v>
      </c>
      <c r="B178" s="381" t="s">
        <v>259</v>
      </c>
      <c r="C178" s="382">
        <v>522.54999999999995</v>
      </c>
      <c r="D178" s="383">
        <v>525.11666666666667</v>
      </c>
      <c r="E178" s="383">
        <v>515.93333333333339</v>
      </c>
      <c r="F178" s="383">
        <v>509.31666666666672</v>
      </c>
      <c r="G178" s="383">
        <v>500.13333333333344</v>
      </c>
      <c r="H178" s="383">
        <v>531.73333333333335</v>
      </c>
      <c r="I178" s="383">
        <v>540.91666666666652</v>
      </c>
      <c r="J178" s="383">
        <v>547.5333333333333</v>
      </c>
      <c r="K178" s="382">
        <v>534.29999999999995</v>
      </c>
      <c r="L178" s="382">
        <v>518.5</v>
      </c>
      <c r="M178" s="382">
        <v>0.95989000000000002</v>
      </c>
      <c r="N178" s="1"/>
      <c r="O178" s="1"/>
    </row>
    <row r="179" spans="1:15" ht="12.75" customHeight="1">
      <c r="A179" s="31">
        <v>169</v>
      </c>
      <c r="B179" s="381" t="s">
        <v>108</v>
      </c>
      <c r="C179" s="382">
        <v>957.55</v>
      </c>
      <c r="D179" s="383">
        <v>951.85</v>
      </c>
      <c r="E179" s="383">
        <v>941.7</v>
      </c>
      <c r="F179" s="383">
        <v>925.85</v>
      </c>
      <c r="G179" s="383">
        <v>915.7</v>
      </c>
      <c r="H179" s="383">
        <v>967.7</v>
      </c>
      <c r="I179" s="383">
        <v>977.84999999999991</v>
      </c>
      <c r="J179" s="383">
        <v>993.7</v>
      </c>
      <c r="K179" s="382">
        <v>962</v>
      </c>
      <c r="L179" s="382">
        <v>936</v>
      </c>
      <c r="M179" s="382">
        <v>7.4820500000000001</v>
      </c>
      <c r="N179" s="1"/>
      <c r="O179" s="1"/>
    </row>
    <row r="180" spans="1:15" ht="12.75" customHeight="1">
      <c r="A180" s="31">
        <v>170</v>
      </c>
      <c r="B180" s="381" t="s">
        <v>260</v>
      </c>
      <c r="C180" s="382">
        <v>642.4</v>
      </c>
      <c r="D180" s="383">
        <v>645.19999999999993</v>
      </c>
      <c r="E180" s="383">
        <v>629.04999999999984</v>
      </c>
      <c r="F180" s="383">
        <v>615.69999999999993</v>
      </c>
      <c r="G180" s="383">
        <v>599.54999999999984</v>
      </c>
      <c r="H180" s="383">
        <v>658.54999999999984</v>
      </c>
      <c r="I180" s="383">
        <v>674.69999999999993</v>
      </c>
      <c r="J180" s="383">
        <v>688.04999999999984</v>
      </c>
      <c r="K180" s="382">
        <v>661.35</v>
      </c>
      <c r="L180" s="382">
        <v>631.85</v>
      </c>
      <c r="M180" s="382">
        <v>9.1493900000000004</v>
      </c>
      <c r="N180" s="1"/>
      <c r="O180" s="1"/>
    </row>
    <row r="181" spans="1:15" ht="12.75" customHeight="1">
      <c r="A181" s="31">
        <v>171</v>
      </c>
      <c r="B181" s="381" t="s">
        <v>109</v>
      </c>
      <c r="C181" s="382">
        <v>1891.5</v>
      </c>
      <c r="D181" s="383">
        <v>1902.9666666666665</v>
      </c>
      <c r="E181" s="383">
        <v>1873.5333333333328</v>
      </c>
      <c r="F181" s="383">
        <v>1855.5666666666664</v>
      </c>
      <c r="G181" s="383">
        <v>1826.1333333333328</v>
      </c>
      <c r="H181" s="383">
        <v>1920.9333333333329</v>
      </c>
      <c r="I181" s="383">
        <v>1950.3666666666668</v>
      </c>
      <c r="J181" s="383">
        <v>1968.333333333333</v>
      </c>
      <c r="K181" s="382">
        <v>1932.4</v>
      </c>
      <c r="L181" s="382">
        <v>1885</v>
      </c>
      <c r="M181" s="382">
        <v>5.7262599999999999</v>
      </c>
      <c r="N181" s="1"/>
      <c r="O181" s="1"/>
    </row>
    <row r="182" spans="1:15" ht="12.75" customHeight="1">
      <c r="A182" s="31">
        <v>172</v>
      </c>
      <c r="B182" s="381" t="s">
        <v>382</v>
      </c>
      <c r="C182" s="382">
        <v>98.05</v>
      </c>
      <c r="D182" s="383">
        <v>98.09999999999998</v>
      </c>
      <c r="E182" s="383">
        <v>97.549999999999955</v>
      </c>
      <c r="F182" s="383">
        <v>97.049999999999969</v>
      </c>
      <c r="G182" s="383">
        <v>96.499999999999943</v>
      </c>
      <c r="H182" s="383">
        <v>98.599999999999966</v>
      </c>
      <c r="I182" s="383">
        <v>99.15</v>
      </c>
      <c r="J182" s="383">
        <v>99.649999999999977</v>
      </c>
      <c r="K182" s="382">
        <v>98.65</v>
      </c>
      <c r="L182" s="382">
        <v>97.6</v>
      </c>
      <c r="M182" s="382">
        <v>5.25265</v>
      </c>
      <c r="N182" s="1"/>
      <c r="O182" s="1"/>
    </row>
    <row r="183" spans="1:15" ht="12.75" customHeight="1">
      <c r="A183" s="31">
        <v>173</v>
      </c>
      <c r="B183" s="381" t="s">
        <v>110</v>
      </c>
      <c r="C183" s="382">
        <v>319.95</v>
      </c>
      <c r="D183" s="383">
        <v>322.04999999999995</v>
      </c>
      <c r="E183" s="383">
        <v>317.19999999999993</v>
      </c>
      <c r="F183" s="383">
        <v>314.45</v>
      </c>
      <c r="G183" s="383">
        <v>309.59999999999997</v>
      </c>
      <c r="H183" s="383">
        <v>324.7999999999999</v>
      </c>
      <c r="I183" s="383">
        <v>329.64999999999992</v>
      </c>
      <c r="J183" s="383">
        <v>332.39999999999986</v>
      </c>
      <c r="K183" s="382">
        <v>326.89999999999998</v>
      </c>
      <c r="L183" s="382">
        <v>319.3</v>
      </c>
      <c r="M183" s="382">
        <v>9.4756699999999991</v>
      </c>
      <c r="N183" s="1"/>
      <c r="O183" s="1"/>
    </row>
    <row r="184" spans="1:15" ht="12.75" customHeight="1">
      <c r="A184" s="31">
        <v>174</v>
      </c>
      <c r="B184" s="381" t="s">
        <v>374</v>
      </c>
      <c r="C184" s="382">
        <v>508.05</v>
      </c>
      <c r="D184" s="383">
        <v>509.89999999999992</v>
      </c>
      <c r="E184" s="383">
        <v>498.79999999999984</v>
      </c>
      <c r="F184" s="383">
        <v>489.5499999999999</v>
      </c>
      <c r="G184" s="383">
        <v>478.44999999999982</v>
      </c>
      <c r="H184" s="383">
        <v>519.14999999999986</v>
      </c>
      <c r="I184" s="383">
        <v>530.24999999999989</v>
      </c>
      <c r="J184" s="383">
        <v>539.49999999999989</v>
      </c>
      <c r="K184" s="382">
        <v>521</v>
      </c>
      <c r="L184" s="382">
        <v>500.65</v>
      </c>
      <c r="M184" s="382">
        <v>9.0002499999999994</v>
      </c>
      <c r="N184" s="1"/>
      <c r="O184" s="1"/>
    </row>
    <row r="185" spans="1:15" ht="12.75" customHeight="1">
      <c r="A185" s="31">
        <v>175</v>
      </c>
      <c r="B185" s="381" t="s">
        <v>111</v>
      </c>
      <c r="C185" s="382">
        <v>1797.65</v>
      </c>
      <c r="D185" s="383">
        <v>1775.55</v>
      </c>
      <c r="E185" s="383">
        <v>1744.1</v>
      </c>
      <c r="F185" s="383">
        <v>1690.55</v>
      </c>
      <c r="G185" s="383">
        <v>1659.1</v>
      </c>
      <c r="H185" s="383">
        <v>1829.1</v>
      </c>
      <c r="I185" s="383">
        <v>1860.5500000000002</v>
      </c>
      <c r="J185" s="383">
        <v>1914.1</v>
      </c>
      <c r="K185" s="382">
        <v>1807</v>
      </c>
      <c r="L185" s="382">
        <v>1722</v>
      </c>
      <c r="M185" s="382">
        <v>28.94295</v>
      </c>
      <c r="N185" s="1"/>
      <c r="O185" s="1"/>
    </row>
    <row r="186" spans="1:15" ht="12.75" customHeight="1">
      <c r="A186" s="31">
        <v>176</v>
      </c>
      <c r="B186" s="381" t="s">
        <v>376</v>
      </c>
      <c r="C186" s="382">
        <v>174.95</v>
      </c>
      <c r="D186" s="383">
        <v>173.71666666666667</v>
      </c>
      <c r="E186" s="383">
        <v>166.73333333333335</v>
      </c>
      <c r="F186" s="383">
        <v>158.51666666666668</v>
      </c>
      <c r="G186" s="383">
        <v>151.53333333333336</v>
      </c>
      <c r="H186" s="383">
        <v>181.93333333333334</v>
      </c>
      <c r="I186" s="383">
        <v>188.91666666666663</v>
      </c>
      <c r="J186" s="383">
        <v>197.13333333333333</v>
      </c>
      <c r="K186" s="382">
        <v>180.7</v>
      </c>
      <c r="L186" s="382">
        <v>165.5</v>
      </c>
      <c r="M186" s="382">
        <v>167.46565000000001</v>
      </c>
      <c r="N186" s="1"/>
      <c r="O186" s="1"/>
    </row>
    <row r="187" spans="1:15" ht="12.75" customHeight="1">
      <c r="A187" s="31">
        <v>177</v>
      </c>
      <c r="B187" s="381" t="s">
        <v>377</v>
      </c>
      <c r="C187" s="382">
        <v>1916.1</v>
      </c>
      <c r="D187" s="383">
        <v>1918.7166666666665</v>
      </c>
      <c r="E187" s="383">
        <v>1887.4333333333329</v>
      </c>
      <c r="F187" s="383">
        <v>1858.7666666666664</v>
      </c>
      <c r="G187" s="383">
        <v>1827.4833333333329</v>
      </c>
      <c r="H187" s="383">
        <v>1947.383333333333</v>
      </c>
      <c r="I187" s="383">
        <v>1978.6666666666663</v>
      </c>
      <c r="J187" s="383">
        <v>2007.333333333333</v>
      </c>
      <c r="K187" s="382">
        <v>1950</v>
      </c>
      <c r="L187" s="382">
        <v>1890.05</v>
      </c>
      <c r="M187" s="382">
        <v>0.81396999999999997</v>
      </c>
      <c r="N187" s="1"/>
      <c r="O187" s="1"/>
    </row>
    <row r="188" spans="1:15" ht="12.75" customHeight="1">
      <c r="A188" s="31">
        <v>178</v>
      </c>
      <c r="B188" s="381" t="s">
        <v>383</v>
      </c>
      <c r="C188" s="382">
        <v>122.5</v>
      </c>
      <c r="D188" s="383">
        <v>122.85000000000001</v>
      </c>
      <c r="E188" s="383">
        <v>121.20000000000002</v>
      </c>
      <c r="F188" s="383">
        <v>119.9</v>
      </c>
      <c r="G188" s="383">
        <v>118.25000000000001</v>
      </c>
      <c r="H188" s="383">
        <v>124.15000000000002</v>
      </c>
      <c r="I188" s="383">
        <v>125.80000000000003</v>
      </c>
      <c r="J188" s="383">
        <v>127.10000000000002</v>
      </c>
      <c r="K188" s="382">
        <v>124.5</v>
      </c>
      <c r="L188" s="382">
        <v>121.55</v>
      </c>
      <c r="M188" s="382">
        <v>10.573040000000001</v>
      </c>
      <c r="N188" s="1"/>
      <c r="O188" s="1"/>
    </row>
    <row r="189" spans="1:15" ht="12.75" customHeight="1">
      <c r="A189" s="31">
        <v>179</v>
      </c>
      <c r="B189" s="381" t="s">
        <v>261</v>
      </c>
      <c r="C189" s="382">
        <v>314.60000000000002</v>
      </c>
      <c r="D189" s="383">
        <v>310.7</v>
      </c>
      <c r="E189" s="383">
        <v>305.39999999999998</v>
      </c>
      <c r="F189" s="383">
        <v>296.2</v>
      </c>
      <c r="G189" s="383">
        <v>290.89999999999998</v>
      </c>
      <c r="H189" s="383">
        <v>319.89999999999998</v>
      </c>
      <c r="I189" s="383">
        <v>325.20000000000005</v>
      </c>
      <c r="J189" s="383">
        <v>334.4</v>
      </c>
      <c r="K189" s="382">
        <v>316</v>
      </c>
      <c r="L189" s="382">
        <v>301.5</v>
      </c>
      <c r="M189" s="382">
        <v>14.319660000000001</v>
      </c>
      <c r="N189" s="1"/>
      <c r="O189" s="1"/>
    </row>
    <row r="190" spans="1:15" ht="12.75" customHeight="1">
      <c r="A190" s="31">
        <v>180</v>
      </c>
      <c r="B190" s="381" t="s">
        <v>378</v>
      </c>
      <c r="C190" s="382">
        <v>647.79999999999995</v>
      </c>
      <c r="D190" s="383">
        <v>653.51666666666665</v>
      </c>
      <c r="E190" s="383">
        <v>636.0333333333333</v>
      </c>
      <c r="F190" s="383">
        <v>624.26666666666665</v>
      </c>
      <c r="G190" s="383">
        <v>606.7833333333333</v>
      </c>
      <c r="H190" s="383">
        <v>665.2833333333333</v>
      </c>
      <c r="I190" s="383">
        <v>682.76666666666665</v>
      </c>
      <c r="J190" s="383">
        <v>694.5333333333333</v>
      </c>
      <c r="K190" s="382">
        <v>671</v>
      </c>
      <c r="L190" s="382">
        <v>641.75</v>
      </c>
      <c r="M190" s="382">
        <v>1.19608</v>
      </c>
      <c r="N190" s="1"/>
      <c r="O190" s="1"/>
    </row>
    <row r="191" spans="1:15" ht="12.75" customHeight="1">
      <c r="A191" s="31">
        <v>181</v>
      </c>
      <c r="B191" s="381" t="s">
        <v>112</v>
      </c>
      <c r="C191" s="382">
        <v>684.55</v>
      </c>
      <c r="D191" s="383">
        <v>678.16666666666663</v>
      </c>
      <c r="E191" s="383">
        <v>669.38333333333321</v>
      </c>
      <c r="F191" s="383">
        <v>654.21666666666658</v>
      </c>
      <c r="G191" s="383">
        <v>645.43333333333317</v>
      </c>
      <c r="H191" s="383">
        <v>693.33333333333326</v>
      </c>
      <c r="I191" s="383">
        <v>702.11666666666679</v>
      </c>
      <c r="J191" s="383">
        <v>717.2833333333333</v>
      </c>
      <c r="K191" s="382">
        <v>686.95</v>
      </c>
      <c r="L191" s="382">
        <v>663</v>
      </c>
      <c r="M191" s="382">
        <v>18.476959999999998</v>
      </c>
      <c r="N191" s="1"/>
      <c r="O191" s="1"/>
    </row>
    <row r="192" spans="1:15" ht="12.75" customHeight="1">
      <c r="A192" s="31">
        <v>182</v>
      </c>
      <c r="B192" s="381" t="s">
        <v>262</v>
      </c>
      <c r="C192" s="382">
        <v>1256.5999999999999</v>
      </c>
      <c r="D192" s="383">
        <v>1259.3833333333332</v>
      </c>
      <c r="E192" s="383">
        <v>1245.7666666666664</v>
      </c>
      <c r="F192" s="383">
        <v>1234.9333333333332</v>
      </c>
      <c r="G192" s="383">
        <v>1221.3166666666664</v>
      </c>
      <c r="H192" s="383">
        <v>1270.2166666666665</v>
      </c>
      <c r="I192" s="383">
        <v>1283.8333333333333</v>
      </c>
      <c r="J192" s="383">
        <v>1294.6666666666665</v>
      </c>
      <c r="K192" s="382">
        <v>1273</v>
      </c>
      <c r="L192" s="382">
        <v>1248.55</v>
      </c>
      <c r="M192" s="382">
        <v>4.7123499999999998</v>
      </c>
      <c r="N192" s="1"/>
      <c r="O192" s="1"/>
    </row>
    <row r="193" spans="1:15" ht="12.75" customHeight="1">
      <c r="A193" s="31">
        <v>183</v>
      </c>
      <c r="B193" s="381" t="s">
        <v>387</v>
      </c>
      <c r="C193" s="382">
        <v>1298.6500000000001</v>
      </c>
      <c r="D193" s="383">
        <v>1303.2166666666667</v>
      </c>
      <c r="E193" s="383">
        <v>1286.4333333333334</v>
      </c>
      <c r="F193" s="383">
        <v>1274.2166666666667</v>
      </c>
      <c r="G193" s="383">
        <v>1257.4333333333334</v>
      </c>
      <c r="H193" s="383">
        <v>1315.4333333333334</v>
      </c>
      <c r="I193" s="383">
        <v>1332.2166666666667</v>
      </c>
      <c r="J193" s="383">
        <v>1344.4333333333334</v>
      </c>
      <c r="K193" s="382">
        <v>1320</v>
      </c>
      <c r="L193" s="382">
        <v>1291</v>
      </c>
      <c r="M193" s="382">
        <v>1.92042</v>
      </c>
      <c r="N193" s="1"/>
      <c r="O193" s="1"/>
    </row>
    <row r="194" spans="1:15" ht="12.75" customHeight="1">
      <c r="A194" s="31">
        <v>184</v>
      </c>
      <c r="B194" s="381" t="s">
        <v>842</v>
      </c>
      <c r="C194" s="382">
        <v>21.85</v>
      </c>
      <c r="D194" s="383">
        <v>22.083333333333332</v>
      </c>
      <c r="E194" s="383">
        <v>21.516666666666666</v>
      </c>
      <c r="F194" s="383">
        <v>21.183333333333334</v>
      </c>
      <c r="G194" s="383">
        <v>20.616666666666667</v>
      </c>
      <c r="H194" s="383">
        <v>22.416666666666664</v>
      </c>
      <c r="I194" s="383">
        <v>22.983333333333334</v>
      </c>
      <c r="J194" s="383">
        <v>23.316666666666663</v>
      </c>
      <c r="K194" s="382">
        <v>22.65</v>
      </c>
      <c r="L194" s="382">
        <v>21.75</v>
      </c>
      <c r="M194" s="382">
        <v>47.233330000000002</v>
      </c>
      <c r="N194" s="1"/>
      <c r="O194" s="1"/>
    </row>
    <row r="195" spans="1:15" ht="12.75" customHeight="1">
      <c r="A195" s="31">
        <v>185</v>
      </c>
      <c r="B195" s="381" t="s">
        <v>388</v>
      </c>
      <c r="C195" s="382">
        <v>1234.7</v>
      </c>
      <c r="D195" s="383">
        <v>1236.75</v>
      </c>
      <c r="E195" s="383">
        <v>1227.95</v>
      </c>
      <c r="F195" s="383">
        <v>1221.2</v>
      </c>
      <c r="G195" s="383">
        <v>1212.4000000000001</v>
      </c>
      <c r="H195" s="383">
        <v>1243.5</v>
      </c>
      <c r="I195" s="383">
        <v>1252.3000000000002</v>
      </c>
      <c r="J195" s="383">
        <v>1259.05</v>
      </c>
      <c r="K195" s="382">
        <v>1245.55</v>
      </c>
      <c r="L195" s="382">
        <v>1230</v>
      </c>
      <c r="M195" s="382">
        <v>0.17673</v>
      </c>
      <c r="N195" s="1"/>
      <c r="O195" s="1"/>
    </row>
    <row r="196" spans="1:15" ht="12.75" customHeight="1">
      <c r="A196" s="31">
        <v>186</v>
      </c>
      <c r="B196" s="381" t="s">
        <v>113</v>
      </c>
      <c r="C196" s="382">
        <v>1368.4</v>
      </c>
      <c r="D196" s="383">
        <v>1382.45</v>
      </c>
      <c r="E196" s="383">
        <v>1345.95</v>
      </c>
      <c r="F196" s="383">
        <v>1323.5</v>
      </c>
      <c r="G196" s="383">
        <v>1287</v>
      </c>
      <c r="H196" s="383">
        <v>1404.9</v>
      </c>
      <c r="I196" s="383">
        <v>1441.4</v>
      </c>
      <c r="J196" s="383">
        <v>1463.8500000000001</v>
      </c>
      <c r="K196" s="382">
        <v>1418.95</v>
      </c>
      <c r="L196" s="382">
        <v>1360</v>
      </c>
      <c r="M196" s="382">
        <v>9.4738299999999995</v>
      </c>
      <c r="N196" s="1"/>
      <c r="O196" s="1"/>
    </row>
    <row r="197" spans="1:15" ht="12.75" customHeight="1">
      <c r="A197" s="31">
        <v>187</v>
      </c>
      <c r="B197" s="381" t="s">
        <v>114</v>
      </c>
      <c r="C197" s="382">
        <v>1290.55</v>
      </c>
      <c r="D197" s="383">
        <v>1290.4166666666667</v>
      </c>
      <c r="E197" s="383">
        <v>1282.3333333333335</v>
      </c>
      <c r="F197" s="383">
        <v>1274.1166666666668</v>
      </c>
      <c r="G197" s="383">
        <v>1266.0333333333335</v>
      </c>
      <c r="H197" s="383">
        <v>1298.6333333333334</v>
      </c>
      <c r="I197" s="383">
        <v>1306.7166666666669</v>
      </c>
      <c r="J197" s="383">
        <v>1314.9333333333334</v>
      </c>
      <c r="K197" s="382">
        <v>1298.5</v>
      </c>
      <c r="L197" s="382">
        <v>1282.2</v>
      </c>
      <c r="M197" s="382">
        <v>38.986840000000001</v>
      </c>
      <c r="N197" s="1"/>
      <c r="O197" s="1"/>
    </row>
    <row r="198" spans="1:15" ht="12.75" customHeight="1">
      <c r="A198" s="31">
        <v>188</v>
      </c>
      <c r="B198" s="381" t="s">
        <v>115</v>
      </c>
      <c r="C198" s="382">
        <v>2596.6999999999998</v>
      </c>
      <c r="D198" s="383">
        <v>2600</v>
      </c>
      <c r="E198" s="383">
        <v>2581.6999999999998</v>
      </c>
      <c r="F198" s="383">
        <v>2566.6999999999998</v>
      </c>
      <c r="G198" s="383">
        <v>2548.3999999999996</v>
      </c>
      <c r="H198" s="383">
        <v>2615</v>
      </c>
      <c r="I198" s="383">
        <v>2633.3</v>
      </c>
      <c r="J198" s="383">
        <v>2648.3</v>
      </c>
      <c r="K198" s="382">
        <v>2618.3000000000002</v>
      </c>
      <c r="L198" s="382">
        <v>2585</v>
      </c>
      <c r="M198" s="382">
        <v>61.853610000000003</v>
      </c>
      <c r="N198" s="1"/>
      <c r="O198" s="1"/>
    </row>
    <row r="199" spans="1:15" ht="12.75" customHeight="1">
      <c r="A199" s="31">
        <v>189</v>
      </c>
      <c r="B199" s="381" t="s">
        <v>116</v>
      </c>
      <c r="C199" s="382">
        <v>2440.75</v>
      </c>
      <c r="D199" s="383">
        <v>2447.9666666666667</v>
      </c>
      <c r="E199" s="383">
        <v>2428.1833333333334</v>
      </c>
      <c r="F199" s="383">
        <v>2415.6166666666668</v>
      </c>
      <c r="G199" s="383">
        <v>2395.8333333333335</v>
      </c>
      <c r="H199" s="383">
        <v>2460.5333333333333</v>
      </c>
      <c r="I199" s="383">
        <v>2480.3166666666671</v>
      </c>
      <c r="J199" s="383">
        <v>2492.8833333333332</v>
      </c>
      <c r="K199" s="382">
        <v>2467.75</v>
      </c>
      <c r="L199" s="382">
        <v>2435.4</v>
      </c>
      <c r="M199" s="382">
        <v>2.3318099999999999</v>
      </c>
      <c r="N199" s="1"/>
      <c r="O199" s="1"/>
    </row>
    <row r="200" spans="1:15" ht="12.75" customHeight="1">
      <c r="A200" s="31">
        <v>190</v>
      </c>
      <c r="B200" s="381" t="s">
        <v>117</v>
      </c>
      <c r="C200" s="382">
        <v>1550.55</v>
      </c>
      <c r="D200" s="383">
        <v>1551.0666666666668</v>
      </c>
      <c r="E200" s="383">
        <v>1535.3833333333337</v>
      </c>
      <c r="F200" s="383">
        <v>1520.2166666666669</v>
      </c>
      <c r="G200" s="383">
        <v>1504.5333333333338</v>
      </c>
      <c r="H200" s="383">
        <v>1566.2333333333336</v>
      </c>
      <c r="I200" s="383">
        <v>1581.9166666666665</v>
      </c>
      <c r="J200" s="383">
        <v>1597.0833333333335</v>
      </c>
      <c r="K200" s="382">
        <v>1566.75</v>
      </c>
      <c r="L200" s="382">
        <v>1535.9</v>
      </c>
      <c r="M200" s="382">
        <v>55.896920000000001</v>
      </c>
      <c r="N200" s="1"/>
      <c r="O200" s="1"/>
    </row>
    <row r="201" spans="1:15" ht="12.75" customHeight="1">
      <c r="A201" s="31">
        <v>191</v>
      </c>
      <c r="B201" s="381" t="s">
        <v>118</v>
      </c>
      <c r="C201" s="382">
        <v>660.3</v>
      </c>
      <c r="D201" s="383">
        <v>656.41666666666663</v>
      </c>
      <c r="E201" s="383">
        <v>649.88333333333321</v>
      </c>
      <c r="F201" s="383">
        <v>639.46666666666658</v>
      </c>
      <c r="G201" s="383">
        <v>632.93333333333317</v>
      </c>
      <c r="H201" s="383">
        <v>666.83333333333326</v>
      </c>
      <c r="I201" s="383">
        <v>673.36666666666679</v>
      </c>
      <c r="J201" s="383">
        <v>683.7833333333333</v>
      </c>
      <c r="K201" s="382">
        <v>662.95</v>
      </c>
      <c r="L201" s="382">
        <v>646</v>
      </c>
      <c r="M201" s="382">
        <v>21.68995</v>
      </c>
      <c r="N201" s="1"/>
      <c r="O201" s="1"/>
    </row>
    <row r="202" spans="1:15" ht="12.75" customHeight="1">
      <c r="A202" s="31">
        <v>192</v>
      </c>
      <c r="B202" s="381" t="s">
        <v>385</v>
      </c>
      <c r="C202" s="382">
        <v>1803.9</v>
      </c>
      <c r="D202" s="383">
        <v>1813.05</v>
      </c>
      <c r="E202" s="383">
        <v>1781.9499999999998</v>
      </c>
      <c r="F202" s="383">
        <v>1759.9999999999998</v>
      </c>
      <c r="G202" s="383">
        <v>1728.8999999999996</v>
      </c>
      <c r="H202" s="383">
        <v>1835</v>
      </c>
      <c r="I202" s="383">
        <v>1866.1</v>
      </c>
      <c r="J202" s="383">
        <v>1888.0500000000002</v>
      </c>
      <c r="K202" s="382">
        <v>1844.15</v>
      </c>
      <c r="L202" s="382">
        <v>1791.1</v>
      </c>
      <c r="M202" s="382">
        <v>2.4577900000000001</v>
      </c>
      <c r="N202" s="1"/>
      <c r="O202" s="1"/>
    </row>
    <row r="203" spans="1:15" ht="12.75" customHeight="1">
      <c r="A203" s="31">
        <v>193</v>
      </c>
      <c r="B203" s="381" t="s">
        <v>389</v>
      </c>
      <c r="C203" s="382">
        <v>236.85</v>
      </c>
      <c r="D203" s="383">
        <v>233.28333333333333</v>
      </c>
      <c r="E203" s="383">
        <v>228.56666666666666</v>
      </c>
      <c r="F203" s="383">
        <v>220.28333333333333</v>
      </c>
      <c r="G203" s="383">
        <v>215.56666666666666</v>
      </c>
      <c r="H203" s="383">
        <v>241.56666666666666</v>
      </c>
      <c r="I203" s="383">
        <v>246.2833333333333</v>
      </c>
      <c r="J203" s="383">
        <v>254.56666666666666</v>
      </c>
      <c r="K203" s="382">
        <v>238</v>
      </c>
      <c r="L203" s="382">
        <v>225</v>
      </c>
      <c r="M203" s="382">
        <v>3.9222100000000002</v>
      </c>
      <c r="N203" s="1"/>
      <c r="O203" s="1"/>
    </row>
    <row r="204" spans="1:15" ht="12.75" customHeight="1">
      <c r="A204" s="31">
        <v>194</v>
      </c>
      <c r="B204" s="381" t="s">
        <v>390</v>
      </c>
      <c r="C204" s="382">
        <v>129.1</v>
      </c>
      <c r="D204" s="383">
        <v>129.85</v>
      </c>
      <c r="E204" s="383">
        <v>127.89999999999998</v>
      </c>
      <c r="F204" s="383">
        <v>126.69999999999999</v>
      </c>
      <c r="G204" s="383">
        <v>124.74999999999997</v>
      </c>
      <c r="H204" s="383">
        <v>131.04999999999998</v>
      </c>
      <c r="I204" s="383">
        <v>132.99999999999997</v>
      </c>
      <c r="J204" s="383">
        <v>134.19999999999999</v>
      </c>
      <c r="K204" s="382">
        <v>131.80000000000001</v>
      </c>
      <c r="L204" s="382">
        <v>128.65</v>
      </c>
      <c r="M204" s="382">
        <v>4.7865700000000002</v>
      </c>
      <c r="N204" s="1"/>
      <c r="O204" s="1"/>
    </row>
    <row r="205" spans="1:15" ht="12.75" customHeight="1">
      <c r="A205" s="31">
        <v>195</v>
      </c>
      <c r="B205" s="381" t="s">
        <v>119</v>
      </c>
      <c r="C205" s="382">
        <v>2499.1</v>
      </c>
      <c r="D205" s="383">
        <v>2498.8666666666668</v>
      </c>
      <c r="E205" s="383">
        <v>2482.2333333333336</v>
      </c>
      <c r="F205" s="383">
        <v>2465.3666666666668</v>
      </c>
      <c r="G205" s="383">
        <v>2448.7333333333336</v>
      </c>
      <c r="H205" s="383">
        <v>2515.7333333333336</v>
      </c>
      <c r="I205" s="383">
        <v>2532.3666666666668</v>
      </c>
      <c r="J205" s="383">
        <v>2549.2333333333336</v>
      </c>
      <c r="K205" s="382">
        <v>2515.5</v>
      </c>
      <c r="L205" s="382">
        <v>2482</v>
      </c>
      <c r="M205" s="382">
        <v>3.0853700000000002</v>
      </c>
      <c r="N205" s="1"/>
      <c r="O205" s="1"/>
    </row>
    <row r="206" spans="1:15" ht="12.75" customHeight="1">
      <c r="A206" s="31">
        <v>196</v>
      </c>
      <c r="B206" s="381" t="s">
        <v>386</v>
      </c>
      <c r="C206" s="382">
        <v>86.2</v>
      </c>
      <c r="D206" s="383">
        <v>87.016666666666666</v>
      </c>
      <c r="E206" s="383">
        <v>84.833333333333329</v>
      </c>
      <c r="F206" s="383">
        <v>83.466666666666669</v>
      </c>
      <c r="G206" s="383">
        <v>81.283333333333331</v>
      </c>
      <c r="H206" s="383">
        <v>88.383333333333326</v>
      </c>
      <c r="I206" s="383">
        <v>90.566666666666663</v>
      </c>
      <c r="J206" s="383">
        <v>91.933333333333323</v>
      </c>
      <c r="K206" s="382">
        <v>89.2</v>
      </c>
      <c r="L206" s="382">
        <v>85.65</v>
      </c>
      <c r="M206" s="382">
        <v>218.54085000000001</v>
      </c>
      <c r="N206" s="1"/>
      <c r="O206" s="1"/>
    </row>
    <row r="207" spans="1:15" ht="12.75" customHeight="1">
      <c r="A207" s="31">
        <v>197</v>
      </c>
      <c r="B207" s="381" t="s">
        <v>843</v>
      </c>
      <c r="C207" s="382">
        <v>2856.65</v>
      </c>
      <c r="D207" s="383">
        <v>2879.4333333333329</v>
      </c>
      <c r="E207" s="383">
        <v>2833.8666666666659</v>
      </c>
      <c r="F207" s="383">
        <v>2811.083333333333</v>
      </c>
      <c r="G207" s="383">
        <v>2765.516666666666</v>
      </c>
      <c r="H207" s="383">
        <v>2902.2166666666658</v>
      </c>
      <c r="I207" s="383">
        <v>2947.7833333333324</v>
      </c>
      <c r="J207" s="383">
        <v>2970.5666666666657</v>
      </c>
      <c r="K207" s="382">
        <v>2925</v>
      </c>
      <c r="L207" s="382">
        <v>2856.65</v>
      </c>
      <c r="M207" s="382">
        <v>5.7476500000000001</v>
      </c>
      <c r="N207" s="1"/>
      <c r="O207" s="1"/>
    </row>
    <row r="208" spans="1:15" ht="12.75" customHeight="1">
      <c r="A208" s="31">
        <v>198</v>
      </c>
      <c r="B208" s="381" t="s">
        <v>829</v>
      </c>
      <c r="C208" s="382">
        <v>552.20000000000005</v>
      </c>
      <c r="D208" s="383">
        <v>557.45000000000005</v>
      </c>
      <c r="E208" s="383">
        <v>539.95000000000005</v>
      </c>
      <c r="F208" s="383">
        <v>527.70000000000005</v>
      </c>
      <c r="G208" s="383">
        <v>510.20000000000005</v>
      </c>
      <c r="H208" s="383">
        <v>569.70000000000005</v>
      </c>
      <c r="I208" s="383">
        <v>587.20000000000005</v>
      </c>
      <c r="J208" s="383">
        <v>599.45000000000005</v>
      </c>
      <c r="K208" s="382">
        <v>574.95000000000005</v>
      </c>
      <c r="L208" s="382">
        <v>545.20000000000005</v>
      </c>
      <c r="M208" s="382">
        <v>2.5178199999999999</v>
      </c>
      <c r="N208" s="1"/>
      <c r="O208" s="1"/>
    </row>
    <row r="209" spans="1:15" ht="12.75" customHeight="1">
      <c r="A209" s="31">
        <v>199</v>
      </c>
      <c r="B209" s="381" t="s">
        <v>121</v>
      </c>
      <c r="C209" s="382">
        <v>493.5</v>
      </c>
      <c r="D209" s="383">
        <v>489.59999999999997</v>
      </c>
      <c r="E209" s="383">
        <v>483.94999999999993</v>
      </c>
      <c r="F209" s="383">
        <v>474.4</v>
      </c>
      <c r="G209" s="383">
        <v>468.74999999999994</v>
      </c>
      <c r="H209" s="383">
        <v>499.14999999999992</v>
      </c>
      <c r="I209" s="383">
        <v>504.7999999999999</v>
      </c>
      <c r="J209" s="383">
        <v>514.34999999999991</v>
      </c>
      <c r="K209" s="382">
        <v>495.25</v>
      </c>
      <c r="L209" s="382">
        <v>480.05</v>
      </c>
      <c r="M209" s="382">
        <v>93.001490000000004</v>
      </c>
      <c r="N209" s="1"/>
      <c r="O209" s="1"/>
    </row>
    <row r="210" spans="1:15" ht="12.75" customHeight="1">
      <c r="A210" s="31">
        <v>200</v>
      </c>
      <c r="B210" s="381" t="s">
        <v>391</v>
      </c>
      <c r="C210" s="382">
        <v>131.55000000000001</v>
      </c>
      <c r="D210" s="383">
        <v>131.06666666666669</v>
      </c>
      <c r="E210" s="383">
        <v>128.83333333333337</v>
      </c>
      <c r="F210" s="383">
        <v>126.11666666666667</v>
      </c>
      <c r="G210" s="383">
        <v>123.88333333333335</v>
      </c>
      <c r="H210" s="383">
        <v>133.78333333333339</v>
      </c>
      <c r="I210" s="383">
        <v>136.01666666666668</v>
      </c>
      <c r="J210" s="383">
        <v>138.73333333333341</v>
      </c>
      <c r="K210" s="382">
        <v>133.30000000000001</v>
      </c>
      <c r="L210" s="382">
        <v>128.35</v>
      </c>
      <c r="M210" s="382">
        <v>71.468760000000003</v>
      </c>
      <c r="N210" s="1"/>
      <c r="O210" s="1"/>
    </row>
    <row r="211" spans="1:15" ht="12.75" customHeight="1">
      <c r="A211" s="31">
        <v>201</v>
      </c>
      <c r="B211" s="381" t="s">
        <v>122</v>
      </c>
      <c r="C211" s="382">
        <v>320</v>
      </c>
      <c r="D211" s="383">
        <v>319.90000000000003</v>
      </c>
      <c r="E211" s="383">
        <v>314.80000000000007</v>
      </c>
      <c r="F211" s="383">
        <v>309.60000000000002</v>
      </c>
      <c r="G211" s="383">
        <v>304.50000000000006</v>
      </c>
      <c r="H211" s="383">
        <v>325.10000000000008</v>
      </c>
      <c r="I211" s="383">
        <v>330.2000000000001</v>
      </c>
      <c r="J211" s="383">
        <v>335.40000000000009</v>
      </c>
      <c r="K211" s="382">
        <v>325</v>
      </c>
      <c r="L211" s="382">
        <v>314.7</v>
      </c>
      <c r="M211" s="382">
        <v>48.153660000000002</v>
      </c>
      <c r="N211" s="1"/>
      <c r="O211" s="1"/>
    </row>
    <row r="212" spans="1:15" ht="12.75" customHeight="1">
      <c r="A212" s="31">
        <v>202</v>
      </c>
      <c r="B212" s="381" t="s">
        <v>123</v>
      </c>
      <c r="C212" s="382">
        <v>2416.15</v>
      </c>
      <c r="D212" s="383">
        <v>2408.6833333333334</v>
      </c>
      <c r="E212" s="383">
        <v>2395.4666666666667</v>
      </c>
      <c r="F212" s="383">
        <v>2374.7833333333333</v>
      </c>
      <c r="G212" s="383">
        <v>2361.5666666666666</v>
      </c>
      <c r="H212" s="383">
        <v>2429.3666666666668</v>
      </c>
      <c r="I212" s="383">
        <v>2442.5833333333339</v>
      </c>
      <c r="J212" s="383">
        <v>2463.2666666666669</v>
      </c>
      <c r="K212" s="382">
        <v>2421.9</v>
      </c>
      <c r="L212" s="382">
        <v>2388</v>
      </c>
      <c r="M212" s="382">
        <v>10.26186</v>
      </c>
      <c r="N212" s="1"/>
      <c r="O212" s="1"/>
    </row>
    <row r="213" spans="1:15" ht="12.75" customHeight="1">
      <c r="A213" s="31">
        <v>203</v>
      </c>
      <c r="B213" s="381" t="s">
        <v>263</v>
      </c>
      <c r="C213" s="382">
        <v>333</v>
      </c>
      <c r="D213" s="383">
        <v>331.83333333333331</v>
      </c>
      <c r="E213" s="383">
        <v>329.56666666666661</v>
      </c>
      <c r="F213" s="383">
        <v>326.13333333333327</v>
      </c>
      <c r="G213" s="383">
        <v>323.86666666666656</v>
      </c>
      <c r="H213" s="383">
        <v>335.26666666666665</v>
      </c>
      <c r="I213" s="383">
        <v>337.53333333333342</v>
      </c>
      <c r="J213" s="383">
        <v>340.9666666666667</v>
      </c>
      <c r="K213" s="382">
        <v>334.1</v>
      </c>
      <c r="L213" s="382">
        <v>328.4</v>
      </c>
      <c r="M213" s="382">
        <v>4.1748900000000004</v>
      </c>
      <c r="N213" s="1"/>
      <c r="O213" s="1"/>
    </row>
    <row r="214" spans="1:15" ht="12.75" customHeight="1">
      <c r="A214" s="31">
        <v>204</v>
      </c>
      <c r="B214" s="381" t="s">
        <v>844</v>
      </c>
      <c r="C214" s="382">
        <v>798.85</v>
      </c>
      <c r="D214" s="383">
        <v>796.5</v>
      </c>
      <c r="E214" s="383">
        <v>788</v>
      </c>
      <c r="F214" s="383">
        <v>777.15</v>
      </c>
      <c r="G214" s="383">
        <v>768.65</v>
      </c>
      <c r="H214" s="383">
        <v>807.35</v>
      </c>
      <c r="I214" s="383">
        <v>815.85</v>
      </c>
      <c r="J214" s="383">
        <v>826.7</v>
      </c>
      <c r="K214" s="382">
        <v>805</v>
      </c>
      <c r="L214" s="382">
        <v>785.65</v>
      </c>
      <c r="M214" s="382">
        <v>0.39451999999999998</v>
      </c>
      <c r="N214" s="1"/>
      <c r="O214" s="1"/>
    </row>
    <row r="215" spans="1:15" ht="12.75" customHeight="1">
      <c r="A215" s="31">
        <v>205</v>
      </c>
      <c r="B215" s="381" t="s">
        <v>392</v>
      </c>
      <c r="C215" s="382">
        <v>43067.9</v>
      </c>
      <c r="D215" s="383">
        <v>43115.083333333336</v>
      </c>
      <c r="E215" s="383">
        <v>42680.166666666672</v>
      </c>
      <c r="F215" s="383">
        <v>42292.433333333334</v>
      </c>
      <c r="G215" s="383">
        <v>41857.51666666667</v>
      </c>
      <c r="H215" s="383">
        <v>43502.816666666673</v>
      </c>
      <c r="I215" s="383">
        <v>43937.733333333344</v>
      </c>
      <c r="J215" s="383">
        <v>44325.466666666674</v>
      </c>
      <c r="K215" s="382">
        <v>43550</v>
      </c>
      <c r="L215" s="382">
        <v>42727.35</v>
      </c>
      <c r="M215" s="382">
        <v>3.7850000000000002E-2</v>
      </c>
      <c r="N215" s="1"/>
      <c r="O215" s="1"/>
    </row>
    <row r="216" spans="1:15" ht="12.75" customHeight="1">
      <c r="A216" s="31">
        <v>206</v>
      </c>
      <c r="B216" s="381" t="s">
        <v>393</v>
      </c>
      <c r="C216" s="382">
        <v>41.2</v>
      </c>
      <c r="D216" s="383">
        <v>41.416666666666664</v>
      </c>
      <c r="E216" s="383">
        <v>40.583333333333329</v>
      </c>
      <c r="F216" s="383">
        <v>39.966666666666661</v>
      </c>
      <c r="G216" s="383">
        <v>39.133333333333326</v>
      </c>
      <c r="H216" s="383">
        <v>42.033333333333331</v>
      </c>
      <c r="I216" s="383">
        <v>42.86666666666666</v>
      </c>
      <c r="J216" s="383">
        <v>43.483333333333334</v>
      </c>
      <c r="K216" s="382">
        <v>42.25</v>
      </c>
      <c r="L216" s="382">
        <v>40.799999999999997</v>
      </c>
      <c r="M216" s="382">
        <v>27.33708</v>
      </c>
      <c r="N216" s="1"/>
      <c r="O216" s="1"/>
    </row>
    <row r="217" spans="1:15" ht="12.75" customHeight="1">
      <c r="A217" s="31">
        <v>207</v>
      </c>
      <c r="B217" s="381" t="s">
        <v>405</v>
      </c>
      <c r="C217" s="382">
        <v>166.15</v>
      </c>
      <c r="D217" s="383">
        <v>164.70000000000002</v>
      </c>
      <c r="E217" s="383">
        <v>161.50000000000003</v>
      </c>
      <c r="F217" s="383">
        <v>156.85000000000002</v>
      </c>
      <c r="G217" s="383">
        <v>153.65000000000003</v>
      </c>
      <c r="H217" s="383">
        <v>169.35000000000002</v>
      </c>
      <c r="I217" s="383">
        <v>172.55</v>
      </c>
      <c r="J217" s="383">
        <v>177.20000000000002</v>
      </c>
      <c r="K217" s="382">
        <v>167.9</v>
      </c>
      <c r="L217" s="382">
        <v>160.05000000000001</v>
      </c>
      <c r="M217" s="382">
        <v>181.00586999999999</v>
      </c>
      <c r="N217" s="1"/>
      <c r="O217" s="1"/>
    </row>
    <row r="218" spans="1:15" ht="12.75" customHeight="1">
      <c r="A218" s="31">
        <v>208</v>
      </c>
      <c r="B218" s="381" t="s">
        <v>124</v>
      </c>
      <c r="C218" s="382">
        <v>220.35</v>
      </c>
      <c r="D218" s="383">
        <v>221.21666666666667</v>
      </c>
      <c r="E218" s="383">
        <v>217.33333333333334</v>
      </c>
      <c r="F218" s="383">
        <v>214.31666666666666</v>
      </c>
      <c r="G218" s="383">
        <v>210.43333333333334</v>
      </c>
      <c r="H218" s="383">
        <v>224.23333333333335</v>
      </c>
      <c r="I218" s="383">
        <v>228.11666666666667</v>
      </c>
      <c r="J218" s="383">
        <v>231.13333333333335</v>
      </c>
      <c r="K218" s="382">
        <v>225.1</v>
      </c>
      <c r="L218" s="382">
        <v>218.2</v>
      </c>
      <c r="M218" s="382">
        <v>112.56435999999999</v>
      </c>
      <c r="N218" s="1"/>
      <c r="O218" s="1"/>
    </row>
    <row r="219" spans="1:15" ht="12.75" customHeight="1">
      <c r="A219" s="31">
        <v>209</v>
      </c>
      <c r="B219" s="381" t="s">
        <v>125</v>
      </c>
      <c r="C219" s="382">
        <v>793.25</v>
      </c>
      <c r="D219" s="383">
        <v>793.93333333333339</v>
      </c>
      <c r="E219" s="383">
        <v>785.56666666666683</v>
      </c>
      <c r="F219" s="383">
        <v>777.88333333333344</v>
      </c>
      <c r="G219" s="383">
        <v>769.51666666666688</v>
      </c>
      <c r="H219" s="383">
        <v>801.61666666666679</v>
      </c>
      <c r="I219" s="383">
        <v>809.98333333333335</v>
      </c>
      <c r="J219" s="383">
        <v>817.66666666666674</v>
      </c>
      <c r="K219" s="382">
        <v>802.3</v>
      </c>
      <c r="L219" s="382">
        <v>786.25</v>
      </c>
      <c r="M219" s="382">
        <v>122.5021</v>
      </c>
      <c r="N219" s="1"/>
      <c r="O219" s="1"/>
    </row>
    <row r="220" spans="1:15" ht="12.75" customHeight="1">
      <c r="A220" s="31">
        <v>210</v>
      </c>
      <c r="B220" s="381" t="s">
        <v>126</v>
      </c>
      <c r="C220" s="382">
        <v>1446.55</v>
      </c>
      <c r="D220" s="383">
        <v>1450.3499999999997</v>
      </c>
      <c r="E220" s="383">
        <v>1435.7999999999993</v>
      </c>
      <c r="F220" s="383">
        <v>1425.0499999999995</v>
      </c>
      <c r="G220" s="383">
        <v>1410.4999999999991</v>
      </c>
      <c r="H220" s="383">
        <v>1461.0999999999995</v>
      </c>
      <c r="I220" s="383">
        <v>1475.65</v>
      </c>
      <c r="J220" s="383">
        <v>1486.3999999999996</v>
      </c>
      <c r="K220" s="382">
        <v>1464.9</v>
      </c>
      <c r="L220" s="382">
        <v>1439.6</v>
      </c>
      <c r="M220" s="382">
        <v>3.34076</v>
      </c>
      <c r="N220" s="1"/>
      <c r="O220" s="1"/>
    </row>
    <row r="221" spans="1:15" ht="12.75" customHeight="1">
      <c r="A221" s="31">
        <v>211</v>
      </c>
      <c r="B221" s="381" t="s">
        <v>127</v>
      </c>
      <c r="C221" s="382">
        <v>583.79999999999995</v>
      </c>
      <c r="D221" s="383">
        <v>581.63333333333333</v>
      </c>
      <c r="E221" s="383">
        <v>576.76666666666665</v>
      </c>
      <c r="F221" s="383">
        <v>569.73333333333335</v>
      </c>
      <c r="G221" s="383">
        <v>564.86666666666667</v>
      </c>
      <c r="H221" s="383">
        <v>588.66666666666663</v>
      </c>
      <c r="I221" s="383">
        <v>593.53333333333319</v>
      </c>
      <c r="J221" s="383">
        <v>600.56666666666661</v>
      </c>
      <c r="K221" s="382">
        <v>586.5</v>
      </c>
      <c r="L221" s="382">
        <v>574.6</v>
      </c>
      <c r="M221" s="382">
        <v>8.4308300000000003</v>
      </c>
      <c r="N221" s="1"/>
      <c r="O221" s="1"/>
    </row>
    <row r="222" spans="1:15" ht="12.75" customHeight="1">
      <c r="A222" s="31">
        <v>212</v>
      </c>
      <c r="B222" s="381" t="s">
        <v>409</v>
      </c>
      <c r="C222" s="382">
        <v>262.25</v>
      </c>
      <c r="D222" s="383">
        <v>262.21666666666664</v>
      </c>
      <c r="E222" s="383">
        <v>258.18333333333328</v>
      </c>
      <c r="F222" s="383">
        <v>254.11666666666662</v>
      </c>
      <c r="G222" s="383">
        <v>250.08333333333326</v>
      </c>
      <c r="H222" s="383">
        <v>266.2833333333333</v>
      </c>
      <c r="I222" s="383">
        <v>270.31666666666672</v>
      </c>
      <c r="J222" s="383">
        <v>274.38333333333333</v>
      </c>
      <c r="K222" s="382">
        <v>266.25</v>
      </c>
      <c r="L222" s="382">
        <v>258.14999999999998</v>
      </c>
      <c r="M222" s="382">
        <v>3.2507799999999998</v>
      </c>
      <c r="N222" s="1"/>
      <c r="O222" s="1"/>
    </row>
    <row r="223" spans="1:15" ht="12.75" customHeight="1">
      <c r="A223" s="31">
        <v>213</v>
      </c>
      <c r="B223" s="381" t="s">
        <v>395</v>
      </c>
      <c r="C223" s="382">
        <v>50.25</v>
      </c>
      <c r="D223" s="383">
        <v>50.583333333333336</v>
      </c>
      <c r="E223" s="383">
        <v>49.266666666666673</v>
      </c>
      <c r="F223" s="383">
        <v>48.283333333333339</v>
      </c>
      <c r="G223" s="383">
        <v>46.966666666666676</v>
      </c>
      <c r="H223" s="383">
        <v>51.56666666666667</v>
      </c>
      <c r="I223" s="383">
        <v>52.883333333333333</v>
      </c>
      <c r="J223" s="383">
        <v>53.866666666666667</v>
      </c>
      <c r="K223" s="382">
        <v>51.9</v>
      </c>
      <c r="L223" s="382">
        <v>49.6</v>
      </c>
      <c r="M223" s="382">
        <v>116.85589</v>
      </c>
      <c r="N223" s="1"/>
      <c r="O223" s="1"/>
    </row>
    <row r="224" spans="1:15" ht="12.75" customHeight="1">
      <c r="A224" s="31">
        <v>214</v>
      </c>
      <c r="B224" s="381" t="s">
        <v>128</v>
      </c>
      <c r="C224" s="382">
        <v>15.1</v>
      </c>
      <c r="D224" s="383">
        <v>15.233333333333334</v>
      </c>
      <c r="E224" s="383">
        <v>14.866666666666669</v>
      </c>
      <c r="F224" s="383">
        <v>14.633333333333335</v>
      </c>
      <c r="G224" s="383">
        <v>14.266666666666669</v>
      </c>
      <c r="H224" s="383">
        <v>15.466666666666669</v>
      </c>
      <c r="I224" s="383">
        <v>15.833333333333336</v>
      </c>
      <c r="J224" s="383">
        <v>16.06666666666667</v>
      </c>
      <c r="K224" s="382">
        <v>15.6</v>
      </c>
      <c r="L224" s="382">
        <v>15</v>
      </c>
      <c r="M224" s="382">
        <v>2563.3316100000002</v>
      </c>
      <c r="N224" s="1"/>
      <c r="O224" s="1"/>
    </row>
    <row r="225" spans="1:15" ht="12.75" customHeight="1">
      <c r="A225" s="31">
        <v>215</v>
      </c>
      <c r="B225" s="381" t="s">
        <v>396</v>
      </c>
      <c r="C225" s="382">
        <v>60.95</v>
      </c>
      <c r="D225" s="383">
        <v>60.966666666666669</v>
      </c>
      <c r="E225" s="383">
        <v>59.833333333333336</v>
      </c>
      <c r="F225" s="383">
        <v>58.716666666666669</v>
      </c>
      <c r="G225" s="383">
        <v>57.583333333333336</v>
      </c>
      <c r="H225" s="383">
        <v>62.083333333333336</v>
      </c>
      <c r="I225" s="383">
        <v>63.216666666666661</v>
      </c>
      <c r="J225" s="383">
        <v>64.333333333333343</v>
      </c>
      <c r="K225" s="382">
        <v>62.1</v>
      </c>
      <c r="L225" s="382">
        <v>59.85</v>
      </c>
      <c r="M225" s="382">
        <v>90.405619999999999</v>
      </c>
      <c r="N225" s="1"/>
      <c r="O225" s="1"/>
    </row>
    <row r="226" spans="1:15" ht="12.75" customHeight="1">
      <c r="A226" s="31">
        <v>216</v>
      </c>
      <c r="B226" s="381" t="s">
        <v>129</v>
      </c>
      <c r="C226" s="382">
        <v>49.2</v>
      </c>
      <c r="D226" s="383">
        <v>49.483333333333327</v>
      </c>
      <c r="E226" s="383">
        <v>48.716666666666654</v>
      </c>
      <c r="F226" s="383">
        <v>48.233333333333327</v>
      </c>
      <c r="G226" s="383">
        <v>47.466666666666654</v>
      </c>
      <c r="H226" s="383">
        <v>49.966666666666654</v>
      </c>
      <c r="I226" s="383">
        <v>50.73333333333332</v>
      </c>
      <c r="J226" s="383">
        <v>51.216666666666654</v>
      </c>
      <c r="K226" s="382">
        <v>50.25</v>
      </c>
      <c r="L226" s="382">
        <v>49</v>
      </c>
      <c r="M226" s="382">
        <v>223.2962</v>
      </c>
      <c r="N226" s="1"/>
      <c r="O226" s="1"/>
    </row>
    <row r="227" spans="1:15" ht="12.75" customHeight="1">
      <c r="A227" s="31">
        <v>217</v>
      </c>
      <c r="B227" s="381" t="s">
        <v>407</v>
      </c>
      <c r="C227" s="382">
        <v>260.85000000000002</v>
      </c>
      <c r="D227" s="383">
        <v>261.33333333333331</v>
      </c>
      <c r="E227" s="383">
        <v>257.66666666666663</v>
      </c>
      <c r="F227" s="383">
        <v>254.48333333333329</v>
      </c>
      <c r="G227" s="383">
        <v>250.81666666666661</v>
      </c>
      <c r="H227" s="383">
        <v>264.51666666666665</v>
      </c>
      <c r="I227" s="383">
        <v>268.18333333333328</v>
      </c>
      <c r="J227" s="383">
        <v>271.36666666666667</v>
      </c>
      <c r="K227" s="382">
        <v>265</v>
      </c>
      <c r="L227" s="382">
        <v>258.14999999999998</v>
      </c>
      <c r="M227" s="382">
        <v>68.372429999999994</v>
      </c>
      <c r="N227" s="1"/>
      <c r="O227" s="1"/>
    </row>
    <row r="228" spans="1:15" ht="12.75" customHeight="1">
      <c r="A228" s="31">
        <v>218</v>
      </c>
      <c r="B228" s="381" t="s">
        <v>397</v>
      </c>
      <c r="C228" s="382">
        <v>1160.45</v>
      </c>
      <c r="D228" s="383">
        <v>1169.9833333333333</v>
      </c>
      <c r="E228" s="383">
        <v>1144.9666666666667</v>
      </c>
      <c r="F228" s="383">
        <v>1129.4833333333333</v>
      </c>
      <c r="G228" s="383">
        <v>1104.4666666666667</v>
      </c>
      <c r="H228" s="383">
        <v>1185.4666666666667</v>
      </c>
      <c r="I228" s="383">
        <v>1210.4833333333336</v>
      </c>
      <c r="J228" s="383">
        <v>1225.9666666666667</v>
      </c>
      <c r="K228" s="382">
        <v>1195</v>
      </c>
      <c r="L228" s="382">
        <v>1154.5</v>
      </c>
      <c r="M228" s="382">
        <v>0.20236000000000001</v>
      </c>
      <c r="N228" s="1"/>
      <c r="O228" s="1"/>
    </row>
    <row r="229" spans="1:15" ht="12.75" customHeight="1">
      <c r="A229" s="31">
        <v>219</v>
      </c>
      <c r="B229" s="381" t="s">
        <v>130</v>
      </c>
      <c r="C229" s="382">
        <v>468.3</v>
      </c>
      <c r="D229" s="383">
        <v>469.10000000000008</v>
      </c>
      <c r="E229" s="383">
        <v>464.30000000000018</v>
      </c>
      <c r="F229" s="383">
        <v>460.30000000000013</v>
      </c>
      <c r="G229" s="383">
        <v>455.50000000000023</v>
      </c>
      <c r="H229" s="383">
        <v>473.10000000000014</v>
      </c>
      <c r="I229" s="383">
        <v>477.9</v>
      </c>
      <c r="J229" s="383">
        <v>481.90000000000009</v>
      </c>
      <c r="K229" s="382">
        <v>473.9</v>
      </c>
      <c r="L229" s="382">
        <v>465.1</v>
      </c>
      <c r="M229" s="382">
        <v>20.88607</v>
      </c>
      <c r="N229" s="1"/>
      <c r="O229" s="1"/>
    </row>
    <row r="230" spans="1:15" ht="12.75" customHeight="1">
      <c r="A230" s="31">
        <v>220</v>
      </c>
      <c r="B230" s="381" t="s">
        <v>398</v>
      </c>
      <c r="C230" s="382">
        <v>292.05</v>
      </c>
      <c r="D230" s="383">
        <v>293.63333333333338</v>
      </c>
      <c r="E230" s="383">
        <v>287.36666666666679</v>
      </c>
      <c r="F230" s="383">
        <v>282.68333333333339</v>
      </c>
      <c r="G230" s="383">
        <v>276.4166666666668</v>
      </c>
      <c r="H230" s="383">
        <v>298.31666666666678</v>
      </c>
      <c r="I230" s="383">
        <v>304.58333333333331</v>
      </c>
      <c r="J230" s="383">
        <v>309.26666666666677</v>
      </c>
      <c r="K230" s="382">
        <v>299.89999999999998</v>
      </c>
      <c r="L230" s="382">
        <v>288.95</v>
      </c>
      <c r="M230" s="382">
        <v>2.5030000000000001</v>
      </c>
      <c r="N230" s="1"/>
      <c r="O230" s="1"/>
    </row>
    <row r="231" spans="1:15" ht="12.75" customHeight="1">
      <c r="A231" s="31">
        <v>221</v>
      </c>
      <c r="B231" s="381" t="s">
        <v>399</v>
      </c>
      <c r="C231" s="382">
        <v>1520.1</v>
      </c>
      <c r="D231" s="383">
        <v>1515.4666666666665</v>
      </c>
      <c r="E231" s="383">
        <v>1502.2333333333329</v>
      </c>
      <c r="F231" s="383">
        <v>1484.3666666666663</v>
      </c>
      <c r="G231" s="383">
        <v>1471.1333333333328</v>
      </c>
      <c r="H231" s="383">
        <v>1533.333333333333</v>
      </c>
      <c r="I231" s="383">
        <v>1546.5666666666666</v>
      </c>
      <c r="J231" s="383">
        <v>1564.4333333333332</v>
      </c>
      <c r="K231" s="382">
        <v>1528.7</v>
      </c>
      <c r="L231" s="382">
        <v>1497.6</v>
      </c>
      <c r="M231" s="382">
        <v>0.28058</v>
      </c>
      <c r="N231" s="1"/>
      <c r="O231" s="1"/>
    </row>
    <row r="232" spans="1:15" ht="12.75" customHeight="1">
      <c r="A232" s="31">
        <v>222</v>
      </c>
      <c r="B232" s="381" t="s">
        <v>131</v>
      </c>
      <c r="C232" s="382">
        <v>186.35</v>
      </c>
      <c r="D232" s="383">
        <v>186.01666666666665</v>
      </c>
      <c r="E232" s="383">
        <v>183.58333333333331</v>
      </c>
      <c r="F232" s="383">
        <v>180.81666666666666</v>
      </c>
      <c r="G232" s="383">
        <v>178.38333333333333</v>
      </c>
      <c r="H232" s="383">
        <v>188.7833333333333</v>
      </c>
      <c r="I232" s="383">
        <v>191.21666666666664</v>
      </c>
      <c r="J232" s="383">
        <v>193.98333333333329</v>
      </c>
      <c r="K232" s="382">
        <v>188.45</v>
      </c>
      <c r="L232" s="382">
        <v>183.25</v>
      </c>
      <c r="M232" s="382">
        <v>34.544119999999999</v>
      </c>
      <c r="N232" s="1"/>
      <c r="O232" s="1"/>
    </row>
    <row r="233" spans="1:15" ht="12.75" customHeight="1">
      <c r="A233" s="31">
        <v>223</v>
      </c>
      <c r="B233" s="381" t="s">
        <v>404</v>
      </c>
      <c r="C233" s="382">
        <v>239.85</v>
      </c>
      <c r="D233" s="383">
        <v>232.01666666666665</v>
      </c>
      <c r="E233" s="383">
        <v>216.08333333333331</v>
      </c>
      <c r="F233" s="383">
        <v>192.31666666666666</v>
      </c>
      <c r="G233" s="383">
        <v>176.38333333333333</v>
      </c>
      <c r="H233" s="383">
        <v>255.7833333333333</v>
      </c>
      <c r="I233" s="383">
        <v>271.71666666666664</v>
      </c>
      <c r="J233" s="383">
        <v>295.48333333333329</v>
      </c>
      <c r="K233" s="382">
        <v>247.95</v>
      </c>
      <c r="L233" s="382">
        <v>208.25</v>
      </c>
      <c r="M233" s="382">
        <v>309.27228000000002</v>
      </c>
      <c r="N233" s="1"/>
      <c r="O233" s="1"/>
    </row>
    <row r="234" spans="1:15" ht="12.75" customHeight="1">
      <c r="A234" s="31">
        <v>224</v>
      </c>
      <c r="B234" s="381" t="s">
        <v>265</v>
      </c>
      <c r="C234" s="382">
        <v>6671.9</v>
      </c>
      <c r="D234" s="383">
        <v>6646.9666666666662</v>
      </c>
      <c r="E234" s="383">
        <v>6594.9833333333327</v>
      </c>
      <c r="F234" s="383">
        <v>6518.0666666666666</v>
      </c>
      <c r="G234" s="383">
        <v>6466.083333333333</v>
      </c>
      <c r="H234" s="383">
        <v>6723.8833333333323</v>
      </c>
      <c r="I234" s="383">
        <v>6775.8666666666659</v>
      </c>
      <c r="J234" s="383">
        <v>6852.7833333333319</v>
      </c>
      <c r="K234" s="382">
        <v>6698.95</v>
      </c>
      <c r="L234" s="382">
        <v>6570.05</v>
      </c>
      <c r="M234" s="382">
        <v>1.0211300000000001</v>
      </c>
      <c r="N234" s="1"/>
      <c r="O234" s="1"/>
    </row>
    <row r="235" spans="1:15" ht="12.75" customHeight="1">
      <c r="A235" s="31">
        <v>225</v>
      </c>
      <c r="B235" s="381" t="s">
        <v>406</v>
      </c>
      <c r="C235" s="382">
        <v>144.15</v>
      </c>
      <c r="D235" s="383">
        <v>144.46666666666667</v>
      </c>
      <c r="E235" s="383">
        <v>142.78333333333333</v>
      </c>
      <c r="F235" s="383">
        <v>141.41666666666666</v>
      </c>
      <c r="G235" s="383">
        <v>139.73333333333332</v>
      </c>
      <c r="H235" s="383">
        <v>145.83333333333334</v>
      </c>
      <c r="I235" s="383">
        <v>147.51666666666668</v>
      </c>
      <c r="J235" s="383">
        <v>148.88333333333335</v>
      </c>
      <c r="K235" s="382">
        <v>146.15</v>
      </c>
      <c r="L235" s="382">
        <v>143.1</v>
      </c>
      <c r="M235" s="382">
        <v>24.351929999999999</v>
      </c>
      <c r="N235" s="1"/>
      <c r="O235" s="1"/>
    </row>
    <row r="236" spans="1:15" ht="12.75" customHeight="1">
      <c r="A236" s="31">
        <v>226</v>
      </c>
      <c r="B236" s="381" t="s">
        <v>132</v>
      </c>
      <c r="C236" s="382">
        <v>2005.45</v>
      </c>
      <c r="D236" s="383">
        <v>1998.0666666666666</v>
      </c>
      <c r="E236" s="383">
        <v>1977.3833333333332</v>
      </c>
      <c r="F236" s="383">
        <v>1949.3166666666666</v>
      </c>
      <c r="G236" s="383">
        <v>1928.6333333333332</v>
      </c>
      <c r="H236" s="383">
        <v>2026.1333333333332</v>
      </c>
      <c r="I236" s="383">
        <v>2046.8166666666666</v>
      </c>
      <c r="J236" s="383">
        <v>2074.8833333333332</v>
      </c>
      <c r="K236" s="382">
        <v>2018.75</v>
      </c>
      <c r="L236" s="382">
        <v>1970</v>
      </c>
      <c r="M236" s="382">
        <v>14.30111</v>
      </c>
      <c r="N236" s="1"/>
      <c r="O236" s="1"/>
    </row>
    <row r="237" spans="1:15" ht="12.75" customHeight="1">
      <c r="A237" s="31">
        <v>227</v>
      </c>
      <c r="B237" s="381" t="s">
        <v>845</v>
      </c>
      <c r="C237" s="382">
        <v>2062.5500000000002</v>
      </c>
      <c r="D237" s="383">
        <v>2064.6833333333334</v>
      </c>
      <c r="E237" s="383">
        <v>2044.3666666666668</v>
      </c>
      <c r="F237" s="383">
        <v>2026.1833333333334</v>
      </c>
      <c r="G237" s="383">
        <v>2005.8666666666668</v>
      </c>
      <c r="H237" s="383">
        <v>2082.8666666666668</v>
      </c>
      <c r="I237" s="383">
        <v>2103.1833333333334</v>
      </c>
      <c r="J237" s="383">
        <v>2121.3666666666668</v>
      </c>
      <c r="K237" s="382">
        <v>2085</v>
      </c>
      <c r="L237" s="382">
        <v>2046.5</v>
      </c>
      <c r="M237" s="382">
        <v>0.19214000000000001</v>
      </c>
      <c r="N237" s="1"/>
      <c r="O237" s="1"/>
    </row>
    <row r="238" spans="1:15" ht="12.75" customHeight="1">
      <c r="A238" s="31">
        <v>228</v>
      </c>
      <c r="B238" s="381" t="s">
        <v>410</v>
      </c>
      <c r="C238" s="382">
        <v>437.85</v>
      </c>
      <c r="D238" s="383">
        <v>438.10000000000008</v>
      </c>
      <c r="E238" s="383">
        <v>431.10000000000014</v>
      </c>
      <c r="F238" s="383">
        <v>424.35000000000008</v>
      </c>
      <c r="G238" s="383">
        <v>417.35000000000014</v>
      </c>
      <c r="H238" s="383">
        <v>444.85000000000014</v>
      </c>
      <c r="I238" s="383">
        <v>451.85</v>
      </c>
      <c r="J238" s="383">
        <v>458.60000000000014</v>
      </c>
      <c r="K238" s="382">
        <v>445.1</v>
      </c>
      <c r="L238" s="382">
        <v>431.35</v>
      </c>
      <c r="M238" s="382">
        <v>0.52985000000000004</v>
      </c>
      <c r="N238" s="1"/>
      <c r="O238" s="1"/>
    </row>
    <row r="239" spans="1:15" ht="12.75" customHeight="1">
      <c r="A239" s="31">
        <v>229</v>
      </c>
      <c r="B239" s="381" t="s">
        <v>133</v>
      </c>
      <c r="C239" s="382">
        <v>922.25</v>
      </c>
      <c r="D239" s="383">
        <v>925.6</v>
      </c>
      <c r="E239" s="383">
        <v>912.75</v>
      </c>
      <c r="F239" s="383">
        <v>903.25</v>
      </c>
      <c r="G239" s="383">
        <v>890.4</v>
      </c>
      <c r="H239" s="383">
        <v>935.1</v>
      </c>
      <c r="I239" s="383">
        <v>947.95000000000016</v>
      </c>
      <c r="J239" s="383">
        <v>957.45</v>
      </c>
      <c r="K239" s="382">
        <v>938.45</v>
      </c>
      <c r="L239" s="382">
        <v>916.1</v>
      </c>
      <c r="M239" s="382">
        <v>42.077730000000003</v>
      </c>
      <c r="N239" s="1"/>
      <c r="O239" s="1"/>
    </row>
    <row r="240" spans="1:15" ht="12.75" customHeight="1">
      <c r="A240" s="31">
        <v>230</v>
      </c>
      <c r="B240" s="381" t="s">
        <v>134</v>
      </c>
      <c r="C240" s="382">
        <v>261.2</v>
      </c>
      <c r="D240" s="383">
        <v>261.14999999999998</v>
      </c>
      <c r="E240" s="383">
        <v>258.14999999999998</v>
      </c>
      <c r="F240" s="383">
        <v>255.10000000000002</v>
      </c>
      <c r="G240" s="383">
        <v>252.10000000000002</v>
      </c>
      <c r="H240" s="383">
        <v>264.19999999999993</v>
      </c>
      <c r="I240" s="383">
        <v>267.19999999999993</v>
      </c>
      <c r="J240" s="383">
        <v>270.24999999999989</v>
      </c>
      <c r="K240" s="382">
        <v>264.14999999999998</v>
      </c>
      <c r="L240" s="382">
        <v>258.10000000000002</v>
      </c>
      <c r="M240" s="382">
        <v>19.037469999999999</v>
      </c>
      <c r="N240" s="1"/>
      <c r="O240" s="1"/>
    </row>
    <row r="241" spans="1:15" ht="12.75" customHeight="1">
      <c r="A241" s="31">
        <v>231</v>
      </c>
      <c r="B241" s="381" t="s">
        <v>411</v>
      </c>
      <c r="C241" s="382">
        <v>39.799999999999997</v>
      </c>
      <c r="D241" s="383">
        <v>39.916666666666664</v>
      </c>
      <c r="E241" s="383">
        <v>39.583333333333329</v>
      </c>
      <c r="F241" s="383">
        <v>39.366666666666667</v>
      </c>
      <c r="G241" s="383">
        <v>39.033333333333331</v>
      </c>
      <c r="H241" s="383">
        <v>40.133333333333326</v>
      </c>
      <c r="I241" s="383">
        <v>40.466666666666654</v>
      </c>
      <c r="J241" s="383">
        <v>40.683333333333323</v>
      </c>
      <c r="K241" s="382">
        <v>40.25</v>
      </c>
      <c r="L241" s="382">
        <v>39.700000000000003</v>
      </c>
      <c r="M241" s="382">
        <v>19.12537</v>
      </c>
      <c r="N241" s="1"/>
      <c r="O241" s="1"/>
    </row>
    <row r="242" spans="1:15" ht="12.75" customHeight="1">
      <c r="A242" s="31">
        <v>232</v>
      </c>
      <c r="B242" s="381" t="s">
        <v>135</v>
      </c>
      <c r="C242" s="382">
        <v>1814.3</v>
      </c>
      <c r="D242" s="383">
        <v>1819.0333333333335</v>
      </c>
      <c r="E242" s="383">
        <v>1802.0666666666671</v>
      </c>
      <c r="F242" s="383">
        <v>1789.8333333333335</v>
      </c>
      <c r="G242" s="383">
        <v>1772.866666666667</v>
      </c>
      <c r="H242" s="383">
        <v>1831.2666666666671</v>
      </c>
      <c r="I242" s="383">
        <v>1848.2333333333338</v>
      </c>
      <c r="J242" s="383">
        <v>1860.4666666666672</v>
      </c>
      <c r="K242" s="382">
        <v>1836</v>
      </c>
      <c r="L242" s="382">
        <v>1806.8</v>
      </c>
      <c r="M242" s="382">
        <v>48.343890000000002</v>
      </c>
      <c r="N242" s="1"/>
      <c r="O242" s="1"/>
    </row>
    <row r="243" spans="1:15" ht="12.75" customHeight="1">
      <c r="A243" s="31">
        <v>233</v>
      </c>
      <c r="B243" s="381" t="s">
        <v>412</v>
      </c>
      <c r="C243" s="382">
        <v>1243.5999999999999</v>
      </c>
      <c r="D243" s="383">
        <v>1242.05</v>
      </c>
      <c r="E243" s="383">
        <v>1232.0999999999999</v>
      </c>
      <c r="F243" s="383">
        <v>1220.5999999999999</v>
      </c>
      <c r="G243" s="383">
        <v>1210.6499999999999</v>
      </c>
      <c r="H243" s="383">
        <v>1253.55</v>
      </c>
      <c r="I243" s="383">
        <v>1263.5000000000002</v>
      </c>
      <c r="J243" s="383">
        <v>1275</v>
      </c>
      <c r="K243" s="382">
        <v>1252</v>
      </c>
      <c r="L243" s="382">
        <v>1230.55</v>
      </c>
      <c r="M243" s="382">
        <v>0.25695000000000001</v>
      </c>
      <c r="N243" s="1"/>
      <c r="O243" s="1"/>
    </row>
    <row r="244" spans="1:15" ht="12.75" customHeight="1">
      <c r="A244" s="31">
        <v>234</v>
      </c>
      <c r="B244" s="381" t="s">
        <v>413</v>
      </c>
      <c r="C244" s="382">
        <v>360.65</v>
      </c>
      <c r="D244" s="383">
        <v>360.55</v>
      </c>
      <c r="E244" s="383">
        <v>354.1</v>
      </c>
      <c r="F244" s="383">
        <v>347.55</v>
      </c>
      <c r="G244" s="383">
        <v>341.1</v>
      </c>
      <c r="H244" s="383">
        <v>367.1</v>
      </c>
      <c r="I244" s="383">
        <v>373.54999999999995</v>
      </c>
      <c r="J244" s="383">
        <v>380.1</v>
      </c>
      <c r="K244" s="382">
        <v>367</v>
      </c>
      <c r="L244" s="382">
        <v>354</v>
      </c>
      <c r="M244" s="382">
        <v>5.1531500000000001</v>
      </c>
      <c r="N244" s="1"/>
      <c r="O244" s="1"/>
    </row>
    <row r="245" spans="1:15" ht="12.75" customHeight="1">
      <c r="A245" s="31">
        <v>235</v>
      </c>
      <c r="B245" s="381" t="s">
        <v>414</v>
      </c>
      <c r="C245" s="382">
        <v>711.9</v>
      </c>
      <c r="D245" s="383">
        <v>717.9666666666667</v>
      </c>
      <c r="E245" s="383">
        <v>703.93333333333339</v>
      </c>
      <c r="F245" s="383">
        <v>695.9666666666667</v>
      </c>
      <c r="G245" s="383">
        <v>681.93333333333339</v>
      </c>
      <c r="H245" s="383">
        <v>725.93333333333339</v>
      </c>
      <c r="I245" s="383">
        <v>739.9666666666667</v>
      </c>
      <c r="J245" s="383">
        <v>747.93333333333339</v>
      </c>
      <c r="K245" s="382">
        <v>732</v>
      </c>
      <c r="L245" s="382">
        <v>710</v>
      </c>
      <c r="M245" s="382">
        <v>1.87443</v>
      </c>
      <c r="N245" s="1"/>
      <c r="O245" s="1"/>
    </row>
    <row r="246" spans="1:15" ht="12.75" customHeight="1">
      <c r="A246" s="31">
        <v>236</v>
      </c>
      <c r="B246" s="381" t="s">
        <v>408</v>
      </c>
      <c r="C246" s="382">
        <v>20.6</v>
      </c>
      <c r="D246" s="383">
        <v>20.7</v>
      </c>
      <c r="E246" s="383">
        <v>20.299999999999997</v>
      </c>
      <c r="F246" s="383">
        <v>19.999999999999996</v>
      </c>
      <c r="G246" s="383">
        <v>19.599999999999994</v>
      </c>
      <c r="H246" s="383">
        <v>21</v>
      </c>
      <c r="I246" s="383">
        <v>21.4</v>
      </c>
      <c r="J246" s="383">
        <v>21.700000000000003</v>
      </c>
      <c r="K246" s="382">
        <v>21.1</v>
      </c>
      <c r="L246" s="382">
        <v>20.399999999999999</v>
      </c>
      <c r="M246" s="382">
        <v>53.651760000000003</v>
      </c>
      <c r="N246" s="1"/>
      <c r="O246" s="1"/>
    </row>
    <row r="247" spans="1:15" ht="12.75" customHeight="1">
      <c r="A247" s="31">
        <v>237</v>
      </c>
      <c r="B247" s="381" t="s">
        <v>136</v>
      </c>
      <c r="C247" s="382">
        <v>118.5</v>
      </c>
      <c r="D247" s="383">
        <v>118.21666666666665</v>
      </c>
      <c r="E247" s="383">
        <v>117.23333333333331</v>
      </c>
      <c r="F247" s="383">
        <v>115.96666666666665</v>
      </c>
      <c r="G247" s="383">
        <v>114.98333333333331</v>
      </c>
      <c r="H247" s="383">
        <v>119.48333333333331</v>
      </c>
      <c r="I247" s="383">
        <v>120.46666666666665</v>
      </c>
      <c r="J247" s="383">
        <v>121.73333333333331</v>
      </c>
      <c r="K247" s="382">
        <v>119.2</v>
      </c>
      <c r="L247" s="382">
        <v>116.95</v>
      </c>
      <c r="M247" s="382">
        <v>75.356790000000004</v>
      </c>
      <c r="N247" s="1"/>
      <c r="O247" s="1"/>
    </row>
    <row r="248" spans="1:15" ht="12.75" customHeight="1">
      <c r="A248" s="31">
        <v>238</v>
      </c>
      <c r="B248" s="381" t="s">
        <v>400</v>
      </c>
      <c r="C248" s="382">
        <v>463</v>
      </c>
      <c r="D248" s="383">
        <v>465.33333333333331</v>
      </c>
      <c r="E248" s="383">
        <v>458.66666666666663</v>
      </c>
      <c r="F248" s="383">
        <v>454.33333333333331</v>
      </c>
      <c r="G248" s="383">
        <v>447.66666666666663</v>
      </c>
      <c r="H248" s="383">
        <v>469.66666666666663</v>
      </c>
      <c r="I248" s="383">
        <v>476.33333333333326</v>
      </c>
      <c r="J248" s="383">
        <v>480.66666666666663</v>
      </c>
      <c r="K248" s="382">
        <v>472</v>
      </c>
      <c r="L248" s="382">
        <v>461</v>
      </c>
      <c r="M248" s="382">
        <v>1.40906</v>
      </c>
      <c r="N248" s="1"/>
      <c r="O248" s="1"/>
    </row>
    <row r="249" spans="1:15" ht="12.75" customHeight="1">
      <c r="A249" s="31">
        <v>239</v>
      </c>
      <c r="B249" s="381" t="s">
        <v>266</v>
      </c>
      <c r="C249" s="382">
        <v>2199.8000000000002</v>
      </c>
      <c r="D249" s="383">
        <v>2186.4</v>
      </c>
      <c r="E249" s="383">
        <v>2150.8000000000002</v>
      </c>
      <c r="F249" s="383">
        <v>2101.8000000000002</v>
      </c>
      <c r="G249" s="383">
        <v>2066.2000000000003</v>
      </c>
      <c r="H249" s="383">
        <v>2235.4</v>
      </c>
      <c r="I249" s="383">
        <v>2270.9999999999995</v>
      </c>
      <c r="J249" s="383">
        <v>2320</v>
      </c>
      <c r="K249" s="382">
        <v>2222</v>
      </c>
      <c r="L249" s="382">
        <v>2137.4</v>
      </c>
      <c r="M249" s="382">
        <v>3.5287700000000002</v>
      </c>
      <c r="N249" s="1"/>
      <c r="O249" s="1"/>
    </row>
    <row r="250" spans="1:15" ht="12.75" customHeight="1">
      <c r="A250" s="31">
        <v>240</v>
      </c>
      <c r="B250" s="381" t="s">
        <v>401</v>
      </c>
      <c r="C250" s="382">
        <v>235.65</v>
      </c>
      <c r="D250" s="383">
        <v>234.96666666666667</v>
      </c>
      <c r="E250" s="383">
        <v>231.43333333333334</v>
      </c>
      <c r="F250" s="383">
        <v>227.21666666666667</v>
      </c>
      <c r="G250" s="383">
        <v>223.68333333333334</v>
      </c>
      <c r="H250" s="383">
        <v>239.18333333333334</v>
      </c>
      <c r="I250" s="383">
        <v>242.7166666666667</v>
      </c>
      <c r="J250" s="383">
        <v>246.93333333333334</v>
      </c>
      <c r="K250" s="382">
        <v>238.5</v>
      </c>
      <c r="L250" s="382">
        <v>230.75</v>
      </c>
      <c r="M250" s="382">
        <v>29.23216</v>
      </c>
      <c r="N250" s="1"/>
      <c r="O250" s="1"/>
    </row>
    <row r="251" spans="1:15" ht="12.75" customHeight="1">
      <c r="A251" s="31">
        <v>241</v>
      </c>
      <c r="B251" s="381" t="s">
        <v>402</v>
      </c>
      <c r="C251" s="382">
        <v>46.25</v>
      </c>
      <c r="D251" s="383">
        <v>46.4</v>
      </c>
      <c r="E251" s="383">
        <v>45.949999999999996</v>
      </c>
      <c r="F251" s="383">
        <v>45.65</v>
      </c>
      <c r="G251" s="383">
        <v>45.199999999999996</v>
      </c>
      <c r="H251" s="383">
        <v>46.699999999999996</v>
      </c>
      <c r="I251" s="383">
        <v>47.15</v>
      </c>
      <c r="J251" s="383">
        <v>47.449999999999996</v>
      </c>
      <c r="K251" s="382">
        <v>46.85</v>
      </c>
      <c r="L251" s="382">
        <v>46.1</v>
      </c>
      <c r="M251" s="382">
        <v>17.456199999999999</v>
      </c>
      <c r="N251" s="1"/>
      <c r="O251" s="1"/>
    </row>
    <row r="252" spans="1:15" ht="12.75" customHeight="1">
      <c r="A252" s="31">
        <v>242</v>
      </c>
      <c r="B252" s="381" t="s">
        <v>137</v>
      </c>
      <c r="C252" s="382">
        <v>860.95</v>
      </c>
      <c r="D252" s="383">
        <v>863.80000000000007</v>
      </c>
      <c r="E252" s="383">
        <v>839.60000000000014</v>
      </c>
      <c r="F252" s="383">
        <v>818.25000000000011</v>
      </c>
      <c r="G252" s="383">
        <v>794.05000000000018</v>
      </c>
      <c r="H252" s="383">
        <v>885.15000000000009</v>
      </c>
      <c r="I252" s="383">
        <v>909.35000000000014</v>
      </c>
      <c r="J252" s="383">
        <v>930.7</v>
      </c>
      <c r="K252" s="382">
        <v>888</v>
      </c>
      <c r="L252" s="382">
        <v>842.45</v>
      </c>
      <c r="M252" s="382">
        <v>122.54034</v>
      </c>
      <c r="N252" s="1"/>
      <c r="O252" s="1"/>
    </row>
    <row r="253" spans="1:15" ht="12.75" customHeight="1">
      <c r="A253" s="31">
        <v>243</v>
      </c>
      <c r="B253" s="381" t="s">
        <v>838</v>
      </c>
      <c r="C253" s="382">
        <v>22.95</v>
      </c>
      <c r="D253" s="383">
        <v>22.966666666666669</v>
      </c>
      <c r="E253" s="383">
        <v>22.883333333333336</v>
      </c>
      <c r="F253" s="383">
        <v>22.816666666666666</v>
      </c>
      <c r="G253" s="383">
        <v>22.733333333333334</v>
      </c>
      <c r="H253" s="383">
        <v>23.033333333333339</v>
      </c>
      <c r="I253" s="383">
        <v>23.116666666666667</v>
      </c>
      <c r="J253" s="383">
        <v>23.183333333333341</v>
      </c>
      <c r="K253" s="382">
        <v>23.05</v>
      </c>
      <c r="L253" s="382">
        <v>22.9</v>
      </c>
      <c r="M253" s="382">
        <v>53.527149999999999</v>
      </c>
      <c r="N253" s="1"/>
      <c r="O253" s="1"/>
    </row>
    <row r="254" spans="1:15" ht="12.75" customHeight="1">
      <c r="A254" s="31">
        <v>244</v>
      </c>
      <c r="B254" s="381" t="s">
        <v>264</v>
      </c>
      <c r="C254" s="382">
        <v>768.65</v>
      </c>
      <c r="D254" s="383">
        <v>771.35</v>
      </c>
      <c r="E254" s="383">
        <v>763.30000000000007</v>
      </c>
      <c r="F254" s="383">
        <v>757.95</v>
      </c>
      <c r="G254" s="383">
        <v>749.90000000000009</v>
      </c>
      <c r="H254" s="383">
        <v>776.7</v>
      </c>
      <c r="I254" s="383">
        <v>784.75</v>
      </c>
      <c r="J254" s="383">
        <v>790.1</v>
      </c>
      <c r="K254" s="382">
        <v>779.4</v>
      </c>
      <c r="L254" s="382">
        <v>766</v>
      </c>
      <c r="M254" s="382">
        <v>1.1225000000000001</v>
      </c>
      <c r="N254" s="1"/>
      <c r="O254" s="1"/>
    </row>
    <row r="255" spans="1:15" ht="12.75" customHeight="1">
      <c r="A255" s="31">
        <v>245</v>
      </c>
      <c r="B255" s="381" t="s">
        <v>138</v>
      </c>
      <c r="C255" s="382">
        <v>218.4</v>
      </c>
      <c r="D255" s="383">
        <v>218.85</v>
      </c>
      <c r="E255" s="383">
        <v>217.04999999999998</v>
      </c>
      <c r="F255" s="383">
        <v>215.7</v>
      </c>
      <c r="G255" s="383">
        <v>213.89999999999998</v>
      </c>
      <c r="H255" s="383">
        <v>220.2</v>
      </c>
      <c r="I255" s="383">
        <v>222</v>
      </c>
      <c r="J255" s="383">
        <v>223.35</v>
      </c>
      <c r="K255" s="382">
        <v>220.65</v>
      </c>
      <c r="L255" s="382">
        <v>217.5</v>
      </c>
      <c r="M255" s="382">
        <v>88.550409999999999</v>
      </c>
      <c r="N255" s="1"/>
      <c r="O255" s="1"/>
    </row>
    <row r="256" spans="1:15" ht="12.75" customHeight="1">
      <c r="A256" s="31">
        <v>246</v>
      </c>
      <c r="B256" s="381" t="s">
        <v>403</v>
      </c>
      <c r="C256" s="382">
        <v>118.05</v>
      </c>
      <c r="D256" s="383">
        <v>118.5</v>
      </c>
      <c r="E256" s="383">
        <v>117.25</v>
      </c>
      <c r="F256" s="383">
        <v>116.45</v>
      </c>
      <c r="G256" s="383">
        <v>115.2</v>
      </c>
      <c r="H256" s="383">
        <v>119.3</v>
      </c>
      <c r="I256" s="383">
        <v>120.55</v>
      </c>
      <c r="J256" s="383">
        <v>121.35</v>
      </c>
      <c r="K256" s="382">
        <v>119.75</v>
      </c>
      <c r="L256" s="382">
        <v>117.7</v>
      </c>
      <c r="M256" s="382">
        <v>1.9446399999999999</v>
      </c>
      <c r="N256" s="1"/>
      <c r="O256" s="1"/>
    </row>
    <row r="257" spans="1:15" ht="12.75" customHeight="1">
      <c r="A257" s="31">
        <v>247</v>
      </c>
      <c r="B257" s="381" t="s">
        <v>421</v>
      </c>
      <c r="C257" s="382">
        <v>108.75</v>
      </c>
      <c r="D257" s="383">
        <v>107.93333333333334</v>
      </c>
      <c r="E257" s="383">
        <v>105.31666666666668</v>
      </c>
      <c r="F257" s="383">
        <v>101.88333333333334</v>
      </c>
      <c r="G257" s="383">
        <v>99.26666666666668</v>
      </c>
      <c r="H257" s="383">
        <v>111.36666666666667</v>
      </c>
      <c r="I257" s="383">
        <v>113.98333333333335</v>
      </c>
      <c r="J257" s="383">
        <v>117.41666666666667</v>
      </c>
      <c r="K257" s="382">
        <v>110.55</v>
      </c>
      <c r="L257" s="382">
        <v>104.5</v>
      </c>
      <c r="M257" s="382">
        <v>33.207430000000002</v>
      </c>
      <c r="N257" s="1"/>
      <c r="O257" s="1"/>
    </row>
    <row r="258" spans="1:15" ht="12.75" customHeight="1">
      <c r="A258" s="31">
        <v>248</v>
      </c>
      <c r="B258" s="381" t="s">
        <v>415</v>
      </c>
      <c r="C258" s="382">
        <v>1650.65</v>
      </c>
      <c r="D258" s="383">
        <v>1660.5833333333333</v>
      </c>
      <c r="E258" s="383">
        <v>1631.1166666666666</v>
      </c>
      <c r="F258" s="383">
        <v>1611.5833333333333</v>
      </c>
      <c r="G258" s="383">
        <v>1582.1166666666666</v>
      </c>
      <c r="H258" s="383">
        <v>1680.1166666666666</v>
      </c>
      <c r="I258" s="383">
        <v>1709.5833333333333</v>
      </c>
      <c r="J258" s="383">
        <v>1729.1166666666666</v>
      </c>
      <c r="K258" s="382">
        <v>1690.05</v>
      </c>
      <c r="L258" s="382">
        <v>1641.05</v>
      </c>
      <c r="M258" s="382">
        <v>0.77573000000000003</v>
      </c>
      <c r="N258" s="1"/>
      <c r="O258" s="1"/>
    </row>
    <row r="259" spans="1:15" ht="12.75" customHeight="1">
      <c r="A259" s="31">
        <v>249</v>
      </c>
      <c r="B259" s="381" t="s">
        <v>425</v>
      </c>
      <c r="C259" s="382">
        <v>1961.1</v>
      </c>
      <c r="D259" s="383">
        <v>1966.8</v>
      </c>
      <c r="E259" s="383">
        <v>1949.3</v>
      </c>
      <c r="F259" s="383">
        <v>1937.5</v>
      </c>
      <c r="G259" s="383">
        <v>1920</v>
      </c>
      <c r="H259" s="383">
        <v>1978.6</v>
      </c>
      <c r="I259" s="383">
        <v>1996.1</v>
      </c>
      <c r="J259" s="383">
        <v>2007.8999999999999</v>
      </c>
      <c r="K259" s="382">
        <v>1984.3</v>
      </c>
      <c r="L259" s="382">
        <v>1955</v>
      </c>
      <c r="M259" s="382">
        <v>6.5350000000000005E-2</v>
      </c>
      <c r="N259" s="1"/>
      <c r="O259" s="1"/>
    </row>
    <row r="260" spans="1:15" ht="12.75" customHeight="1">
      <c r="A260" s="31">
        <v>250</v>
      </c>
      <c r="B260" s="381" t="s">
        <v>422</v>
      </c>
      <c r="C260" s="382">
        <v>105.5</v>
      </c>
      <c r="D260" s="383">
        <v>105.18333333333334</v>
      </c>
      <c r="E260" s="383">
        <v>103.26666666666668</v>
      </c>
      <c r="F260" s="383">
        <v>101.03333333333335</v>
      </c>
      <c r="G260" s="383">
        <v>99.116666666666688</v>
      </c>
      <c r="H260" s="383">
        <v>107.41666666666667</v>
      </c>
      <c r="I260" s="383">
        <v>109.33333333333333</v>
      </c>
      <c r="J260" s="383">
        <v>111.56666666666666</v>
      </c>
      <c r="K260" s="382">
        <v>107.1</v>
      </c>
      <c r="L260" s="382">
        <v>102.95</v>
      </c>
      <c r="M260" s="382">
        <v>20.484030000000001</v>
      </c>
      <c r="N260" s="1"/>
      <c r="O260" s="1"/>
    </row>
    <row r="261" spans="1:15" ht="12.75" customHeight="1">
      <c r="A261" s="31">
        <v>251</v>
      </c>
      <c r="B261" s="381" t="s">
        <v>139</v>
      </c>
      <c r="C261" s="382">
        <v>406.6</v>
      </c>
      <c r="D261" s="383">
        <v>404.98333333333335</v>
      </c>
      <c r="E261" s="383">
        <v>401.2166666666667</v>
      </c>
      <c r="F261" s="383">
        <v>395.83333333333337</v>
      </c>
      <c r="G261" s="383">
        <v>392.06666666666672</v>
      </c>
      <c r="H261" s="383">
        <v>410.36666666666667</v>
      </c>
      <c r="I261" s="383">
        <v>414.13333333333333</v>
      </c>
      <c r="J261" s="383">
        <v>419.51666666666665</v>
      </c>
      <c r="K261" s="382">
        <v>408.75</v>
      </c>
      <c r="L261" s="382">
        <v>399.6</v>
      </c>
      <c r="M261" s="382">
        <v>38.689300000000003</v>
      </c>
      <c r="N261" s="1"/>
      <c r="O261" s="1"/>
    </row>
    <row r="262" spans="1:15" ht="12.75" customHeight="1">
      <c r="A262" s="31">
        <v>252</v>
      </c>
      <c r="B262" s="381" t="s">
        <v>416</v>
      </c>
      <c r="C262" s="382">
        <v>3533.9</v>
      </c>
      <c r="D262" s="383">
        <v>3498.65</v>
      </c>
      <c r="E262" s="383">
        <v>3435.3</v>
      </c>
      <c r="F262" s="383">
        <v>3336.7000000000003</v>
      </c>
      <c r="G262" s="383">
        <v>3273.3500000000004</v>
      </c>
      <c r="H262" s="383">
        <v>3597.25</v>
      </c>
      <c r="I262" s="383">
        <v>3660.5999999999995</v>
      </c>
      <c r="J262" s="383">
        <v>3759.2</v>
      </c>
      <c r="K262" s="382">
        <v>3562</v>
      </c>
      <c r="L262" s="382">
        <v>3400.05</v>
      </c>
      <c r="M262" s="382">
        <v>2.0410400000000002</v>
      </c>
      <c r="N262" s="1"/>
      <c r="O262" s="1"/>
    </row>
    <row r="263" spans="1:15" ht="12.75" customHeight="1">
      <c r="A263" s="31">
        <v>253</v>
      </c>
      <c r="B263" s="381" t="s">
        <v>417</v>
      </c>
      <c r="C263" s="382">
        <v>623.1</v>
      </c>
      <c r="D263" s="383">
        <v>621.33333333333337</v>
      </c>
      <c r="E263" s="383">
        <v>612.56666666666672</v>
      </c>
      <c r="F263" s="383">
        <v>602.0333333333333</v>
      </c>
      <c r="G263" s="383">
        <v>593.26666666666665</v>
      </c>
      <c r="H263" s="383">
        <v>631.86666666666679</v>
      </c>
      <c r="I263" s="383">
        <v>640.63333333333344</v>
      </c>
      <c r="J263" s="383">
        <v>651.16666666666686</v>
      </c>
      <c r="K263" s="382">
        <v>630.1</v>
      </c>
      <c r="L263" s="382">
        <v>610.79999999999995</v>
      </c>
      <c r="M263" s="382">
        <v>2.3896600000000001</v>
      </c>
      <c r="N263" s="1"/>
      <c r="O263" s="1"/>
    </row>
    <row r="264" spans="1:15" ht="12.75" customHeight="1">
      <c r="A264" s="31">
        <v>254</v>
      </c>
      <c r="B264" s="381" t="s">
        <v>418</v>
      </c>
      <c r="C264" s="382">
        <v>210.8</v>
      </c>
      <c r="D264" s="383">
        <v>211.85</v>
      </c>
      <c r="E264" s="383">
        <v>208.25</v>
      </c>
      <c r="F264" s="383">
        <v>205.70000000000002</v>
      </c>
      <c r="G264" s="383">
        <v>202.10000000000002</v>
      </c>
      <c r="H264" s="383">
        <v>214.39999999999998</v>
      </c>
      <c r="I264" s="383">
        <v>217.99999999999994</v>
      </c>
      <c r="J264" s="383">
        <v>220.54999999999995</v>
      </c>
      <c r="K264" s="382">
        <v>215.45</v>
      </c>
      <c r="L264" s="382">
        <v>209.3</v>
      </c>
      <c r="M264" s="382">
        <v>7.3765000000000001</v>
      </c>
      <c r="N264" s="1"/>
      <c r="O264" s="1"/>
    </row>
    <row r="265" spans="1:15" ht="12.75" customHeight="1">
      <c r="A265" s="31">
        <v>255</v>
      </c>
      <c r="B265" s="381" t="s">
        <v>419</v>
      </c>
      <c r="C265" s="382">
        <v>134.6</v>
      </c>
      <c r="D265" s="383">
        <v>135.78333333333333</v>
      </c>
      <c r="E265" s="383">
        <v>133.06666666666666</v>
      </c>
      <c r="F265" s="383">
        <v>131.53333333333333</v>
      </c>
      <c r="G265" s="383">
        <v>128.81666666666666</v>
      </c>
      <c r="H265" s="383">
        <v>137.31666666666666</v>
      </c>
      <c r="I265" s="383">
        <v>140.0333333333333</v>
      </c>
      <c r="J265" s="383">
        <v>141.56666666666666</v>
      </c>
      <c r="K265" s="382">
        <v>138.5</v>
      </c>
      <c r="L265" s="382">
        <v>134.25</v>
      </c>
      <c r="M265" s="382">
        <v>11.4902</v>
      </c>
      <c r="N265" s="1"/>
      <c r="O265" s="1"/>
    </row>
    <row r="266" spans="1:15" ht="12.75" customHeight="1">
      <c r="A266" s="31">
        <v>256</v>
      </c>
      <c r="B266" s="381" t="s">
        <v>420</v>
      </c>
      <c r="C266" s="382">
        <v>72.849999999999994</v>
      </c>
      <c r="D266" s="383">
        <v>73.083333333333329</v>
      </c>
      <c r="E266" s="383">
        <v>72.266666666666652</v>
      </c>
      <c r="F266" s="383">
        <v>71.683333333333323</v>
      </c>
      <c r="G266" s="383">
        <v>70.866666666666646</v>
      </c>
      <c r="H266" s="383">
        <v>73.666666666666657</v>
      </c>
      <c r="I266" s="383">
        <v>74.483333333333348</v>
      </c>
      <c r="J266" s="383">
        <v>75.066666666666663</v>
      </c>
      <c r="K266" s="382">
        <v>73.900000000000006</v>
      </c>
      <c r="L266" s="382">
        <v>72.5</v>
      </c>
      <c r="M266" s="382">
        <v>8.6961999999999993</v>
      </c>
      <c r="N266" s="1"/>
      <c r="O266" s="1"/>
    </row>
    <row r="267" spans="1:15" ht="12.75" customHeight="1">
      <c r="A267" s="31">
        <v>257</v>
      </c>
      <c r="B267" s="381" t="s">
        <v>424</v>
      </c>
      <c r="C267" s="382">
        <v>195.5</v>
      </c>
      <c r="D267" s="383">
        <v>197.19999999999996</v>
      </c>
      <c r="E267" s="383">
        <v>192.49999999999991</v>
      </c>
      <c r="F267" s="383">
        <v>189.49999999999994</v>
      </c>
      <c r="G267" s="383">
        <v>184.7999999999999</v>
      </c>
      <c r="H267" s="383">
        <v>200.19999999999993</v>
      </c>
      <c r="I267" s="383">
        <v>204.89999999999998</v>
      </c>
      <c r="J267" s="383">
        <v>207.89999999999995</v>
      </c>
      <c r="K267" s="382">
        <v>201.9</v>
      </c>
      <c r="L267" s="382">
        <v>194.2</v>
      </c>
      <c r="M267" s="382">
        <v>10.69037</v>
      </c>
      <c r="N267" s="1"/>
      <c r="O267" s="1"/>
    </row>
    <row r="268" spans="1:15" ht="12.75" customHeight="1">
      <c r="A268" s="31">
        <v>258</v>
      </c>
      <c r="B268" s="381" t="s">
        <v>423</v>
      </c>
      <c r="C268" s="382">
        <v>369.8</v>
      </c>
      <c r="D268" s="383">
        <v>371.25</v>
      </c>
      <c r="E268" s="383">
        <v>364.6</v>
      </c>
      <c r="F268" s="383">
        <v>359.40000000000003</v>
      </c>
      <c r="G268" s="383">
        <v>352.75000000000006</v>
      </c>
      <c r="H268" s="383">
        <v>376.45</v>
      </c>
      <c r="I268" s="383">
        <v>383.09999999999997</v>
      </c>
      <c r="J268" s="383">
        <v>388.29999999999995</v>
      </c>
      <c r="K268" s="382">
        <v>377.9</v>
      </c>
      <c r="L268" s="382">
        <v>366.05</v>
      </c>
      <c r="M268" s="382">
        <v>2.9220600000000001</v>
      </c>
      <c r="N268" s="1"/>
      <c r="O268" s="1"/>
    </row>
    <row r="269" spans="1:15" ht="12.75" customHeight="1">
      <c r="A269" s="31">
        <v>259</v>
      </c>
      <c r="B269" s="381" t="s">
        <v>267</v>
      </c>
      <c r="C269" s="382">
        <v>307.45</v>
      </c>
      <c r="D269" s="383">
        <v>306.40000000000003</v>
      </c>
      <c r="E269" s="383">
        <v>303.30000000000007</v>
      </c>
      <c r="F269" s="383">
        <v>299.15000000000003</v>
      </c>
      <c r="G269" s="383">
        <v>296.05000000000007</v>
      </c>
      <c r="H269" s="383">
        <v>310.55000000000007</v>
      </c>
      <c r="I269" s="383">
        <v>313.65000000000009</v>
      </c>
      <c r="J269" s="383">
        <v>317.80000000000007</v>
      </c>
      <c r="K269" s="382">
        <v>309.5</v>
      </c>
      <c r="L269" s="382">
        <v>302.25</v>
      </c>
      <c r="M269" s="382">
        <v>6.2629999999999999</v>
      </c>
      <c r="N269" s="1"/>
      <c r="O269" s="1"/>
    </row>
    <row r="270" spans="1:15" ht="12.75" customHeight="1">
      <c r="A270" s="31">
        <v>260</v>
      </c>
      <c r="B270" s="381" t="s">
        <v>140</v>
      </c>
      <c r="C270" s="382">
        <v>672.85</v>
      </c>
      <c r="D270" s="383">
        <v>673.11666666666667</v>
      </c>
      <c r="E270" s="383">
        <v>667.23333333333335</v>
      </c>
      <c r="F270" s="383">
        <v>661.61666666666667</v>
      </c>
      <c r="G270" s="383">
        <v>655.73333333333335</v>
      </c>
      <c r="H270" s="383">
        <v>678.73333333333335</v>
      </c>
      <c r="I270" s="383">
        <v>684.61666666666679</v>
      </c>
      <c r="J270" s="383">
        <v>690.23333333333335</v>
      </c>
      <c r="K270" s="382">
        <v>679</v>
      </c>
      <c r="L270" s="382">
        <v>667.5</v>
      </c>
      <c r="M270" s="382">
        <v>28.626139999999999</v>
      </c>
      <c r="N270" s="1"/>
      <c r="O270" s="1"/>
    </row>
    <row r="271" spans="1:15" ht="12.75" customHeight="1">
      <c r="A271" s="31">
        <v>261</v>
      </c>
      <c r="B271" s="381" t="s">
        <v>141</v>
      </c>
      <c r="C271" s="382">
        <v>3763.45</v>
      </c>
      <c r="D271" s="383">
        <v>3707.15</v>
      </c>
      <c r="E271" s="383">
        <v>3641.3</v>
      </c>
      <c r="F271" s="383">
        <v>3519.15</v>
      </c>
      <c r="G271" s="383">
        <v>3453.3</v>
      </c>
      <c r="H271" s="383">
        <v>3829.3</v>
      </c>
      <c r="I271" s="383">
        <v>3895.1499999999996</v>
      </c>
      <c r="J271" s="383">
        <v>4017.3</v>
      </c>
      <c r="K271" s="382">
        <v>3773</v>
      </c>
      <c r="L271" s="382">
        <v>3585</v>
      </c>
      <c r="M271" s="382">
        <v>14.10163</v>
      </c>
      <c r="N271" s="1"/>
      <c r="O271" s="1"/>
    </row>
    <row r="272" spans="1:15" ht="12.75" customHeight="1">
      <c r="A272" s="31">
        <v>262</v>
      </c>
      <c r="B272" s="381" t="s">
        <v>846</v>
      </c>
      <c r="C272" s="382">
        <v>569.25</v>
      </c>
      <c r="D272" s="383">
        <v>572.68333333333339</v>
      </c>
      <c r="E272" s="383">
        <v>561.41666666666674</v>
      </c>
      <c r="F272" s="383">
        <v>553.58333333333337</v>
      </c>
      <c r="G272" s="383">
        <v>542.31666666666672</v>
      </c>
      <c r="H272" s="383">
        <v>580.51666666666677</v>
      </c>
      <c r="I272" s="383">
        <v>591.78333333333342</v>
      </c>
      <c r="J272" s="383">
        <v>599.61666666666679</v>
      </c>
      <c r="K272" s="382">
        <v>583.95000000000005</v>
      </c>
      <c r="L272" s="382">
        <v>564.85</v>
      </c>
      <c r="M272" s="382">
        <v>3.50989</v>
      </c>
      <c r="N272" s="1"/>
      <c r="O272" s="1"/>
    </row>
    <row r="273" spans="1:15" ht="12.75" customHeight="1">
      <c r="A273" s="31">
        <v>263</v>
      </c>
      <c r="B273" s="381" t="s">
        <v>847</v>
      </c>
      <c r="C273" s="382">
        <v>564.6</v>
      </c>
      <c r="D273" s="383">
        <v>568.69999999999993</v>
      </c>
      <c r="E273" s="383">
        <v>554.89999999999986</v>
      </c>
      <c r="F273" s="383">
        <v>545.19999999999993</v>
      </c>
      <c r="G273" s="383">
        <v>531.39999999999986</v>
      </c>
      <c r="H273" s="383">
        <v>578.39999999999986</v>
      </c>
      <c r="I273" s="383">
        <v>592.19999999999982</v>
      </c>
      <c r="J273" s="383">
        <v>601.89999999999986</v>
      </c>
      <c r="K273" s="382">
        <v>582.5</v>
      </c>
      <c r="L273" s="382">
        <v>559</v>
      </c>
      <c r="M273" s="382">
        <v>1.9271400000000001</v>
      </c>
      <c r="N273" s="1"/>
      <c r="O273" s="1"/>
    </row>
    <row r="274" spans="1:15" ht="12.75" customHeight="1">
      <c r="A274" s="31">
        <v>264</v>
      </c>
      <c r="B274" s="381" t="s">
        <v>426</v>
      </c>
      <c r="C274" s="382">
        <v>808.65</v>
      </c>
      <c r="D274" s="383">
        <v>810.75</v>
      </c>
      <c r="E274" s="383">
        <v>800</v>
      </c>
      <c r="F274" s="383">
        <v>791.35</v>
      </c>
      <c r="G274" s="383">
        <v>780.6</v>
      </c>
      <c r="H274" s="383">
        <v>819.4</v>
      </c>
      <c r="I274" s="383">
        <v>830.15</v>
      </c>
      <c r="J274" s="383">
        <v>838.8</v>
      </c>
      <c r="K274" s="382">
        <v>821.5</v>
      </c>
      <c r="L274" s="382">
        <v>802.1</v>
      </c>
      <c r="M274" s="382">
        <v>5.6453199999999999</v>
      </c>
      <c r="N274" s="1"/>
      <c r="O274" s="1"/>
    </row>
    <row r="275" spans="1:15" ht="12.75" customHeight="1">
      <c r="A275" s="31">
        <v>265</v>
      </c>
      <c r="B275" s="381" t="s">
        <v>427</v>
      </c>
      <c r="C275" s="382">
        <v>137.25</v>
      </c>
      <c r="D275" s="383">
        <v>137.63333333333333</v>
      </c>
      <c r="E275" s="383">
        <v>136.56666666666666</v>
      </c>
      <c r="F275" s="383">
        <v>135.88333333333333</v>
      </c>
      <c r="G275" s="383">
        <v>134.81666666666666</v>
      </c>
      <c r="H275" s="383">
        <v>138.31666666666666</v>
      </c>
      <c r="I275" s="383">
        <v>139.38333333333333</v>
      </c>
      <c r="J275" s="383">
        <v>140.06666666666666</v>
      </c>
      <c r="K275" s="382">
        <v>138.69999999999999</v>
      </c>
      <c r="L275" s="382">
        <v>136.94999999999999</v>
      </c>
      <c r="M275" s="382">
        <v>4.5643200000000004</v>
      </c>
      <c r="N275" s="1"/>
      <c r="O275" s="1"/>
    </row>
    <row r="276" spans="1:15" ht="12.75" customHeight="1">
      <c r="A276" s="31">
        <v>266</v>
      </c>
      <c r="B276" s="381" t="s">
        <v>434</v>
      </c>
      <c r="C276" s="382">
        <v>1356.3</v>
      </c>
      <c r="D276" s="383">
        <v>1348.1</v>
      </c>
      <c r="E276" s="383">
        <v>1336.2999999999997</v>
      </c>
      <c r="F276" s="383">
        <v>1316.2999999999997</v>
      </c>
      <c r="G276" s="383">
        <v>1304.4999999999995</v>
      </c>
      <c r="H276" s="383">
        <v>1368.1</v>
      </c>
      <c r="I276" s="383">
        <v>1379.9</v>
      </c>
      <c r="J276" s="383">
        <v>1399.9</v>
      </c>
      <c r="K276" s="382">
        <v>1359.9</v>
      </c>
      <c r="L276" s="382">
        <v>1328.1</v>
      </c>
      <c r="M276" s="382">
        <v>3.8995199999999999</v>
      </c>
      <c r="N276" s="1"/>
      <c r="O276" s="1"/>
    </row>
    <row r="277" spans="1:15" ht="12.75" customHeight="1">
      <c r="A277" s="31">
        <v>267</v>
      </c>
      <c r="B277" s="381" t="s">
        <v>435</v>
      </c>
      <c r="C277" s="382">
        <v>373.55</v>
      </c>
      <c r="D277" s="383">
        <v>374.48333333333335</v>
      </c>
      <c r="E277" s="383">
        <v>371.36666666666667</v>
      </c>
      <c r="F277" s="383">
        <v>369.18333333333334</v>
      </c>
      <c r="G277" s="383">
        <v>366.06666666666666</v>
      </c>
      <c r="H277" s="383">
        <v>376.66666666666669</v>
      </c>
      <c r="I277" s="383">
        <v>379.78333333333336</v>
      </c>
      <c r="J277" s="383">
        <v>381.9666666666667</v>
      </c>
      <c r="K277" s="382">
        <v>377.6</v>
      </c>
      <c r="L277" s="382">
        <v>372.3</v>
      </c>
      <c r="M277" s="382">
        <v>0.65237000000000001</v>
      </c>
      <c r="N277" s="1"/>
      <c r="O277" s="1"/>
    </row>
    <row r="278" spans="1:15" ht="12.75" customHeight="1">
      <c r="A278" s="31">
        <v>268</v>
      </c>
      <c r="B278" s="381" t="s">
        <v>848</v>
      </c>
      <c r="C278" s="382">
        <v>71.55</v>
      </c>
      <c r="D278" s="383">
        <v>72.516666666666666</v>
      </c>
      <c r="E278" s="383">
        <v>70.133333333333326</v>
      </c>
      <c r="F278" s="383">
        <v>68.716666666666654</v>
      </c>
      <c r="G278" s="383">
        <v>66.333333333333314</v>
      </c>
      <c r="H278" s="383">
        <v>73.933333333333337</v>
      </c>
      <c r="I278" s="383">
        <v>76.316666666666691</v>
      </c>
      <c r="J278" s="383">
        <v>77.733333333333348</v>
      </c>
      <c r="K278" s="382">
        <v>74.900000000000006</v>
      </c>
      <c r="L278" s="382">
        <v>71.099999999999994</v>
      </c>
      <c r="M278" s="382">
        <v>28.35155</v>
      </c>
      <c r="N278" s="1"/>
      <c r="O278" s="1"/>
    </row>
    <row r="279" spans="1:15" ht="12.75" customHeight="1">
      <c r="A279" s="31">
        <v>269</v>
      </c>
      <c r="B279" s="381" t="s">
        <v>436</v>
      </c>
      <c r="C279" s="382">
        <v>597.9</v>
      </c>
      <c r="D279" s="383">
        <v>595.35</v>
      </c>
      <c r="E279" s="383">
        <v>589.55000000000007</v>
      </c>
      <c r="F279" s="383">
        <v>581.20000000000005</v>
      </c>
      <c r="G279" s="383">
        <v>575.40000000000009</v>
      </c>
      <c r="H279" s="383">
        <v>603.70000000000005</v>
      </c>
      <c r="I279" s="383">
        <v>609.5</v>
      </c>
      <c r="J279" s="383">
        <v>617.85</v>
      </c>
      <c r="K279" s="382">
        <v>601.15</v>
      </c>
      <c r="L279" s="382">
        <v>587</v>
      </c>
      <c r="M279" s="382">
        <v>1.8442499999999999</v>
      </c>
      <c r="N279" s="1"/>
      <c r="O279" s="1"/>
    </row>
    <row r="280" spans="1:15" ht="12.75" customHeight="1">
      <c r="A280" s="31">
        <v>270</v>
      </c>
      <c r="B280" s="381" t="s">
        <v>437</v>
      </c>
      <c r="C280" s="382">
        <v>46.5</v>
      </c>
      <c r="D280" s="383">
        <v>46.583333333333336</v>
      </c>
      <c r="E280" s="383">
        <v>46.06666666666667</v>
      </c>
      <c r="F280" s="383">
        <v>45.633333333333333</v>
      </c>
      <c r="G280" s="383">
        <v>45.116666666666667</v>
      </c>
      <c r="H280" s="383">
        <v>47.016666666666673</v>
      </c>
      <c r="I280" s="383">
        <v>47.533333333333339</v>
      </c>
      <c r="J280" s="383">
        <v>47.966666666666676</v>
      </c>
      <c r="K280" s="382">
        <v>47.1</v>
      </c>
      <c r="L280" s="382">
        <v>46.15</v>
      </c>
      <c r="M280" s="382">
        <v>30.215399999999999</v>
      </c>
      <c r="N280" s="1"/>
      <c r="O280" s="1"/>
    </row>
    <row r="281" spans="1:15" ht="12.75" customHeight="1">
      <c r="A281" s="31">
        <v>271</v>
      </c>
      <c r="B281" s="381" t="s">
        <v>439</v>
      </c>
      <c r="C281" s="382">
        <v>461.55</v>
      </c>
      <c r="D281" s="383">
        <v>462.18333333333334</v>
      </c>
      <c r="E281" s="383">
        <v>456.36666666666667</v>
      </c>
      <c r="F281" s="383">
        <v>451.18333333333334</v>
      </c>
      <c r="G281" s="383">
        <v>445.36666666666667</v>
      </c>
      <c r="H281" s="383">
        <v>467.36666666666667</v>
      </c>
      <c r="I281" s="383">
        <v>473.18333333333339</v>
      </c>
      <c r="J281" s="383">
        <v>478.36666666666667</v>
      </c>
      <c r="K281" s="382">
        <v>468</v>
      </c>
      <c r="L281" s="382">
        <v>457</v>
      </c>
      <c r="M281" s="382">
        <v>0.99524000000000001</v>
      </c>
      <c r="N281" s="1"/>
      <c r="O281" s="1"/>
    </row>
    <row r="282" spans="1:15" ht="12.75" customHeight="1">
      <c r="A282" s="31">
        <v>272</v>
      </c>
      <c r="B282" s="381" t="s">
        <v>429</v>
      </c>
      <c r="C282" s="382">
        <v>1112.1500000000001</v>
      </c>
      <c r="D282" s="383">
        <v>1124.2</v>
      </c>
      <c r="E282" s="383">
        <v>1091.95</v>
      </c>
      <c r="F282" s="383">
        <v>1071.75</v>
      </c>
      <c r="G282" s="383">
        <v>1039.5</v>
      </c>
      <c r="H282" s="383">
        <v>1144.4000000000001</v>
      </c>
      <c r="I282" s="383">
        <v>1176.6500000000001</v>
      </c>
      <c r="J282" s="383">
        <v>1196.8500000000001</v>
      </c>
      <c r="K282" s="382">
        <v>1156.45</v>
      </c>
      <c r="L282" s="382">
        <v>1104</v>
      </c>
      <c r="M282" s="382">
        <v>3.0574400000000002</v>
      </c>
      <c r="N282" s="1"/>
      <c r="O282" s="1"/>
    </row>
    <row r="283" spans="1:15" ht="12.75" customHeight="1">
      <c r="A283" s="31">
        <v>273</v>
      </c>
      <c r="B283" s="381" t="s">
        <v>430</v>
      </c>
      <c r="C283" s="382">
        <v>292.95</v>
      </c>
      <c r="D283" s="383">
        <v>295.36666666666667</v>
      </c>
      <c r="E283" s="383">
        <v>288.98333333333335</v>
      </c>
      <c r="F283" s="383">
        <v>285.01666666666665</v>
      </c>
      <c r="G283" s="383">
        <v>278.63333333333333</v>
      </c>
      <c r="H283" s="383">
        <v>299.33333333333337</v>
      </c>
      <c r="I283" s="383">
        <v>305.7166666666667</v>
      </c>
      <c r="J283" s="383">
        <v>309.68333333333339</v>
      </c>
      <c r="K283" s="382">
        <v>301.75</v>
      </c>
      <c r="L283" s="382">
        <v>291.39999999999998</v>
      </c>
      <c r="M283" s="382">
        <v>4.0474100000000002</v>
      </c>
      <c r="N283" s="1"/>
      <c r="O283" s="1"/>
    </row>
    <row r="284" spans="1:15" ht="12.75" customHeight="1">
      <c r="A284" s="31">
        <v>274</v>
      </c>
      <c r="B284" s="381" t="s">
        <v>142</v>
      </c>
      <c r="C284" s="382">
        <v>1904.25</v>
      </c>
      <c r="D284" s="383">
        <v>1904.4166666666667</v>
      </c>
      <c r="E284" s="383">
        <v>1883.4333333333334</v>
      </c>
      <c r="F284" s="383">
        <v>1862.6166666666666</v>
      </c>
      <c r="G284" s="383">
        <v>1841.6333333333332</v>
      </c>
      <c r="H284" s="383">
        <v>1925.2333333333336</v>
      </c>
      <c r="I284" s="383">
        <v>1946.2166666666667</v>
      </c>
      <c r="J284" s="383">
        <v>1967.0333333333338</v>
      </c>
      <c r="K284" s="382">
        <v>1925.4</v>
      </c>
      <c r="L284" s="382">
        <v>1883.6</v>
      </c>
      <c r="M284" s="382">
        <v>23.03351</v>
      </c>
      <c r="N284" s="1"/>
      <c r="O284" s="1"/>
    </row>
    <row r="285" spans="1:15" ht="12.75" customHeight="1">
      <c r="A285" s="31">
        <v>275</v>
      </c>
      <c r="B285" s="381" t="s">
        <v>431</v>
      </c>
      <c r="C285" s="382">
        <v>711.25</v>
      </c>
      <c r="D285" s="383">
        <v>702.81666666666661</v>
      </c>
      <c r="E285" s="383">
        <v>655.63333333333321</v>
      </c>
      <c r="F285" s="383">
        <v>600.01666666666665</v>
      </c>
      <c r="G285" s="383">
        <v>552.83333333333326</v>
      </c>
      <c r="H285" s="383">
        <v>758.43333333333317</v>
      </c>
      <c r="I285" s="383">
        <v>805.61666666666656</v>
      </c>
      <c r="J285" s="383">
        <v>861.23333333333312</v>
      </c>
      <c r="K285" s="382">
        <v>750</v>
      </c>
      <c r="L285" s="382">
        <v>647.20000000000005</v>
      </c>
      <c r="M285" s="382">
        <v>106.70784999999999</v>
      </c>
      <c r="N285" s="1"/>
      <c r="O285" s="1"/>
    </row>
    <row r="286" spans="1:15" ht="12.75" customHeight="1">
      <c r="A286" s="31">
        <v>276</v>
      </c>
      <c r="B286" s="381" t="s">
        <v>428</v>
      </c>
      <c r="C286" s="382">
        <v>715.75</v>
      </c>
      <c r="D286" s="383">
        <v>725.51666666666677</v>
      </c>
      <c r="E286" s="383">
        <v>702.23333333333358</v>
      </c>
      <c r="F286" s="383">
        <v>688.71666666666681</v>
      </c>
      <c r="G286" s="383">
        <v>665.43333333333362</v>
      </c>
      <c r="H286" s="383">
        <v>739.03333333333353</v>
      </c>
      <c r="I286" s="383">
        <v>762.31666666666661</v>
      </c>
      <c r="J286" s="383">
        <v>775.83333333333348</v>
      </c>
      <c r="K286" s="382">
        <v>748.8</v>
      </c>
      <c r="L286" s="382">
        <v>712</v>
      </c>
      <c r="M286" s="382">
        <v>7.6893700000000003</v>
      </c>
      <c r="N286" s="1"/>
      <c r="O286" s="1"/>
    </row>
    <row r="287" spans="1:15" ht="12.75" customHeight="1">
      <c r="A287" s="31">
        <v>277</v>
      </c>
      <c r="B287" s="381" t="s">
        <v>432</v>
      </c>
      <c r="C287" s="382">
        <v>255.4</v>
      </c>
      <c r="D287" s="383">
        <v>257.53333333333336</v>
      </c>
      <c r="E287" s="383">
        <v>251.86666666666673</v>
      </c>
      <c r="F287" s="383">
        <v>248.33333333333337</v>
      </c>
      <c r="G287" s="383">
        <v>242.66666666666674</v>
      </c>
      <c r="H287" s="383">
        <v>261.06666666666672</v>
      </c>
      <c r="I287" s="383">
        <v>266.73333333333335</v>
      </c>
      <c r="J287" s="383">
        <v>270.26666666666671</v>
      </c>
      <c r="K287" s="382">
        <v>263.2</v>
      </c>
      <c r="L287" s="382">
        <v>254</v>
      </c>
      <c r="M287" s="382">
        <v>4.5502700000000003</v>
      </c>
      <c r="N287" s="1"/>
      <c r="O287" s="1"/>
    </row>
    <row r="288" spans="1:15" ht="12.75" customHeight="1">
      <c r="A288" s="31">
        <v>278</v>
      </c>
      <c r="B288" s="381" t="s">
        <v>433</v>
      </c>
      <c r="C288" s="382">
        <v>1251.0999999999999</v>
      </c>
      <c r="D288" s="383">
        <v>1252.9333333333332</v>
      </c>
      <c r="E288" s="383">
        <v>1239.5666666666664</v>
      </c>
      <c r="F288" s="383">
        <v>1228.0333333333333</v>
      </c>
      <c r="G288" s="383">
        <v>1214.6666666666665</v>
      </c>
      <c r="H288" s="383">
        <v>1264.4666666666662</v>
      </c>
      <c r="I288" s="383">
        <v>1277.833333333333</v>
      </c>
      <c r="J288" s="383">
        <v>1289.3666666666661</v>
      </c>
      <c r="K288" s="382">
        <v>1266.3</v>
      </c>
      <c r="L288" s="382">
        <v>1241.4000000000001</v>
      </c>
      <c r="M288" s="382">
        <v>8.5279999999999995E-2</v>
      </c>
      <c r="N288" s="1"/>
      <c r="O288" s="1"/>
    </row>
    <row r="289" spans="1:15" ht="12.75" customHeight="1">
      <c r="A289" s="31">
        <v>279</v>
      </c>
      <c r="B289" s="381" t="s">
        <v>438</v>
      </c>
      <c r="C289" s="382">
        <v>534.75</v>
      </c>
      <c r="D289" s="383">
        <v>538.25</v>
      </c>
      <c r="E289" s="383">
        <v>528.6</v>
      </c>
      <c r="F289" s="383">
        <v>522.45000000000005</v>
      </c>
      <c r="G289" s="383">
        <v>512.80000000000007</v>
      </c>
      <c r="H289" s="383">
        <v>544.4</v>
      </c>
      <c r="I289" s="383">
        <v>554.05000000000007</v>
      </c>
      <c r="J289" s="383">
        <v>560.19999999999993</v>
      </c>
      <c r="K289" s="382">
        <v>547.9</v>
      </c>
      <c r="L289" s="382">
        <v>532.1</v>
      </c>
      <c r="M289" s="382">
        <v>1.0483499999999999</v>
      </c>
      <c r="N289" s="1"/>
      <c r="O289" s="1"/>
    </row>
    <row r="290" spans="1:15" ht="12.75" customHeight="1">
      <c r="A290" s="31">
        <v>280</v>
      </c>
      <c r="B290" s="381" t="s">
        <v>143</v>
      </c>
      <c r="C290" s="382">
        <v>79.8</v>
      </c>
      <c r="D290" s="383">
        <v>79.95</v>
      </c>
      <c r="E290" s="383">
        <v>78.900000000000006</v>
      </c>
      <c r="F290" s="383">
        <v>78</v>
      </c>
      <c r="G290" s="383">
        <v>76.95</v>
      </c>
      <c r="H290" s="383">
        <v>80.850000000000009</v>
      </c>
      <c r="I290" s="383">
        <v>81.899999999999991</v>
      </c>
      <c r="J290" s="383">
        <v>82.800000000000011</v>
      </c>
      <c r="K290" s="382">
        <v>81</v>
      </c>
      <c r="L290" s="382">
        <v>79.05</v>
      </c>
      <c r="M290" s="382">
        <v>45.873060000000002</v>
      </c>
      <c r="N290" s="1"/>
      <c r="O290" s="1"/>
    </row>
    <row r="291" spans="1:15" ht="12.75" customHeight="1">
      <c r="A291" s="31">
        <v>281</v>
      </c>
      <c r="B291" s="381" t="s">
        <v>144</v>
      </c>
      <c r="C291" s="382">
        <v>3749.85</v>
      </c>
      <c r="D291" s="383">
        <v>3773.9666666666667</v>
      </c>
      <c r="E291" s="383">
        <v>3710.0333333333333</v>
      </c>
      <c r="F291" s="383">
        <v>3670.2166666666667</v>
      </c>
      <c r="G291" s="383">
        <v>3606.2833333333333</v>
      </c>
      <c r="H291" s="383">
        <v>3813.7833333333333</v>
      </c>
      <c r="I291" s="383">
        <v>3877.7166666666667</v>
      </c>
      <c r="J291" s="383">
        <v>3917.5333333333333</v>
      </c>
      <c r="K291" s="382">
        <v>3837.9</v>
      </c>
      <c r="L291" s="382">
        <v>3734.15</v>
      </c>
      <c r="M291" s="382">
        <v>1.12704</v>
      </c>
      <c r="N291" s="1"/>
      <c r="O291" s="1"/>
    </row>
    <row r="292" spans="1:15" ht="12.75" customHeight="1">
      <c r="A292" s="31">
        <v>282</v>
      </c>
      <c r="B292" s="381" t="s">
        <v>440</v>
      </c>
      <c r="C292" s="382">
        <v>424.45</v>
      </c>
      <c r="D292" s="383">
        <v>423.93333333333339</v>
      </c>
      <c r="E292" s="383">
        <v>419.86666666666679</v>
      </c>
      <c r="F292" s="383">
        <v>415.28333333333342</v>
      </c>
      <c r="G292" s="383">
        <v>411.21666666666681</v>
      </c>
      <c r="H292" s="383">
        <v>428.51666666666677</v>
      </c>
      <c r="I292" s="383">
        <v>432.58333333333337</v>
      </c>
      <c r="J292" s="383">
        <v>437.16666666666674</v>
      </c>
      <c r="K292" s="382">
        <v>428</v>
      </c>
      <c r="L292" s="382">
        <v>419.35</v>
      </c>
      <c r="M292" s="382">
        <v>1.2078899999999999</v>
      </c>
      <c r="N292" s="1"/>
      <c r="O292" s="1"/>
    </row>
    <row r="293" spans="1:15" ht="12.75" customHeight="1">
      <c r="A293" s="31">
        <v>283</v>
      </c>
      <c r="B293" s="381" t="s">
        <v>268</v>
      </c>
      <c r="C293" s="382">
        <v>525.79999999999995</v>
      </c>
      <c r="D293" s="383">
        <v>525.6</v>
      </c>
      <c r="E293" s="383">
        <v>520.20000000000005</v>
      </c>
      <c r="F293" s="383">
        <v>514.6</v>
      </c>
      <c r="G293" s="383">
        <v>509.20000000000005</v>
      </c>
      <c r="H293" s="383">
        <v>531.20000000000005</v>
      </c>
      <c r="I293" s="383">
        <v>536.59999999999991</v>
      </c>
      <c r="J293" s="383">
        <v>542.20000000000005</v>
      </c>
      <c r="K293" s="382">
        <v>531</v>
      </c>
      <c r="L293" s="382">
        <v>520</v>
      </c>
      <c r="M293" s="382">
        <v>18.75432</v>
      </c>
      <c r="N293" s="1"/>
      <c r="O293" s="1"/>
    </row>
    <row r="294" spans="1:15" ht="12.75" customHeight="1">
      <c r="A294" s="31">
        <v>284</v>
      </c>
      <c r="B294" s="381" t="s">
        <v>441</v>
      </c>
      <c r="C294" s="382">
        <v>9510.0499999999993</v>
      </c>
      <c r="D294" s="383">
        <v>9491.5666666666657</v>
      </c>
      <c r="E294" s="383">
        <v>9344.3333333333321</v>
      </c>
      <c r="F294" s="383">
        <v>9178.6166666666668</v>
      </c>
      <c r="G294" s="383">
        <v>9031.3833333333332</v>
      </c>
      <c r="H294" s="383">
        <v>9657.283333333331</v>
      </c>
      <c r="I294" s="383">
        <v>9804.5166666666646</v>
      </c>
      <c r="J294" s="383">
        <v>9970.2333333333299</v>
      </c>
      <c r="K294" s="382">
        <v>9638.7999999999993</v>
      </c>
      <c r="L294" s="382">
        <v>9325.85</v>
      </c>
      <c r="M294" s="382">
        <v>0.25235999999999997</v>
      </c>
      <c r="N294" s="1"/>
      <c r="O294" s="1"/>
    </row>
    <row r="295" spans="1:15" ht="12.75" customHeight="1">
      <c r="A295" s="31">
        <v>285</v>
      </c>
      <c r="B295" s="381" t="s">
        <v>442</v>
      </c>
      <c r="C295" s="382">
        <v>47.8</v>
      </c>
      <c r="D295" s="383">
        <v>48.216666666666669</v>
      </c>
      <c r="E295" s="383">
        <v>47.183333333333337</v>
      </c>
      <c r="F295" s="383">
        <v>46.56666666666667</v>
      </c>
      <c r="G295" s="383">
        <v>45.533333333333339</v>
      </c>
      <c r="H295" s="383">
        <v>48.833333333333336</v>
      </c>
      <c r="I295" s="383">
        <v>49.866666666666667</v>
      </c>
      <c r="J295" s="383">
        <v>50.483333333333334</v>
      </c>
      <c r="K295" s="382">
        <v>49.25</v>
      </c>
      <c r="L295" s="382">
        <v>47.6</v>
      </c>
      <c r="M295" s="382">
        <v>18.928370000000001</v>
      </c>
      <c r="N295" s="1"/>
      <c r="O295" s="1"/>
    </row>
    <row r="296" spans="1:15" ht="12.75" customHeight="1">
      <c r="A296" s="31">
        <v>286</v>
      </c>
      <c r="B296" s="381" t="s">
        <v>145</v>
      </c>
      <c r="C296" s="382">
        <v>376</v>
      </c>
      <c r="D296" s="383">
        <v>376.76666666666665</v>
      </c>
      <c r="E296" s="383">
        <v>371.63333333333333</v>
      </c>
      <c r="F296" s="383">
        <v>367.26666666666665</v>
      </c>
      <c r="G296" s="383">
        <v>362.13333333333333</v>
      </c>
      <c r="H296" s="383">
        <v>381.13333333333333</v>
      </c>
      <c r="I296" s="383">
        <v>386.26666666666665</v>
      </c>
      <c r="J296" s="383">
        <v>390.63333333333333</v>
      </c>
      <c r="K296" s="382">
        <v>381.9</v>
      </c>
      <c r="L296" s="382">
        <v>372.4</v>
      </c>
      <c r="M296" s="382">
        <v>17.753630000000001</v>
      </c>
      <c r="N296" s="1"/>
      <c r="O296" s="1"/>
    </row>
    <row r="297" spans="1:15" ht="12.75" customHeight="1">
      <c r="A297" s="31">
        <v>287</v>
      </c>
      <c r="B297" s="381" t="s">
        <v>443</v>
      </c>
      <c r="C297" s="382">
        <v>2596.4499999999998</v>
      </c>
      <c r="D297" s="383">
        <v>2593.5833333333335</v>
      </c>
      <c r="E297" s="383">
        <v>2546.166666666667</v>
      </c>
      <c r="F297" s="383">
        <v>2495.8833333333337</v>
      </c>
      <c r="G297" s="383">
        <v>2448.4666666666672</v>
      </c>
      <c r="H297" s="383">
        <v>2643.8666666666668</v>
      </c>
      <c r="I297" s="383">
        <v>2691.2833333333338</v>
      </c>
      <c r="J297" s="383">
        <v>2741.5666666666666</v>
      </c>
      <c r="K297" s="382">
        <v>2641</v>
      </c>
      <c r="L297" s="382">
        <v>2543.3000000000002</v>
      </c>
      <c r="M297" s="382">
        <v>1.08422</v>
      </c>
      <c r="N297" s="1"/>
      <c r="O297" s="1"/>
    </row>
    <row r="298" spans="1:15" ht="12.75" customHeight="1">
      <c r="A298" s="31">
        <v>288</v>
      </c>
      <c r="B298" s="381" t="s">
        <v>849</v>
      </c>
      <c r="C298" s="382">
        <v>1205.6500000000001</v>
      </c>
      <c r="D298" s="383">
        <v>1209</v>
      </c>
      <c r="E298" s="383">
        <v>1179.7</v>
      </c>
      <c r="F298" s="383">
        <v>1153.75</v>
      </c>
      <c r="G298" s="383">
        <v>1124.45</v>
      </c>
      <c r="H298" s="383">
        <v>1234.95</v>
      </c>
      <c r="I298" s="383">
        <v>1264.2500000000002</v>
      </c>
      <c r="J298" s="383">
        <v>1290.2</v>
      </c>
      <c r="K298" s="382">
        <v>1238.3</v>
      </c>
      <c r="L298" s="382">
        <v>1183.05</v>
      </c>
      <c r="M298" s="382">
        <v>3.8622999999999998</v>
      </c>
      <c r="N298" s="1"/>
      <c r="O298" s="1"/>
    </row>
    <row r="299" spans="1:15" ht="12.75" customHeight="1">
      <c r="A299" s="31">
        <v>289</v>
      </c>
      <c r="B299" s="381" t="s">
        <v>146</v>
      </c>
      <c r="C299" s="382">
        <v>1904.9</v>
      </c>
      <c r="D299" s="383">
        <v>1912.3333333333333</v>
      </c>
      <c r="E299" s="383">
        <v>1889.7166666666665</v>
      </c>
      <c r="F299" s="383">
        <v>1874.5333333333333</v>
      </c>
      <c r="G299" s="383">
        <v>1851.9166666666665</v>
      </c>
      <c r="H299" s="383">
        <v>1927.5166666666664</v>
      </c>
      <c r="I299" s="383">
        <v>1950.1333333333332</v>
      </c>
      <c r="J299" s="383">
        <v>1965.3166666666664</v>
      </c>
      <c r="K299" s="382">
        <v>1934.95</v>
      </c>
      <c r="L299" s="382">
        <v>1897.15</v>
      </c>
      <c r="M299" s="382">
        <v>14.47123</v>
      </c>
      <c r="N299" s="1"/>
      <c r="O299" s="1"/>
    </row>
    <row r="300" spans="1:15" ht="12.75" customHeight="1">
      <c r="A300" s="31">
        <v>290</v>
      </c>
      <c r="B300" s="381" t="s">
        <v>147</v>
      </c>
      <c r="C300" s="382">
        <v>7205.45</v>
      </c>
      <c r="D300" s="383">
        <v>7221.916666666667</v>
      </c>
      <c r="E300" s="383">
        <v>7163.8333333333339</v>
      </c>
      <c r="F300" s="383">
        <v>7122.2166666666672</v>
      </c>
      <c r="G300" s="383">
        <v>7064.1333333333341</v>
      </c>
      <c r="H300" s="383">
        <v>7263.5333333333338</v>
      </c>
      <c r="I300" s="383">
        <v>7321.6166666666677</v>
      </c>
      <c r="J300" s="383">
        <v>7363.2333333333336</v>
      </c>
      <c r="K300" s="382">
        <v>7280</v>
      </c>
      <c r="L300" s="382">
        <v>7180.3</v>
      </c>
      <c r="M300" s="382">
        <v>4.1783799999999998</v>
      </c>
      <c r="N300" s="1"/>
      <c r="O300" s="1"/>
    </row>
    <row r="301" spans="1:15" ht="12.75" customHeight="1">
      <c r="A301" s="31">
        <v>291</v>
      </c>
      <c r="B301" s="381" t="s">
        <v>148</v>
      </c>
      <c r="C301" s="382">
        <v>5776.8</v>
      </c>
      <c r="D301" s="383">
        <v>5800.5999999999995</v>
      </c>
      <c r="E301" s="383">
        <v>5726.1999999999989</v>
      </c>
      <c r="F301" s="383">
        <v>5675.5999999999995</v>
      </c>
      <c r="G301" s="383">
        <v>5601.1999999999989</v>
      </c>
      <c r="H301" s="383">
        <v>5851.1999999999989</v>
      </c>
      <c r="I301" s="383">
        <v>5925.5999999999985</v>
      </c>
      <c r="J301" s="383">
        <v>5976.1999999999989</v>
      </c>
      <c r="K301" s="382">
        <v>5875</v>
      </c>
      <c r="L301" s="382">
        <v>5750</v>
      </c>
      <c r="M301" s="382">
        <v>2.6929799999999999</v>
      </c>
      <c r="N301" s="1"/>
      <c r="O301" s="1"/>
    </row>
    <row r="302" spans="1:15" ht="12.75" customHeight="1">
      <c r="A302" s="31">
        <v>292</v>
      </c>
      <c r="B302" s="381" t="s">
        <v>149</v>
      </c>
      <c r="C302" s="382">
        <v>916.05</v>
      </c>
      <c r="D302" s="383">
        <v>920.4</v>
      </c>
      <c r="E302" s="383">
        <v>909.65</v>
      </c>
      <c r="F302" s="383">
        <v>903.25</v>
      </c>
      <c r="G302" s="383">
        <v>892.5</v>
      </c>
      <c r="H302" s="383">
        <v>926.8</v>
      </c>
      <c r="I302" s="383">
        <v>937.55</v>
      </c>
      <c r="J302" s="383">
        <v>943.94999999999993</v>
      </c>
      <c r="K302" s="382">
        <v>931.15</v>
      </c>
      <c r="L302" s="382">
        <v>914</v>
      </c>
      <c r="M302" s="382">
        <v>6.6608200000000002</v>
      </c>
      <c r="N302" s="1"/>
      <c r="O302" s="1"/>
    </row>
    <row r="303" spans="1:15" ht="12.75" customHeight="1">
      <c r="A303" s="31">
        <v>293</v>
      </c>
      <c r="B303" s="381" t="s">
        <v>444</v>
      </c>
      <c r="C303" s="382">
        <v>3691.25</v>
      </c>
      <c r="D303" s="383">
        <v>3655.75</v>
      </c>
      <c r="E303" s="383">
        <v>3586.5</v>
      </c>
      <c r="F303" s="383">
        <v>3481.75</v>
      </c>
      <c r="G303" s="383">
        <v>3412.5</v>
      </c>
      <c r="H303" s="383">
        <v>3760.5</v>
      </c>
      <c r="I303" s="383">
        <v>3829.75</v>
      </c>
      <c r="J303" s="383">
        <v>3934.5</v>
      </c>
      <c r="K303" s="382">
        <v>3725</v>
      </c>
      <c r="L303" s="382">
        <v>3551</v>
      </c>
      <c r="M303" s="382">
        <v>0.83992</v>
      </c>
      <c r="N303" s="1"/>
      <c r="O303" s="1"/>
    </row>
    <row r="304" spans="1:15" ht="12.75" customHeight="1">
      <c r="A304" s="31">
        <v>294</v>
      </c>
      <c r="B304" s="381" t="s">
        <v>850</v>
      </c>
      <c r="C304" s="382">
        <v>426.6</v>
      </c>
      <c r="D304" s="383">
        <v>430.26666666666665</v>
      </c>
      <c r="E304" s="383">
        <v>421.88333333333333</v>
      </c>
      <c r="F304" s="383">
        <v>417.16666666666669</v>
      </c>
      <c r="G304" s="383">
        <v>408.78333333333336</v>
      </c>
      <c r="H304" s="383">
        <v>434.98333333333329</v>
      </c>
      <c r="I304" s="383">
        <v>443.36666666666662</v>
      </c>
      <c r="J304" s="383">
        <v>448.08333333333326</v>
      </c>
      <c r="K304" s="382">
        <v>438.65</v>
      </c>
      <c r="L304" s="382">
        <v>425.55</v>
      </c>
      <c r="M304" s="382">
        <v>3.4276900000000001</v>
      </c>
      <c r="N304" s="1"/>
      <c r="O304" s="1"/>
    </row>
    <row r="305" spans="1:15" ht="12.75" customHeight="1">
      <c r="A305" s="31">
        <v>295</v>
      </c>
      <c r="B305" s="381" t="s">
        <v>150</v>
      </c>
      <c r="C305" s="382">
        <v>829</v>
      </c>
      <c r="D305" s="383">
        <v>833.75</v>
      </c>
      <c r="E305" s="383">
        <v>817.75</v>
      </c>
      <c r="F305" s="383">
        <v>806.5</v>
      </c>
      <c r="G305" s="383">
        <v>790.5</v>
      </c>
      <c r="H305" s="383">
        <v>845</v>
      </c>
      <c r="I305" s="383">
        <v>861</v>
      </c>
      <c r="J305" s="383">
        <v>872.25</v>
      </c>
      <c r="K305" s="382">
        <v>849.75</v>
      </c>
      <c r="L305" s="382">
        <v>822.5</v>
      </c>
      <c r="M305" s="382">
        <v>25.317170000000001</v>
      </c>
      <c r="N305" s="1"/>
      <c r="O305" s="1"/>
    </row>
    <row r="306" spans="1:15" ht="12.75" customHeight="1">
      <c r="A306" s="31">
        <v>296</v>
      </c>
      <c r="B306" s="381" t="s">
        <v>151</v>
      </c>
      <c r="C306" s="382">
        <v>153.69999999999999</v>
      </c>
      <c r="D306" s="383">
        <v>154.15</v>
      </c>
      <c r="E306" s="383">
        <v>151.9</v>
      </c>
      <c r="F306" s="383">
        <v>150.1</v>
      </c>
      <c r="G306" s="383">
        <v>147.85</v>
      </c>
      <c r="H306" s="383">
        <v>155.95000000000002</v>
      </c>
      <c r="I306" s="383">
        <v>158.20000000000002</v>
      </c>
      <c r="J306" s="383">
        <v>160.00000000000003</v>
      </c>
      <c r="K306" s="382">
        <v>156.4</v>
      </c>
      <c r="L306" s="382">
        <v>152.35</v>
      </c>
      <c r="M306" s="382">
        <v>15.32081</v>
      </c>
      <c r="N306" s="1"/>
      <c r="O306" s="1"/>
    </row>
    <row r="307" spans="1:15" ht="12.75" customHeight="1">
      <c r="A307" s="31">
        <v>297</v>
      </c>
      <c r="B307" s="381" t="s">
        <v>317</v>
      </c>
      <c r="C307" s="382">
        <v>20.350000000000001</v>
      </c>
      <c r="D307" s="383">
        <v>20.45</v>
      </c>
      <c r="E307" s="383">
        <v>20.149999999999999</v>
      </c>
      <c r="F307" s="383">
        <v>19.95</v>
      </c>
      <c r="G307" s="383">
        <v>19.649999999999999</v>
      </c>
      <c r="H307" s="383">
        <v>20.65</v>
      </c>
      <c r="I307" s="383">
        <v>20.950000000000003</v>
      </c>
      <c r="J307" s="383">
        <v>21.15</v>
      </c>
      <c r="K307" s="382">
        <v>20.75</v>
      </c>
      <c r="L307" s="382">
        <v>20.25</v>
      </c>
      <c r="M307" s="382">
        <v>36.451560000000001</v>
      </c>
      <c r="N307" s="1"/>
      <c r="O307" s="1"/>
    </row>
    <row r="308" spans="1:15" ht="12.75" customHeight="1">
      <c r="A308" s="31">
        <v>298</v>
      </c>
      <c r="B308" s="381" t="s">
        <v>447</v>
      </c>
      <c r="C308" s="382">
        <v>224.85</v>
      </c>
      <c r="D308" s="383">
        <v>226.30000000000004</v>
      </c>
      <c r="E308" s="383">
        <v>222.10000000000008</v>
      </c>
      <c r="F308" s="383">
        <v>219.35000000000005</v>
      </c>
      <c r="G308" s="383">
        <v>215.15000000000009</v>
      </c>
      <c r="H308" s="383">
        <v>229.05000000000007</v>
      </c>
      <c r="I308" s="383">
        <v>233.25000000000006</v>
      </c>
      <c r="J308" s="383">
        <v>236.00000000000006</v>
      </c>
      <c r="K308" s="382">
        <v>230.5</v>
      </c>
      <c r="L308" s="382">
        <v>223.55</v>
      </c>
      <c r="M308" s="382">
        <v>1.61897</v>
      </c>
      <c r="N308" s="1"/>
      <c r="O308" s="1"/>
    </row>
    <row r="309" spans="1:15" ht="12.75" customHeight="1">
      <c r="A309" s="31">
        <v>299</v>
      </c>
      <c r="B309" s="381" t="s">
        <v>449</v>
      </c>
      <c r="C309" s="382">
        <v>710.55</v>
      </c>
      <c r="D309" s="383">
        <v>713.0333333333333</v>
      </c>
      <c r="E309" s="383">
        <v>698.31666666666661</v>
      </c>
      <c r="F309" s="383">
        <v>686.08333333333326</v>
      </c>
      <c r="G309" s="383">
        <v>671.36666666666656</v>
      </c>
      <c r="H309" s="383">
        <v>725.26666666666665</v>
      </c>
      <c r="I309" s="383">
        <v>739.98333333333335</v>
      </c>
      <c r="J309" s="383">
        <v>752.2166666666667</v>
      </c>
      <c r="K309" s="382">
        <v>727.75</v>
      </c>
      <c r="L309" s="382">
        <v>700.8</v>
      </c>
      <c r="M309" s="382">
        <v>0.98753000000000002</v>
      </c>
      <c r="N309" s="1"/>
      <c r="O309" s="1"/>
    </row>
    <row r="310" spans="1:15" ht="12.75" customHeight="1">
      <c r="A310" s="31">
        <v>300</v>
      </c>
      <c r="B310" s="381" t="s">
        <v>152</v>
      </c>
      <c r="C310" s="382">
        <v>165.85</v>
      </c>
      <c r="D310" s="383">
        <v>166.39999999999998</v>
      </c>
      <c r="E310" s="383">
        <v>163.59999999999997</v>
      </c>
      <c r="F310" s="383">
        <v>161.35</v>
      </c>
      <c r="G310" s="383">
        <v>158.54999999999998</v>
      </c>
      <c r="H310" s="383">
        <v>168.64999999999995</v>
      </c>
      <c r="I310" s="383">
        <v>171.44999999999996</v>
      </c>
      <c r="J310" s="383">
        <v>173.69999999999993</v>
      </c>
      <c r="K310" s="382">
        <v>169.2</v>
      </c>
      <c r="L310" s="382">
        <v>164.15</v>
      </c>
      <c r="M310" s="382">
        <v>16.560569999999998</v>
      </c>
      <c r="N310" s="1"/>
      <c r="O310" s="1"/>
    </row>
    <row r="311" spans="1:15" ht="12.75" customHeight="1">
      <c r="A311" s="31">
        <v>301</v>
      </c>
      <c r="B311" s="381" t="s">
        <v>153</v>
      </c>
      <c r="C311" s="382">
        <v>504.25</v>
      </c>
      <c r="D311" s="383">
        <v>504.3</v>
      </c>
      <c r="E311" s="383">
        <v>502</v>
      </c>
      <c r="F311" s="383">
        <v>499.75</v>
      </c>
      <c r="G311" s="383">
        <v>497.45</v>
      </c>
      <c r="H311" s="383">
        <v>506.55</v>
      </c>
      <c r="I311" s="383">
        <v>508.85000000000008</v>
      </c>
      <c r="J311" s="383">
        <v>511.1</v>
      </c>
      <c r="K311" s="382">
        <v>506.6</v>
      </c>
      <c r="L311" s="382">
        <v>502.05</v>
      </c>
      <c r="M311" s="382">
        <v>5.9672000000000001</v>
      </c>
      <c r="N311" s="1"/>
      <c r="O311" s="1"/>
    </row>
    <row r="312" spans="1:15" ht="12.75" customHeight="1">
      <c r="A312" s="31">
        <v>302</v>
      </c>
      <c r="B312" s="381" t="s">
        <v>154</v>
      </c>
      <c r="C312" s="382">
        <v>7906</v>
      </c>
      <c r="D312" s="383">
        <v>7895.4333333333334</v>
      </c>
      <c r="E312" s="383">
        <v>7846.0666666666666</v>
      </c>
      <c r="F312" s="383">
        <v>7786.1333333333332</v>
      </c>
      <c r="G312" s="383">
        <v>7736.7666666666664</v>
      </c>
      <c r="H312" s="383">
        <v>7955.3666666666668</v>
      </c>
      <c r="I312" s="383">
        <v>8004.7333333333336</v>
      </c>
      <c r="J312" s="383">
        <v>8064.666666666667</v>
      </c>
      <c r="K312" s="382">
        <v>7944.8</v>
      </c>
      <c r="L312" s="382">
        <v>7835.5</v>
      </c>
      <c r="M312" s="382">
        <v>5.23116</v>
      </c>
      <c r="N312" s="1"/>
      <c r="O312" s="1"/>
    </row>
    <row r="313" spans="1:15" ht="12.75" customHeight="1">
      <c r="A313" s="31">
        <v>303</v>
      </c>
      <c r="B313" s="381" t="s">
        <v>851</v>
      </c>
      <c r="C313" s="382">
        <v>2970</v>
      </c>
      <c r="D313" s="383">
        <v>2994.8333333333335</v>
      </c>
      <c r="E313" s="383">
        <v>2929.666666666667</v>
      </c>
      <c r="F313" s="383">
        <v>2889.3333333333335</v>
      </c>
      <c r="G313" s="383">
        <v>2824.166666666667</v>
      </c>
      <c r="H313" s="383">
        <v>3035.166666666667</v>
      </c>
      <c r="I313" s="383">
        <v>3100.3333333333339</v>
      </c>
      <c r="J313" s="383">
        <v>3140.666666666667</v>
      </c>
      <c r="K313" s="382">
        <v>3060</v>
      </c>
      <c r="L313" s="382">
        <v>2954.5</v>
      </c>
      <c r="M313" s="382">
        <v>0.93662999999999996</v>
      </c>
      <c r="N313" s="1"/>
      <c r="O313" s="1"/>
    </row>
    <row r="314" spans="1:15" ht="12.75" customHeight="1">
      <c r="A314" s="31">
        <v>304</v>
      </c>
      <c r="B314" s="381" t="s">
        <v>451</v>
      </c>
      <c r="C314" s="382">
        <v>402.15</v>
      </c>
      <c r="D314" s="383">
        <v>402.8</v>
      </c>
      <c r="E314" s="383">
        <v>393.6</v>
      </c>
      <c r="F314" s="383">
        <v>385.05</v>
      </c>
      <c r="G314" s="383">
        <v>375.85</v>
      </c>
      <c r="H314" s="383">
        <v>411.35</v>
      </c>
      <c r="I314" s="383">
        <v>420.54999999999995</v>
      </c>
      <c r="J314" s="383">
        <v>429.1</v>
      </c>
      <c r="K314" s="382">
        <v>412</v>
      </c>
      <c r="L314" s="382">
        <v>394.25</v>
      </c>
      <c r="M314" s="382">
        <v>10.493539999999999</v>
      </c>
      <c r="N314" s="1"/>
      <c r="O314" s="1"/>
    </row>
    <row r="315" spans="1:15" ht="12.75" customHeight="1">
      <c r="A315" s="31">
        <v>305</v>
      </c>
      <c r="B315" s="381" t="s">
        <v>452</v>
      </c>
      <c r="C315" s="382">
        <v>278.45</v>
      </c>
      <c r="D315" s="383">
        <v>279.38333333333333</v>
      </c>
      <c r="E315" s="383">
        <v>275.06666666666666</v>
      </c>
      <c r="F315" s="383">
        <v>271.68333333333334</v>
      </c>
      <c r="G315" s="383">
        <v>267.36666666666667</v>
      </c>
      <c r="H315" s="383">
        <v>282.76666666666665</v>
      </c>
      <c r="I315" s="383">
        <v>287.08333333333326</v>
      </c>
      <c r="J315" s="383">
        <v>290.46666666666664</v>
      </c>
      <c r="K315" s="382">
        <v>283.7</v>
      </c>
      <c r="L315" s="382">
        <v>276</v>
      </c>
      <c r="M315" s="382">
        <v>5.0321999999999996</v>
      </c>
      <c r="N315" s="1"/>
      <c r="O315" s="1"/>
    </row>
    <row r="316" spans="1:15" ht="12.75" customHeight="1">
      <c r="A316" s="31">
        <v>306</v>
      </c>
      <c r="B316" s="381" t="s">
        <v>155</v>
      </c>
      <c r="C316" s="382">
        <v>885.5</v>
      </c>
      <c r="D316" s="383">
        <v>890.61666666666667</v>
      </c>
      <c r="E316" s="383">
        <v>878.43333333333339</v>
      </c>
      <c r="F316" s="383">
        <v>871.36666666666667</v>
      </c>
      <c r="G316" s="383">
        <v>859.18333333333339</v>
      </c>
      <c r="H316" s="383">
        <v>897.68333333333339</v>
      </c>
      <c r="I316" s="383">
        <v>909.86666666666656</v>
      </c>
      <c r="J316" s="383">
        <v>916.93333333333339</v>
      </c>
      <c r="K316" s="382">
        <v>902.8</v>
      </c>
      <c r="L316" s="382">
        <v>883.55</v>
      </c>
      <c r="M316" s="382">
        <v>6.3024899999999997</v>
      </c>
      <c r="N316" s="1"/>
      <c r="O316" s="1"/>
    </row>
    <row r="317" spans="1:15" ht="12.75" customHeight="1">
      <c r="A317" s="31">
        <v>307</v>
      </c>
      <c r="B317" s="381" t="s">
        <v>457</v>
      </c>
      <c r="C317" s="382">
        <v>1613.4</v>
      </c>
      <c r="D317" s="383">
        <v>1617.6166666666668</v>
      </c>
      <c r="E317" s="383">
        <v>1601.7833333333335</v>
      </c>
      <c r="F317" s="383">
        <v>1590.1666666666667</v>
      </c>
      <c r="G317" s="383">
        <v>1574.3333333333335</v>
      </c>
      <c r="H317" s="383">
        <v>1629.2333333333336</v>
      </c>
      <c r="I317" s="383">
        <v>1645.0666666666666</v>
      </c>
      <c r="J317" s="383">
        <v>1656.6833333333336</v>
      </c>
      <c r="K317" s="382">
        <v>1633.45</v>
      </c>
      <c r="L317" s="382">
        <v>1606</v>
      </c>
      <c r="M317" s="382">
        <v>2.1664099999999999</v>
      </c>
      <c r="N317" s="1"/>
      <c r="O317" s="1"/>
    </row>
    <row r="318" spans="1:15" ht="12.75" customHeight="1">
      <c r="A318" s="31">
        <v>308</v>
      </c>
      <c r="B318" s="381" t="s">
        <v>156</v>
      </c>
      <c r="C318" s="382">
        <v>3268.75</v>
      </c>
      <c r="D318" s="383">
        <v>3286.0166666666664</v>
      </c>
      <c r="E318" s="383">
        <v>3217.7833333333328</v>
      </c>
      <c r="F318" s="383">
        <v>3166.8166666666666</v>
      </c>
      <c r="G318" s="383">
        <v>3098.583333333333</v>
      </c>
      <c r="H318" s="383">
        <v>3336.9833333333327</v>
      </c>
      <c r="I318" s="383">
        <v>3405.2166666666662</v>
      </c>
      <c r="J318" s="383">
        <v>3456.1833333333325</v>
      </c>
      <c r="K318" s="382">
        <v>3354.25</v>
      </c>
      <c r="L318" s="382">
        <v>3235.05</v>
      </c>
      <c r="M318" s="382">
        <v>1.2265200000000001</v>
      </c>
      <c r="N318" s="1"/>
      <c r="O318" s="1"/>
    </row>
    <row r="319" spans="1:15" ht="12.75" customHeight="1">
      <c r="A319" s="31">
        <v>309</v>
      </c>
      <c r="B319" s="381" t="s">
        <v>157</v>
      </c>
      <c r="C319" s="382">
        <v>1033.95</v>
      </c>
      <c r="D319" s="383">
        <v>1022.9166666666666</v>
      </c>
      <c r="E319" s="383">
        <v>1008.8833333333332</v>
      </c>
      <c r="F319" s="383">
        <v>983.81666666666661</v>
      </c>
      <c r="G319" s="383">
        <v>969.78333333333319</v>
      </c>
      <c r="H319" s="383">
        <v>1047.9833333333331</v>
      </c>
      <c r="I319" s="383">
        <v>1062.0166666666669</v>
      </c>
      <c r="J319" s="383">
        <v>1087.0833333333333</v>
      </c>
      <c r="K319" s="382">
        <v>1036.95</v>
      </c>
      <c r="L319" s="382">
        <v>997.85</v>
      </c>
      <c r="M319" s="382">
        <v>11.13706</v>
      </c>
      <c r="N319" s="1"/>
      <c r="O319" s="1"/>
    </row>
    <row r="320" spans="1:15" ht="12.75" customHeight="1">
      <c r="A320" s="31">
        <v>310</v>
      </c>
      <c r="B320" s="381" t="s">
        <v>158</v>
      </c>
      <c r="C320" s="382">
        <v>884.3</v>
      </c>
      <c r="D320" s="383">
        <v>884.4</v>
      </c>
      <c r="E320" s="383">
        <v>877.8</v>
      </c>
      <c r="F320" s="383">
        <v>871.3</v>
      </c>
      <c r="G320" s="383">
        <v>864.69999999999993</v>
      </c>
      <c r="H320" s="383">
        <v>890.9</v>
      </c>
      <c r="I320" s="383">
        <v>897.50000000000011</v>
      </c>
      <c r="J320" s="383">
        <v>904</v>
      </c>
      <c r="K320" s="382">
        <v>891</v>
      </c>
      <c r="L320" s="382">
        <v>877.9</v>
      </c>
      <c r="M320" s="382">
        <v>9.2313500000000008</v>
      </c>
      <c r="N320" s="1"/>
      <c r="O320" s="1"/>
    </row>
    <row r="321" spans="1:15" ht="12.75" customHeight="1">
      <c r="A321" s="31">
        <v>311</v>
      </c>
      <c r="B321" s="381" t="s">
        <v>448</v>
      </c>
      <c r="C321" s="382">
        <v>188</v>
      </c>
      <c r="D321" s="383">
        <v>188.56666666666669</v>
      </c>
      <c r="E321" s="383">
        <v>186.18333333333339</v>
      </c>
      <c r="F321" s="383">
        <v>184.3666666666667</v>
      </c>
      <c r="G321" s="383">
        <v>181.98333333333341</v>
      </c>
      <c r="H321" s="383">
        <v>190.38333333333338</v>
      </c>
      <c r="I321" s="383">
        <v>192.76666666666665</v>
      </c>
      <c r="J321" s="383">
        <v>194.58333333333337</v>
      </c>
      <c r="K321" s="382">
        <v>190.95</v>
      </c>
      <c r="L321" s="382">
        <v>186.75</v>
      </c>
      <c r="M321" s="382">
        <v>2.8023199999999999</v>
      </c>
      <c r="N321" s="1"/>
      <c r="O321" s="1"/>
    </row>
    <row r="322" spans="1:15" ht="12.75" customHeight="1">
      <c r="A322" s="31">
        <v>312</v>
      </c>
      <c r="B322" s="381" t="s">
        <v>455</v>
      </c>
      <c r="C322" s="382">
        <v>182.05</v>
      </c>
      <c r="D322" s="383">
        <v>182.51666666666668</v>
      </c>
      <c r="E322" s="383">
        <v>181.13333333333335</v>
      </c>
      <c r="F322" s="383">
        <v>180.21666666666667</v>
      </c>
      <c r="G322" s="383">
        <v>178.83333333333334</v>
      </c>
      <c r="H322" s="383">
        <v>183.43333333333337</v>
      </c>
      <c r="I322" s="383">
        <v>184.81666666666669</v>
      </c>
      <c r="J322" s="383">
        <v>185.73333333333338</v>
      </c>
      <c r="K322" s="382">
        <v>183.9</v>
      </c>
      <c r="L322" s="382">
        <v>181.6</v>
      </c>
      <c r="M322" s="382">
        <v>0.89461999999999997</v>
      </c>
      <c r="N322" s="1"/>
      <c r="O322" s="1"/>
    </row>
    <row r="323" spans="1:15" ht="12.75" customHeight="1">
      <c r="A323" s="31">
        <v>313</v>
      </c>
      <c r="B323" s="381" t="s">
        <v>453</v>
      </c>
      <c r="C323" s="382">
        <v>198.6</v>
      </c>
      <c r="D323" s="383">
        <v>200.04999999999998</v>
      </c>
      <c r="E323" s="383">
        <v>194.79999999999995</v>
      </c>
      <c r="F323" s="383">
        <v>190.99999999999997</v>
      </c>
      <c r="G323" s="383">
        <v>185.74999999999994</v>
      </c>
      <c r="H323" s="383">
        <v>203.84999999999997</v>
      </c>
      <c r="I323" s="383">
        <v>209.10000000000002</v>
      </c>
      <c r="J323" s="383">
        <v>212.89999999999998</v>
      </c>
      <c r="K323" s="382">
        <v>205.3</v>
      </c>
      <c r="L323" s="382">
        <v>196.25</v>
      </c>
      <c r="M323" s="382">
        <v>19.61552</v>
      </c>
      <c r="N323" s="1"/>
      <c r="O323" s="1"/>
    </row>
    <row r="324" spans="1:15" ht="12.75" customHeight="1">
      <c r="A324" s="31">
        <v>314</v>
      </c>
      <c r="B324" s="381" t="s">
        <v>454</v>
      </c>
      <c r="C324" s="382">
        <v>1226.95</v>
      </c>
      <c r="D324" s="383">
        <v>1171.6333333333334</v>
      </c>
      <c r="E324" s="383">
        <v>1105.3166666666668</v>
      </c>
      <c r="F324" s="383">
        <v>983.68333333333339</v>
      </c>
      <c r="G324" s="383">
        <v>917.36666666666679</v>
      </c>
      <c r="H324" s="383">
        <v>1293.2666666666669</v>
      </c>
      <c r="I324" s="383">
        <v>1359.5833333333335</v>
      </c>
      <c r="J324" s="383">
        <v>1481.2166666666669</v>
      </c>
      <c r="K324" s="382">
        <v>1237.95</v>
      </c>
      <c r="L324" s="382">
        <v>1050</v>
      </c>
      <c r="M324" s="382">
        <v>6.49099</v>
      </c>
      <c r="N324" s="1"/>
      <c r="O324" s="1"/>
    </row>
    <row r="325" spans="1:15" ht="12.75" customHeight="1">
      <c r="A325" s="31">
        <v>315</v>
      </c>
      <c r="B325" s="381" t="s">
        <v>159</v>
      </c>
      <c r="C325" s="382">
        <v>4601.05</v>
      </c>
      <c r="D325" s="383">
        <v>4618.5333333333338</v>
      </c>
      <c r="E325" s="383">
        <v>4574.5166666666673</v>
      </c>
      <c r="F325" s="383">
        <v>4547.9833333333336</v>
      </c>
      <c r="G325" s="383">
        <v>4503.9666666666672</v>
      </c>
      <c r="H325" s="383">
        <v>4645.0666666666675</v>
      </c>
      <c r="I325" s="383">
        <v>4689.0833333333339</v>
      </c>
      <c r="J325" s="383">
        <v>4715.6166666666677</v>
      </c>
      <c r="K325" s="382">
        <v>4662.55</v>
      </c>
      <c r="L325" s="382">
        <v>4592</v>
      </c>
      <c r="M325" s="382">
        <v>4.2705399999999996</v>
      </c>
      <c r="N325" s="1"/>
      <c r="O325" s="1"/>
    </row>
    <row r="326" spans="1:15" ht="12.75" customHeight="1">
      <c r="A326" s="31">
        <v>316</v>
      </c>
      <c r="B326" s="381" t="s">
        <v>445</v>
      </c>
      <c r="C326" s="382">
        <v>44.4</v>
      </c>
      <c r="D326" s="383">
        <v>44.633333333333333</v>
      </c>
      <c r="E326" s="383">
        <v>44.016666666666666</v>
      </c>
      <c r="F326" s="383">
        <v>43.633333333333333</v>
      </c>
      <c r="G326" s="383">
        <v>43.016666666666666</v>
      </c>
      <c r="H326" s="383">
        <v>45.016666666666666</v>
      </c>
      <c r="I326" s="383">
        <v>45.633333333333326</v>
      </c>
      <c r="J326" s="383">
        <v>46.016666666666666</v>
      </c>
      <c r="K326" s="382">
        <v>45.25</v>
      </c>
      <c r="L326" s="382">
        <v>44.25</v>
      </c>
      <c r="M326" s="382">
        <v>12.944100000000001</v>
      </c>
      <c r="N326" s="1"/>
      <c r="O326" s="1"/>
    </row>
    <row r="327" spans="1:15" ht="12.75" customHeight="1">
      <c r="A327" s="31">
        <v>317</v>
      </c>
      <c r="B327" s="381" t="s">
        <v>446</v>
      </c>
      <c r="C327" s="382">
        <v>168.8</v>
      </c>
      <c r="D327" s="383">
        <v>169.08333333333334</v>
      </c>
      <c r="E327" s="383">
        <v>168.26666666666668</v>
      </c>
      <c r="F327" s="383">
        <v>167.73333333333335</v>
      </c>
      <c r="G327" s="383">
        <v>166.91666666666669</v>
      </c>
      <c r="H327" s="383">
        <v>169.61666666666667</v>
      </c>
      <c r="I327" s="383">
        <v>170.43333333333334</v>
      </c>
      <c r="J327" s="383">
        <v>170.96666666666667</v>
      </c>
      <c r="K327" s="382">
        <v>169.9</v>
      </c>
      <c r="L327" s="382">
        <v>168.55</v>
      </c>
      <c r="M327" s="382">
        <v>1.5224899999999999</v>
      </c>
      <c r="N327" s="1"/>
      <c r="O327" s="1"/>
    </row>
    <row r="328" spans="1:15" ht="12.75" customHeight="1">
      <c r="A328" s="31">
        <v>318</v>
      </c>
      <c r="B328" s="381" t="s">
        <v>456</v>
      </c>
      <c r="C328" s="382">
        <v>940.5</v>
      </c>
      <c r="D328" s="383">
        <v>937.88333333333333</v>
      </c>
      <c r="E328" s="383">
        <v>922.76666666666665</v>
      </c>
      <c r="F328" s="383">
        <v>905.0333333333333</v>
      </c>
      <c r="G328" s="383">
        <v>889.91666666666663</v>
      </c>
      <c r="H328" s="383">
        <v>955.61666666666667</v>
      </c>
      <c r="I328" s="383">
        <v>970.73333333333323</v>
      </c>
      <c r="J328" s="383">
        <v>988.4666666666667</v>
      </c>
      <c r="K328" s="382">
        <v>953</v>
      </c>
      <c r="L328" s="382">
        <v>920.15</v>
      </c>
      <c r="M328" s="382">
        <v>2.1857500000000001</v>
      </c>
      <c r="N328" s="1"/>
      <c r="O328" s="1"/>
    </row>
    <row r="329" spans="1:15" ht="12.75" customHeight="1">
      <c r="A329" s="31">
        <v>319</v>
      </c>
      <c r="B329" s="381" t="s">
        <v>161</v>
      </c>
      <c r="C329" s="382">
        <v>3240.2</v>
      </c>
      <c r="D329" s="383">
        <v>3249.7666666666664</v>
      </c>
      <c r="E329" s="383">
        <v>3210.4333333333329</v>
      </c>
      <c r="F329" s="383">
        <v>3180.6666666666665</v>
      </c>
      <c r="G329" s="383">
        <v>3141.333333333333</v>
      </c>
      <c r="H329" s="383">
        <v>3279.5333333333328</v>
      </c>
      <c r="I329" s="383">
        <v>3318.8666666666668</v>
      </c>
      <c r="J329" s="383">
        <v>3348.6333333333328</v>
      </c>
      <c r="K329" s="382">
        <v>3289.1</v>
      </c>
      <c r="L329" s="382">
        <v>3220</v>
      </c>
      <c r="M329" s="382">
        <v>3.6554199999999999</v>
      </c>
      <c r="N329" s="1"/>
      <c r="O329" s="1"/>
    </row>
    <row r="330" spans="1:15" ht="12.75" customHeight="1">
      <c r="A330" s="31">
        <v>320</v>
      </c>
      <c r="B330" s="381" t="s">
        <v>162</v>
      </c>
      <c r="C330" s="382">
        <v>74189.3</v>
      </c>
      <c r="D330" s="383">
        <v>74104.766666666663</v>
      </c>
      <c r="E330" s="383">
        <v>73635.583333333328</v>
      </c>
      <c r="F330" s="383">
        <v>73081.866666666669</v>
      </c>
      <c r="G330" s="383">
        <v>72612.683333333334</v>
      </c>
      <c r="H330" s="383">
        <v>74658.483333333323</v>
      </c>
      <c r="I330" s="383">
        <v>75127.666666666672</v>
      </c>
      <c r="J330" s="383">
        <v>75681.383333333317</v>
      </c>
      <c r="K330" s="382">
        <v>74573.95</v>
      </c>
      <c r="L330" s="382">
        <v>73551.05</v>
      </c>
      <c r="M330" s="382">
        <v>5.5500000000000001E-2</v>
      </c>
      <c r="N330" s="1"/>
      <c r="O330" s="1"/>
    </row>
    <row r="331" spans="1:15" ht="12.75" customHeight="1">
      <c r="A331" s="31">
        <v>321</v>
      </c>
      <c r="B331" s="381" t="s">
        <v>450</v>
      </c>
      <c r="C331" s="382">
        <v>44.95</v>
      </c>
      <c r="D331" s="383">
        <v>45.316666666666663</v>
      </c>
      <c r="E331" s="383">
        <v>44.383333333333326</v>
      </c>
      <c r="F331" s="383">
        <v>43.816666666666663</v>
      </c>
      <c r="G331" s="383">
        <v>42.883333333333326</v>
      </c>
      <c r="H331" s="383">
        <v>45.883333333333326</v>
      </c>
      <c r="I331" s="383">
        <v>46.816666666666663</v>
      </c>
      <c r="J331" s="383">
        <v>47.383333333333326</v>
      </c>
      <c r="K331" s="382">
        <v>46.25</v>
      </c>
      <c r="L331" s="382">
        <v>44.75</v>
      </c>
      <c r="M331" s="382">
        <v>15.40931</v>
      </c>
      <c r="N331" s="1"/>
      <c r="O331" s="1"/>
    </row>
    <row r="332" spans="1:15" ht="12.75" customHeight="1">
      <c r="A332" s="31">
        <v>322</v>
      </c>
      <c r="B332" s="381" t="s">
        <v>163</v>
      </c>
      <c r="C332" s="382">
        <v>1525.85</v>
      </c>
      <c r="D332" s="383">
        <v>1527.6166666666668</v>
      </c>
      <c r="E332" s="383">
        <v>1510.2333333333336</v>
      </c>
      <c r="F332" s="383">
        <v>1494.6166666666668</v>
      </c>
      <c r="G332" s="383">
        <v>1477.2333333333336</v>
      </c>
      <c r="H332" s="383">
        <v>1543.2333333333336</v>
      </c>
      <c r="I332" s="383">
        <v>1560.6166666666668</v>
      </c>
      <c r="J332" s="383">
        <v>1576.2333333333336</v>
      </c>
      <c r="K332" s="382">
        <v>1545</v>
      </c>
      <c r="L332" s="382">
        <v>1512</v>
      </c>
      <c r="M332" s="382">
        <v>2.5920100000000001</v>
      </c>
      <c r="N332" s="1"/>
      <c r="O332" s="1"/>
    </row>
    <row r="333" spans="1:15" ht="12.75" customHeight="1">
      <c r="A333" s="31">
        <v>323</v>
      </c>
      <c r="B333" s="381" t="s">
        <v>164</v>
      </c>
      <c r="C333" s="382">
        <v>353.8</v>
      </c>
      <c r="D333" s="383">
        <v>355.01666666666665</v>
      </c>
      <c r="E333" s="383">
        <v>351.48333333333329</v>
      </c>
      <c r="F333" s="383">
        <v>349.16666666666663</v>
      </c>
      <c r="G333" s="383">
        <v>345.63333333333327</v>
      </c>
      <c r="H333" s="383">
        <v>357.33333333333331</v>
      </c>
      <c r="I333" s="383">
        <v>360.86666666666662</v>
      </c>
      <c r="J333" s="383">
        <v>363.18333333333334</v>
      </c>
      <c r="K333" s="382">
        <v>358.55</v>
      </c>
      <c r="L333" s="382">
        <v>352.7</v>
      </c>
      <c r="M333" s="382">
        <v>5.0994799999999998</v>
      </c>
      <c r="N333" s="1"/>
      <c r="O333" s="1"/>
    </row>
    <row r="334" spans="1:15" ht="12.75" customHeight="1">
      <c r="A334" s="31">
        <v>324</v>
      </c>
      <c r="B334" s="381" t="s">
        <v>269</v>
      </c>
      <c r="C334" s="382">
        <v>915.5</v>
      </c>
      <c r="D334" s="383">
        <v>916.43333333333339</v>
      </c>
      <c r="E334" s="383">
        <v>910.11666666666679</v>
      </c>
      <c r="F334" s="383">
        <v>904.73333333333335</v>
      </c>
      <c r="G334" s="383">
        <v>898.41666666666674</v>
      </c>
      <c r="H334" s="383">
        <v>921.81666666666683</v>
      </c>
      <c r="I334" s="383">
        <v>928.13333333333344</v>
      </c>
      <c r="J334" s="383">
        <v>933.51666666666688</v>
      </c>
      <c r="K334" s="382">
        <v>922.75</v>
      </c>
      <c r="L334" s="382">
        <v>911.05</v>
      </c>
      <c r="M334" s="382">
        <v>2.1886199999999998</v>
      </c>
      <c r="N334" s="1"/>
      <c r="O334" s="1"/>
    </row>
    <row r="335" spans="1:15" ht="12.75" customHeight="1">
      <c r="A335" s="31">
        <v>325</v>
      </c>
      <c r="B335" s="381" t="s">
        <v>165</v>
      </c>
      <c r="C335" s="382">
        <v>110.7</v>
      </c>
      <c r="D335" s="383">
        <v>109.13333333333333</v>
      </c>
      <c r="E335" s="383">
        <v>106.81666666666665</v>
      </c>
      <c r="F335" s="383">
        <v>102.93333333333332</v>
      </c>
      <c r="G335" s="383">
        <v>100.61666666666665</v>
      </c>
      <c r="H335" s="383">
        <v>113.01666666666665</v>
      </c>
      <c r="I335" s="383">
        <v>115.33333333333331</v>
      </c>
      <c r="J335" s="383">
        <v>119.21666666666665</v>
      </c>
      <c r="K335" s="382">
        <v>111.45</v>
      </c>
      <c r="L335" s="382">
        <v>105.25</v>
      </c>
      <c r="M335" s="382">
        <v>475.66917000000001</v>
      </c>
      <c r="N335" s="1"/>
      <c r="O335" s="1"/>
    </row>
    <row r="336" spans="1:15" ht="12.75" customHeight="1">
      <c r="A336" s="31">
        <v>326</v>
      </c>
      <c r="B336" s="381" t="s">
        <v>166</v>
      </c>
      <c r="C336" s="382">
        <v>5634.65</v>
      </c>
      <c r="D336" s="383">
        <v>5626.7</v>
      </c>
      <c r="E336" s="383">
        <v>5585</v>
      </c>
      <c r="F336" s="383">
        <v>5535.35</v>
      </c>
      <c r="G336" s="383">
        <v>5493.6500000000005</v>
      </c>
      <c r="H336" s="383">
        <v>5676.3499999999995</v>
      </c>
      <c r="I336" s="383">
        <v>5718.0499999999984</v>
      </c>
      <c r="J336" s="383">
        <v>5767.6999999999989</v>
      </c>
      <c r="K336" s="382">
        <v>5668.4</v>
      </c>
      <c r="L336" s="382">
        <v>5577.05</v>
      </c>
      <c r="M336" s="382">
        <v>1.94634</v>
      </c>
      <c r="N336" s="1"/>
      <c r="O336" s="1"/>
    </row>
    <row r="337" spans="1:15" ht="12.75" customHeight="1">
      <c r="A337" s="31">
        <v>327</v>
      </c>
      <c r="B337" s="381" t="s">
        <v>167</v>
      </c>
      <c r="C337" s="382">
        <v>3990.7</v>
      </c>
      <c r="D337" s="383">
        <v>4001.6666666666665</v>
      </c>
      <c r="E337" s="383">
        <v>3920.9333333333329</v>
      </c>
      <c r="F337" s="383">
        <v>3851.1666666666665</v>
      </c>
      <c r="G337" s="383">
        <v>3770.4333333333329</v>
      </c>
      <c r="H337" s="383">
        <v>4071.4333333333329</v>
      </c>
      <c r="I337" s="383">
        <v>4152.1666666666661</v>
      </c>
      <c r="J337" s="383">
        <v>4221.9333333333325</v>
      </c>
      <c r="K337" s="382">
        <v>4082.4</v>
      </c>
      <c r="L337" s="382">
        <v>3931.9</v>
      </c>
      <c r="M337" s="382">
        <v>1.68032</v>
      </c>
      <c r="N337" s="1"/>
      <c r="O337" s="1"/>
    </row>
    <row r="338" spans="1:15" ht="12.75" customHeight="1">
      <c r="A338" s="31">
        <v>328</v>
      </c>
      <c r="B338" s="381" t="s">
        <v>852</v>
      </c>
      <c r="C338" s="382">
        <v>2415.3000000000002</v>
      </c>
      <c r="D338" s="383">
        <v>2431.7666666666669</v>
      </c>
      <c r="E338" s="383">
        <v>2383.5333333333338</v>
      </c>
      <c r="F338" s="383">
        <v>2351.7666666666669</v>
      </c>
      <c r="G338" s="383">
        <v>2303.5333333333338</v>
      </c>
      <c r="H338" s="383">
        <v>2463.5333333333338</v>
      </c>
      <c r="I338" s="383">
        <v>2511.7666666666664</v>
      </c>
      <c r="J338" s="383">
        <v>2543.5333333333338</v>
      </c>
      <c r="K338" s="382">
        <v>2480</v>
      </c>
      <c r="L338" s="382">
        <v>2400</v>
      </c>
      <c r="M338" s="382">
        <v>0.41067999999999999</v>
      </c>
      <c r="N338" s="1"/>
      <c r="O338" s="1"/>
    </row>
    <row r="339" spans="1:15" ht="12.75" customHeight="1">
      <c r="A339" s="31">
        <v>329</v>
      </c>
      <c r="B339" s="381" t="s">
        <v>458</v>
      </c>
      <c r="C339" s="382">
        <v>50.25</v>
      </c>
      <c r="D339" s="383">
        <v>50.45000000000001</v>
      </c>
      <c r="E339" s="383">
        <v>49.500000000000021</v>
      </c>
      <c r="F339" s="383">
        <v>48.750000000000014</v>
      </c>
      <c r="G339" s="383">
        <v>47.800000000000026</v>
      </c>
      <c r="H339" s="383">
        <v>51.200000000000017</v>
      </c>
      <c r="I339" s="383">
        <v>52.150000000000006</v>
      </c>
      <c r="J339" s="383">
        <v>52.900000000000013</v>
      </c>
      <c r="K339" s="382">
        <v>51.4</v>
      </c>
      <c r="L339" s="382">
        <v>49.7</v>
      </c>
      <c r="M339" s="382">
        <v>259.30587000000003</v>
      </c>
      <c r="N339" s="1"/>
      <c r="O339" s="1"/>
    </row>
    <row r="340" spans="1:15" ht="12.75" customHeight="1">
      <c r="A340" s="31">
        <v>330</v>
      </c>
      <c r="B340" s="381" t="s">
        <v>459</v>
      </c>
      <c r="C340" s="382">
        <v>70.599999999999994</v>
      </c>
      <c r="D340" s="383">
        <v>70.583333333333329</v>
      </c>
      <c r="E340" s="383">
        <v>69.816666666666663</v>
      </c>
      <c r="F340" s="383">
        <v>69.033333333333331</v>
      </c>
      <c r="G340" s="383">
        <v>68.266666666666666</v>
      </c>
      <c r="H340" s="383">
        <v>71.36666666666666</v>
      </c>
      <c r="I340" s="383">
        <v>72.13333333333334</v>
      </c>
      <c r="J340" s="383">
        <v>72.916666666666657</v>
      </c>
      <c r="K340" s="382">
        <v>71.349999999999994</v>
      </c>
      <c r="L340" s="382">
        <v>69.8</v>
      </c>
      <c r="M340" s="382">
        <v>40.999090000000002</v>
      </c>
      <c r="N340" s="1"/>
      <c r="O340" s="1"/>
    </row>
    <row r="341" spans="1:15" ht="12.75" customHeight="1">
      <c r="A341" s="31">
        <v>331</v>
      </c>
      <c r="B341" s="381" t="s">
        <v>460</v>
      </c>
      <c r="C341" s="382">
        <v>572.54999999999995</v>
      </c>
      <c r="D341" s="383">
        <v>573.61666666666667</v>
      </c>
      <c r="E341" s="383">
        <v>569.2833333333333</v>
      </c>
      <c r="F341" s="383">
        <v>566.01666666666665</v>
      </c>
      <c r="G341" s="383">
        <v>561.68333333333328</v>
      </c>
      <c r="H341" s="383">
        <v>576.88333333333333</v>
      </c>
      <c r="I341" s="383">
        <v>581.21666666666658</v>
      </c>
      <c r="J341" s="383">
        <v>584.48333333333335</v>
      </c>
      <c r="K341" s="382">
        <v>577.95000000000005</v>
      </c>
      <c r="L341" s="382">
        <v>570.35</v>
      </c>
      <c r="M341" s="382">
        <v>0.40722000000000003</v>
      </c>
      <c r="N341" s="1"/>
      <c r="O341" s="1"/>
    </row>
    <row r="342" spans="1:15" ht="12.75" customHeight="1">
      <c r="A342" s="31">
        <v>332</v>
      </c>
      <c r="B342" s="381" t="s">
        <v>168</v>
      </c>
      <c r="C342" s="382">
        <v>19902.849999999999</v>
      </c>
      <c r="D342" s="383">
        <v>19816.633333333331</v>
      </c>
      <c r="E342" s="383">
        <v>19673.266666666663</v>
      </c>
      <c r="F342" s="383">
        <v>19443.683333333331</v>
      </c>
      <c r="G342" s="383">
        <v>19300.316666666662</v>
      </c>
      <c r="H342" s="383">
        <v>20046.216666666664</v>
      </c>
      <c r="I342" s="383">
        <v>20189.583333333332</v>
      </c>
      <c r="J342" s="383">
        <v>20419.166666666664</v>
      </c>
      <c r="K342" s="382">
        <v>19960</v>
      </c>
      <c r="L342" s="382">
        <v>19587.05</v>
      </c>
      <c r="M342" s="382">
        <v>0.48982999999999999</v>
      </c>
      <c r="N342" s="1"/>
      <c r="O342" s="1"/>
    </row>
    <row r="343" spans="1:15" ht="12.75" customHeight="1">
      <c r="A343" s="31">
        <v>333</v>
      </c>
      <c r="B343" s="381" t="s">
        <v>466</v>
      </c>
      <c r="C343" s="382">
        <v>91</v>
      </c>
      <c r="D343" s="383">
        <v>91.716666666666654</v>
      </c>
      <c r="E343" s="383">
        <v>89.383333333333312</v>
      </c>
      <c r="F343" s="383">
        <v>87.766666666666652</v>
      </c>
      <c r="G343" s="383">
        <v>85.433333333333309</v>
      </c>
      <c r="H343" s="383">
        <v>93.333333333333314</v>
      </c>
      <c r="I343" s="383">
        <v>95.666666666666657</v>
      </c>
      <c r="J343" s="383">
        <v>97.283333333333317</v>
      </c>
      <c r="K343" s="382">
        <v>94.05</v>
      </c>
      <c r="L343" s="382">
        <v>90.1</v>
      </c>
      <c r="M343" s="382">
        <v>14.014239999999999</v>
      </c>
      <c r="N343" s="1"/>
      <c r="O343" s="1"/>
    </row>
    <row r="344" spans="1:15" ht="12.75" customHeight="1">
      <c r="A344" s="31">
        <v>334</v>
      </c>
      <c r="B344" s="381" t="s">
        <v>465</v>
      </c>
      <c r="C344" s="382">
        <v>55.3</v>
      </c>
      <c r="D344" s="383">
        <v>55.816666666666663</v>
      </c>
      <c r="E344" s="383">
        <v>54.483333333333327</v>
      </c>
      <c r="F344" s="383">
        <v>53.666666666666664</v>
      </c>
      <c r="G344" s="383">
        <v>52.333333333333329</v>
      </c>
      <c r="H344" s="383">
        <v>56.633333333333326</v>
      </c>
      <c r="I344" s="383">
        <v>57.966666666666669</v>
      </c>
      <c r="J344" s="383">
        <v>58.783333333333324</v>
      </c>
      <c r="K344" s="382">
        <v>57.15</v>
      </c>
      <c r="L344" s="382">
        <v>55</v>
      </c>
      <c r="M344" s="382">
        <v>9.5884300000000007</v>
      </c>
      <c r="N344" s="1"/>
      <c r="O344" s="1"/>
    </row>
    <row r="345" spans="1:15" ht="12.75" customHeight="1">
      <c r="A345" s="31">
        <v>335</v>
      </c>
      <c r="B345" s="381" t="s">
        <v>464</v>
      </c>
      <c r="C345" s="382">
        <v>647</v>
      </c>
      <c r="D345" s="383">
        <v>646</v>
      </c>
      <c r="E345" s="383">
        <v>635</v>
      </c>
      <c r="F345" s="383">
        <v>623</v>
      </c>
      <c r="G345" s="383">
        <v>612</v>
      </c>
      <c r="H345" s="383">
        <v>658</v>
      </c>
      <c r="I345" s="383">
        <v>669</v>
      </c>
      <c r="J345" s="383">
        <v>681</v>
      </c>
      <c r="K345" s="382">
        <v>657</v>
      </c>
      <c r="L345" s="382">
        <v>634</v>
      </c>
      <c r="M345" s="382">
        <v>4.6480800000000002</v>
      </c>
      <c r="N345" s="1"/>
      <c r="O345" s="1"/>
    </row>
    <row r="346" spans="1:15" ht="12.75" customHeight="1">
      <c r="A346" s="31">
        <v>336</v>
      </c>
      <c r="B346" s="381" t="s">
        <v>461</v>
      </c>
      <c r="C346" s="382">
        <v>31.2</v>
      </c>
      <c r="D346" s="383">
        <v>31.5</v>
      </c>
      <c r="E346" s="383">
        <v>30.75</v>
      </c>
      <c r="F346" s="383">
        <v>30.3</v>
      </c>
      <c r="G346" s="383">
        <v>29.55</v>
      </c>
      <c r="H346" s="383">
        <v>31.95</v>
      </c>
      <c r="I346" s="383">
        <v>32.700000000000003</v>
      </c>
      <c r="J346" s="383">
        <v>33.15</v>
      </c>
      <c r="K346" s="382">
        <v>32.25</v>
      </c>
      <c r="L346" s="382">
        <v>31.05</v>
      </c>
      <c r="M346" s="382">
        <v>70.819929999999999</v>
      </c>
      <c r="N346" s="1"/>
      <c r="O346" s="1"/>
    </row>
    <row r="347" spans="1:15" ht="12.75" customHeight="1">
      <c r="A347" s="31">
        <v>337</v>
      </c>
      <c r="B347" s="381" t="s">
        <v>537</v>
      </c>
      <c r="C347" s="382">
        <v>138.15</v>
      </c>
      <c r="D347" s="383">
        <v>138.4</v>
      </c>
      <c r="E347" s="383">
        <v>136.80000000000001</v>
      </c>
      <c r="F347" s="383">
        <v>135.45000000000002</v>
      </c>
      <c r="G347" s="383">
        <v>133.85000000000002</v>
      </c>
      <c r="H347" s="383">
        <v>139.75</v>
      </c>
      <c r="I347" s="383">
        <v>141.34999999999997</v>
      </c>
      <c r="J347" s="383">
        <v>142.69999999999999</v>
      </c>
      <c r="K347" s="382">
        <v>140</v>
      </c>
      <c r="L347" s="382">
        <v>137.05000000000001</v>
      </c>
      <c r="M347" s="382">
        <v>2.9377800000000001</v>
      </c>
      <c r="N347" s="1"/>
      <c r="O347" s="1"/>
    </row>
    <row r="348" spans="1:15" ht="12.75" customHeight="1">
      <c r="A348" s="31">
        <v>338</v>
      </c>
      <c r="B348" s="381" t="s">
        <v>467</v>
      </c>
      <c r="C348" s="382">
        <v>2460.6</v>
      </c>
      <c r="D348" s="383">
        <v>2454.1</v>
      </c>
      <c r="E348" s="383">
        <v>2438.5</v>
      </c>
      <c r="F348" s="383">
        <v>2416.4</v>
      </c>
      <c r="G348" s="383">
        <v>2400.8000000000002</v>
      </c>
      <c r="H348" s="383">
        <v>2476.1999999999998</v>
      </c>
      <c r="I348" s="383">
        <v>2491.7999999999993</v>
      </c>
      <c r="J348" s="383">
        <v>2513.8999999999996</v>
      </c>
      <c r="K348" s="382">
        <v>2469.6999999999998</v>
      </c>
      <c r="L348" s="382">
        <v>2432</v>
      </c>
      <c r="M348" s="382">
        <v>2.6190000000000001E-2</v>
      </c>
      <c r="N348" s="1"/>
      <c r="O348" s="1"/>
    </row>
    <row r="349" spans="1:15" ht="12.75" customHeight="1">
      <c r="A349" s="31">
        <v>339</v>
      </c>
      <c r="B349" s="381" t="s">
        <v>462</v>
      </c>
      <c r="C349" s="382">
        <v>62.7</v>
      </c>
      <c r="D349" s="383">
        <v>63.083333333333336</v>
      </c>
      <c r="E349" s="383">
        <v>61.716666666666669</v>
      </c>
      <c r="F349" s="383">
        <v>60.733333333333334</v>
      </c>
      <c r="G349" s="383">
        <v>59.366666666666667</v>
      </c>
      <c r="H349" s="383">
        <v>64.066666666666663</v>
      </c>
      <c r="I349" s="383">
        <v>65.433333333333337</v>
      </c>
      <c r="J349" s="383">
        <v>66.416666666666671</v>
      </c>
      <c r="K349" s="382">
        <v>64.45</v>
      </c>
      <c r="L349" s="382">
        <v>62.1</v>
      </c>
      <c r="M349" s="382">
        <v>20.999780000000001</v>
      </c>
      <c r="N349" s="1"/>
      <c r="O349" s="1"/>
    </row>
    <row r="350" spans="1:15" ht="12.75" customHeight="1">
      <c r="A350" s="31">
        <v>340</v>
      </c>
      <c r="B350" s="381" t="s">
        <v>169</v>
      </c>
      <c r="C350" s="382">
        <v>138.65</v>
      </c>
      <c r="D350" s="383">
        <v>138.4</v>
      </c>
      <c r="E350" s="383">
        <v>137.15</v>
      </c>
      <c r="F350" s="383">
        <v>135.65</v>
      </c>
      <c r="G350" s="383">
        <v>134.4</v>
      </c>
      <c r="H350" s="383">
        <v>139.9</v>
      </c>
      <c r="I350" s="383">
        <v>141.15</v>
      </c>
      <c r="J350" s="383">
        <v>142.65</v>
      </c>
      <c r="K350" s="382">
        <v>139.65</v>
      </c>
      <c r="L350" s="382">
        <v>136.9</v>
      </c>
      <c r="M350" s="382">
        <v>33.566020000000002</v>
      </c>
      <c r="N350" s="1"/>
      <c r="O350" s="1"/>
    </row>
    <row r="351" spans="1:15" ht="12.75" customHeight="1">
      <c r="A351" s="31">
        <v>341</v>
      </c>
      <c r="B351" s="381" t="s">
        <v>463</v>
      </c>
      <c r="C351" s="382">
        <v>255.2</v>
      </c>
      <c r="D351" s="383">
        <v>254.25</v>
      </c>
      <c r="E351" s="383">
        <v>249.8</v>
      </c>
      <c r="F351" s="383">
        <v>244.4</v>
      </c>
      <c r="G351" s="383">
        <v>239.95000000000002</v>
      </c>
      <c r="H351" s="383">
        <v>259.64999999999998</v>
      </c>
      <c r="I351" s="383">
        <v>264.10000000000002</v>
      </c>
      <c r="J351" s="383">
        <v>269.5</v>
      </c>
      <c r="K351" s="382">
        <v>258.7</v>
      </c>
      <c r="L351" s="382">
        <v>248.85</v>
      </c>
      <c r="M351" s="382">
        <v>18.200700000000001</v>
      </c>
      <c r="N351" s="1"/>
      <c r="O351" s="1"/>
    </row>
    <row r="352" spans="1:15" ht="12.75" customHeight="1">
      <c r="A352" s="31">
        <v>342</v>
      </c>
      <c r="B352" s="381" t="s">
        <v>171</v>
      </c>
      <c r="C352" s="382">
        <v>131.35</v>
      </c>
      <c r="D352" s="383">
        <v>130.99999999999997</v>
      </c>
      <c r="E352" s="383">
        <v>129.79999999999995</v>
      </c>
      <c r="F352" s="383">
        <v>128.24999999999997</v>
      </c>
      <c r="G352" s="383">
        <v>127.04999999999995</v>
      </c>
      <c r="H352" s="383">
        <v>132.54999999999995</v>
      </c>
      <c r="I352" s="383">
        <v>133.74999999999994</v>
      </c>
      <c r="J352" s="383">
        <v>135.29999999999995</v>
      </c>
      <c r="K352" s="382">
        <v>132.19999999999999</v>
      </c>
      <c r="L352" s="382">
        <v>129.44999999999999</v>
      </c>
      <c r="M352" s="382">
        <v>88.200389999999999</v>
      </c>
      <c r="N352" s="1"/>
      <c r="O352" s="1"/>
    </row>
    <row r="353" spans="1:15" ht="12.75" customHeight="1">
      <c r="A353" s="31">
        <v>343</v>
      </c>
      <c r="B353" s="381" t="s">
        <v>270</v>
      </c>
      <c r="C353" s="382">
        <v>910.95</v>
      </c>
      <c r="D353" s="383">
        <v>915.81666666666661</v>
      </c>
      <c r="E353" s="383">
        <v>900.13333333333321</v>
      </c>
      <c r="F353" s="383">
        <v>889.31666666666661</v>
      </c>
      <c r="G353" s="383">
        <v>873.63333333333321</v>
      </c>
      <c r="H353" s="383">
        <v>926.63333333333321</v>
      </c>
      <c r="I353" s="383">
        <v>942.31666666666661</v>
      </c>
      <c r="J353" s="383">
        <v>953.13333333333321</v>
      </c>
      <c r="K353" s="382">
        <v>931.5</v>
      </c>
      <c r="L353" s="382">
        <v>905</v>
      </c>
      <c r="M353" s="382">
        <v>12.965059999999999</v>
      </c>
      <c r="N353" s="1"/>
      <c r="O353" s="1"/>
    </row>
    <row r="354" spans="1:15" ht="12.75" customHeight="1">
      <c r="A354" s="31">
        <v>344</v>
      </c>
      <c r="B354" s="381" t="s">
        <v>468</v>
      </c>
      <c r="C354" s="382">
        <v>4000.3</v>
      </c>
      <c r="D354" s="383">
        <v>4010.7833333333333</v>
      </c>
      <c r="E354" s="383">
        <v>3965.2666666666664</v>
      </c>
      <c r="F354" s="383">
        <v>3930.2333333333331</v>
      </c>
      <c r="G354" s="383">
        <v>3884.7166666666662</v>
      </c>
      <c r="H354" s="383">
        <v>4045.8166666666666</v>
      </c>
      <c r="I354" s="383">
        <v>4091.3333333333339</v>
      </c>
      <c r="J354" s="383">
        <v>4126.3666666666668</v>
      </c>
      <c r="K354" s="382">
        <v>4056.3</v>
      </c>
      <c r="L354" s="382">
        <v>3975.75</v>
      </c>
      <c r="M354" s="382">
        <v>0.39877000000000001</v>
      </c>
      <c r="N354" s="1"/>
      <c r="O354" s="1"/>
    </row>
    <row r="355" spans="1:15" ht="12.75" customHeight="1">
      <c r="A355" s="31">
        <v>345</v>
      </c>
      <c r="B355" s="381" t="s">
        <v>271</v>
      </c>
      <c r="C355" s="382">
        <v>214.05</v>
      </c>
      <c r="D355" s="383">
        <v>209.70000000000002</v>
      </c>
      <c r="E355" s="383">
        <v>203.45000000000005</v>
      </c>
      <c r="F355" s="383">
        <v>192.85000000000002</v>
      </c>
      <c r="G355" s="383">
        <v>186.60000000000005</v>
      </c>
      <c r="H355" s="383">
        <v>220.30000000000004</v>
      </c>
      <c r="I355" s="383">
        <v>226.54999999999998</v>
      </c>
      <c r="J355" s="383">
        <v>237.15000000000003</v>
      </c>
      <c r="K355" s="382">
        <v>215.95</v>
      </c>
      <c r="L355" s="382">
        <v>199.1</v>
      </c>
      <c r="M355" s="382">
        <v>81.845290000000006</v>
      </c>
      <c r="N355" s="1"/>
      <c r="O355" s="1"/>
    </row>
    <row r="356" spans="1:15" ht="12.75" customHeight="1">
      <c r="A356" s="31">
        <v>346</v>
      </c>
      <c r="B356" s="381" t="s">
        <v>172</v>
      </c>
      <c r="C356" s="382">
        <v>157.05000000000001</v>
      </c>
      <c r="D356" s="383">
        <v>155.29999999999998</v>
      </c>
      <c r="E356" s="383">
        <v>153.09999999999997</v>
      </c>
      <c r="F356" s="383">
        <v>149.14999999999998</v>
      </c>
      <c r="G356" s="383">
        <v>146.94999999999996</v>
      </c>
      <c r="H356" s="383">
        <v>159.24999999999997</v>
      </c>
      <c r="I356" s="383">
        <v>161.44999999999996</v>
      </c>
      <c r="J356" s="383">
        <v>165.39999999999998</v>
      </c>
      <c r="K356" s="382">
        <v>157.5</v>
      </c>
      <c r="L356" s="382">
        <v>151.35</v>
      </c>
      <c r="M356" s="382">
        <v>308.89364999999998</v>
      </c>
      <c r="N356" s="1"/>
      <c r="O356" s="1"/>
    </row>
    <row r="357" spans="1:15" ht="12.75" customHeight="1">
      <c r="A357" s="31">
        <v>347</v>
      </c>
      <c r="B357" s="381" t="s">
        <v>469</v>
      </c>
      <c r="C357" s="382">
        <v>376.4</v>
      </c>
      <c r="D357" s="383">
        <v>373.8</v>
      </c>
      <c r="E357" s="383">
        <v>368.6</v>
      </c>
      <c r="F357" s="383">
        <v>360.8</v>
      </c>
      <c r="G357" s="383">
        <v>355.6</v>
      </c>
      <c r="H357" s="383">
        <v>381.6</v>
      </c>
      <c r="I357" s="383">
        <v>386.79999999999995</v>
      </c>
      <c r="J357" s="383">
        <v>394.6</v>
      </c>
      <c r="K357" s="382">
        <v>379</v>
      </c>
      <c r="L357" s="382">
        <v>366</v>
      </c>
      <c r="M357" s="382">
        <v>1.7150799999999999</v>
      </c>
      <c r="N357" s="1"/>
      <c r="O357" s="1"/>
    </row>
    <row r="358" spans="1:15" ht="12.75" customHeight="1">
      <c r="A358" s="31">
        <v>348</v>
      </c>
      <c r="B358" s="381" t="s">
        <v>173</v>
      </c>
      <c r="C358" s="382">
        <v>44087.15</v>
      </c>
      <c r="D358" s="383">
        <v>43494.799999999996</v>
      </c>
      <c r="E358" s="383">
        <v>42592.349999999991</v>
      </c>
      <c r="F358" s="383">
        <v>41097.549999999996</v>
      </c>
      <c r="G358" s="383">
        <v>40195.099999999991</v>
      </c>
      <c r="H358" s="383">
        <v>44989.599999999991</v>
      </c>
      <c r="I358" s="383">
        <v>45892.049999999988</v>
      </c>
      <c r="J358" s="383">
        <v>47386.849999999991</v>
      </c>
      <c r="K358" s="382">
        <v>44397.25</v>
      </c>
      <c r="L358" s="382">
        <v>42000</v>
      </c>
      <c r="M358" s="382">
        <v>0.61016000000000004</v>
      </c>
      <c r="N358" s="1"/>
      <c r="O358" s="1"/>
    </row>
    <row r="359" spans="1:15" ht="12.75" customHeight="1">
      <c r="A359" s="31">
        <v>349</v>
      </c>
      <c r="B359" s="381" t="s">
        <v>174</v>
      </c>
      <c r="C359" s="382">
        <v>2579.1</v>
      </c>
      <c r="D359" s="383">
        <v>2596.1833333333329</v>
      </c>
      <c r="E359" s="383">
        <v>2540.4166666666661</v>
      </c>
      <c r="F359" s="383">
        <v>2501.7333333333331</v>
      </c>
      <c r="G359" s="383">
        <v>2445.9666666666662</v>
      </c>
      <c r="H359" s="383">
        <v>2634.8666666666659</v>
      </c>
      <c r="I359" s="383">
        <v>2690.6333333333332</v>
      </c>
      <c r="J359" s="383">
        <v>2729.3166666666657</v>
      </c>
      <c r="K359" s="382">
        <v>2651.95</v>
      </c>
      <c r="L359" s="382">
        <v>2557.5</v>
      </c>
      <c r="M359" s="382">
        <v>8.9986800000000002</v>
      </c>
      <c r="N359" s="1"/>
      <c r="O359" s="1"/>
    </row>
    <row r="360" spans="1:15" ht="12.75" customHeight="1">
      <c r="A360" s="31">
        <v>350</v>
      </c>
      <c r="B360" s="381" t="s">
        <v>473</v>
      </c>
      <c r="C360" s="382">
        <v>4545.1000000000004</v>
      </c>
      <c r="D360" s="383">
        <v>4545.0999999999995</v>
      </c>
      <c r="E360" s="383">
        <v>4510.2999999999993</v>
      </c>
      <c r="F360" s="383">
        <v>4475.5</v>
      </c>
      <c r="G360" s="383">
        <v>4440.7</v>
      </c>
      <c r="H360" s="383">
        <v>4579.8999999999987</v>
      </c>
      <c r="I360" s="383">
        <v>4614.7</v>
      </c>
      <c r="J360" s="383">
        <v>4649.4999999999982</v>
      </c>
      <c r="K360" s="382">
        <v>4579.8999999999996</v>
      </c>
      <c r="L360" s="382">
        <v>4510.3</v>
      </c>
      <c r="M360" s="382">
        <v>2.2312799999999999</v>
      </c>
      <c r="N360" s="1"/>
      <c r="O360" s="1"/>
    </row>
    <row r="361" spans="1:15" ht="12.75" customHeight="1">
      <c r="A361" s="31">
        <v>351</v>
      </c>
      <c r="B361" s="381" t="s">
        <v>175</v>
      </c>
      <c r="C361" s="382">
        <v>222.3</v>
      </c>
      <c r="D361" s="383">
        <v>222</v>
      </c>
      <c r="E361" s="383">
        <v>221</v>
      </c>
      <c r="F361" s="383">
        <v>219.7</v>
      </c>
      <c r="G361" s="383">
        <v>218.7</v>
      </c>
      <c r="H361" s="383">
        <v>223.3</v>
      </c>
      <c r="I361" s="383">
        <v>224.3</v>
      </c>
      <c r="J361" s="383">
        <v>225.60000000000002</v>
      </c>
      <c r="K361" s="382">
        <v>223</v>
      </c>
      <c r="L361" s="382">
        <v>220.7</v>
      </c>
      <c r="M361" s="382">
        <v>8.4989600000000003</v>
      </c>
      <c r="N361" s="1"/>
      <c r="O361" s="1"/>
    </row>
    <row r="362" spans="1:15" ht="12.75" customHeight="1">
      <c r="A362" s="31">
        <v>352</v>
      </c>
      <c r="B362" s="381" t="s">
        <v>176</v>
      </c>
      <c r="C362" s="382">
        <v>123.8</v>
      </c>
      <c r="D362" s="383">
        <v>124.41666666666667</v>
      </c>
      <c r="E362" s="383">
        <v>122.63333333333334</v>
      </c>
      <c r="F362" s="383">
        <v>121.46666666666667</v>
      </c>
      <c r="G362" s="383">
        <v>119.68333333333334</v>
      </c>
      <c r="H362" s="383">
        <v>125.58333333333334</v>
      </c>
      <c r="I362" s="383">
        <v>127.36666666666667</v>
      </c>
      <c r="J362" s="383">
        <v>128.53333333333336</v>
      </c>
      <c r="K362" s="382">
        <v>126.2</v>
      </c>
      <c r="L362" s="382">
        <v>123.25</v>
      </c>
      <c r="M362" s="382">
        <v>47.447650000000003</v>
      </c>
      <c r="N362" s="1"/>
      <c r="O362" s="1"/>
    </row>
    <row r="363" spans="1:15" ht="12.75" customHeight="1">
      <c r="A363" s="31">
        <v>353</v>
      </c>
      <c r="B363" s="381" t="s">
        <v>177</v>
      </c>
      <c r="C363" s="382">
        <v>4947.55</v>
      </c>
      <c r="D363" s="383">
        <v>4982.55</v>
      </c>
      <c r="E363" s="383">
        <v>4901.8</v>
      </c>
      <c r="F363" s="383">
        <v>4856.05</v>
      </c>
      <c r="G363" s="383">
        <v>4775.3</v>
      </c>
      <c r="H363" s="383">
        <v>5028.3</v>
      </c>
      <c r="I363" s="383">
        <v>5109.05</v>
      </c>
      <c r="J363" s="383">
        <v>5154.8</v>
      </c>
      <c r="K363" s="382">
        <v>5063.3</v>
      </c>
      <c r="L363" s="382">
        <v>4936.8</v>
      </c>
      <c r="M363" s="382">
        <v>0.31548999999999999</v>
      </c>
      <c r="N363" s="1"/>
      <c r="O363" s="1"/>
    </row>
    <row r="364" spans="1:15" ht="12.75" customHeight="1">
      <c r="A364" s="31">
        <v>354</v>
      </c>
      <c r="B364" s="381" t="s">
        <v>274</v>
      </c>
      <c r="C364" s="382">
        <v>15606.2</v>
      </c>
      <c r="D364" s="383">
        <v>15596.633333333333</v>
      </c>
      <c r="E364" s="383">
        <v>15520.566666666666</v>
      </c>
      <c r="F364" s="383">
        <v>15434.933333333332</v>
      </c>
      <c r="G364" s="383">
        <v>15358.866666666665</v>
      </c>
      <c r="H364" s="383">
        <v>15682.266666666666</v>
      </c>
      <c r="I364" s="383">
        <v>15758.333333333336</v>
      </c>
      <c r="J364" s="383">
        <v>15843.966666666667</v>
      </c>
      <c r="K364" s="382">
        <v>15672.7</v>
      </c>
      <c r="L364" s="382">
        <v>15511</v>
      </c>
      <c r="M364" s="382">
        <v>0.53559000000000001</v>
      </c>
      <c r="N364" s="1"/>
      <c r="O364" s="1"/>
    </row>
    <row r="365" spans="1:15" ht="12.75" customHeight="1">
      <c r="A365" s="31">
        <v>355</v>
      </c>
      <c r="B365" s="381" t="s">
        <v>480</v>
      </c>
      <c r="C365" s="382">
        <v>5084.6000000000004</v>
      </c>
      <c r="D365" s="383">
        <v>5100.1833333333334</v>
      </c>
      <c r="E365" s="383">
        <v>5039.416666666667</v>
      </c>
      <c r="F365" s="383">
        <v>4994.2333333333336</v>
      </c>
      <c r="G365" s="383">
        <v>4933.4666666666672</v>
      </c>
      <c r="H365" s="383">
        <v>5145.3666666666668</v>
      </c>
      <c r="I365" s="383">
        <v>5206.1333333333332</v>
      </c>
      <c r="J365" s="383">
        <v>5251.3166666666666</v>
      </c>
      <c r="K365" s="382">
        <v>5160.95</v>
      </c>
      <c r="L365" s="382">
        <v>5055</v>
      </c>
      <c r="M365" s="382">
        <v>6.0409999999999998E-2</v>
      </c>
      <c r="N365" s="1"/>
      <c r="O365" s="1"/>
    </row>
    <row r="366" spans="1:15" ht="12.75" customHeight="1">
      <c r="A366" s="31">
        <v>356</v>
      </c>
      <c r="B366" s="381" t="s">
        <v>474</v>
      </c>
      <c r="C366" s="382">
        <v>236.7</v>
      </c>
      <c r="D366" s="383">
        <v>238.33333333333334</v>
      </c>
      <c r="E366" s="383">
        <v>232.91666666666669</v>
      </c>
      <c r="F366" s="383">
        <v>229.13333333333335</v>
      </c>
      <c r="G366" s="383">
        <v>223.7166666666667</v>
      </c>
      <c r="H366" s="383">
        <v>242.11666666666667</v>
      </c>
      <c r="I366" s="383">
        <v>247.53333333333336</v>
      </c>
      <c r="J366" s="383">
        <v>251.31666666666666</v>
      </c>
      <c r="K366" s="382">
        <v>243.75</v>
      </c>
      <c r="L366" s="382">
        <v>234.55</v>
      </c>
      <c r="M366" s="382">
        <v>10.611370000000001</v>
      </c>
      <c r="N366" s="1"/>
      <c r="O366" s="1"/>
    </row>
    <row r="367" spans="1:15" ht="12.75" customHeight="1">
      <c r="A367" s="31">
        <v>357</v>
      </c>
      <c r="B367" s="381" t="s">
        <v>475</v>
      </c>
      <c r="C367" s="382">
        <v>954.5</v>
      </c>
      <c r="D367" s="383">
        <v>956.55000000000007</v>
      </c>
      <c r="E367" s="383">
        <v>943.20000000000016</v>
      </c>
      <c r="F367" s="383">
        <v>931.90000000000009</v>
      </c>
      <c r="G367" s="383">
        <v>918.55000000000018</v>
      </c>
      <c r="H367" s="383">
        <v>967.85000000000014</v>
      </c>
      <c r="I367" s="383">
        <v>981.2</v>
      </c>
      <c r="J367" s="383">
        <v>992.50000000000011</v>
      </c>
      <c r="K367" s="382">
        <v>969.9</v>
      </c>
      <c r="L367" s="382">
        <v>945.25</v>
      </c>
      <c r="M367" s="382">
        <v>3.0956199999999998</v>
      </c>
      <c r="N367" s="1"/>
      <c r="O367" s="1"/>
    </row>
    <row r="368" spans="1:15" ht="12.75" customHeight="1">
      <c r="A368" s="31">
        <v>358</v>
      </c>
      <c r="B368" s="381" t="s">
        <v>178</v>
      </c>
      <c r="C368" s="382">
        <v>2723.45</v>
      </c>
      <c r="D368" s="383">
        <v>2700.9833333333331</v>
      </c>
      <c r="E368" s="383">
        <v>2667.4666666666662</v>
      </c>
      <c r="F368" s="383">
        <v>2611.4833333333331</v>
      </c>
      <c r="G368" s="383">
        <v>2577.9666666666662</v>
      </c>
      <c r="H368" s="383">
        <v>2756.9666666666662</v>
      </c>
      <c r="I368" s="383">
        <v>2790.4833333333336</v>
      </c>
      <c r="J368" s="383">
        <v>2846.4666666666662</v>
      </c>
      <c r="K368" s="382">
        <v>2734.5</v>
      </c>
      <c r="L368" s="382">
        <v>2645</v>
      </c>
      <c r="M368" s="382">
        <v>9.4728600000000007</v>
      </c>
      <c r="N368" s="1"/>
      <c r="O368" s="1"/>
    </row>
    <row r="369" spans="1:15" ht="12.75" customHeight="1">
      <c r="A369" s="31">
        <v>359</v>
      </c>
      <c r="B369" s="381" t="s">
        <v>179</v>
      </c>
      <c r="C369" s="382">
        <v>2949.05</v>
      </c>
      <c r="D369" s="383">
        <v>2945.2166666666672</v>
      </c>
      <c r="E369" s="383">
        <v>2920.6333333333341</v>
      </c>
      <c r="F369" s="383">
        <v>2892.2166666666672</v>
      </c>
      <c r="G369" s="383">
        <v>2867.6333333333341</v>
      </c>
      <c r="H369" s="383">
        <v>2973.6333333333341</v>
      </c>
      <c r="I369" s="383">
        <v>2998.2166666666672</v>
      </c>
      <c r="J369" s="383">
        <v>3026.6333333333341</v>
      </c>
      <c r="K369" s="382">
        <v>2969.8</v>
      </c>
      <c r="L369" s="382">
        <v>2916.8</v>
      </c>
      <c r="M369" s="382">
        <v>3.3094299999999999</v>
      </c>
      <c r="N369" s="1"/>
      <c r="O369" s="1"/>
    </row>
    <row r="370" spans="1:15" ht="12.75" customHeight="1">
      <c r="A370" s="31">
        <v>360</v>
      </c>
      <c r="B370" s="381" t="s">
        <v>180</v>
      </c>
      <c r="C370" s="382">
        <v>38.9</v>
      </c>
      <c r="D370" s="383">
        <v>39.033333333333331</v>
      </c>
      <c r="E370" s="383">
        <v>38.516666666666666</v>
      </c>
      <c r="F370" s="383">
        <v>38.133333333333333</v>
      </c>
      <c r="G370" s="383">
        <v>37.616666666666667</v>
      </c>
      <c r="H370" s="383">
        <v>39.416666666666664</v>
      </c>
      <c r="I370" s="383">
        <v>39.93333333333333</v>
      </c>
      <c r="J370" s="383">
        <v>40.316666666666663</v>
      </c>
      <c r="K370" s="382">
        <v>39.549999999999997</v>
      </c>
      <c r="L370" s="382">
        <v>38.65</v>
      </c>
      <c r="M370" s="382">
        <v>457.64582000000001</v>
      </c>
      <c r="N370" s="1"/>
      <c r="O370" s="1"/>
    </row>
    <row r="371" spans="1:15" ht="12.75" customHeight="1">
      <c r="A371" s="31">
        <v>361</v>
      </c>
      <c r="B371" s="381" t="s">
        <v>471</v>
      </c>
      <c r="C371" s="382">
        <v>476.8</v>
      </c>
      <c r="D371" s="383">
        <v>479.86666666666662</v>
      </c>
      <c r="E371" s="383">
        <v>471.73333333333323</v>
      </c>
      <c r="F371" s="383">
        <v>466.66666666666663</v>
      </c>
      <c r="G371" s="383">
        <v>458.53333333333325</v>
      </c>
      <c r="H371" s="383">
        <v>484.93333333333322</v>
      </c>
      <c r="I371" s="383">
        <v>493.06666666666655</v>
      </c>
      <c r="J371" s="383">
        <v>498.13333333333321</v>
      </c>
      <c r="K371" s="382">
        <v>488</v>
      </c>
      <c r="L371" s="382">
        <v>474.8</v>
      </c>
      <c r="M371" s="382">
        <v>2.09233</v>
      </c>
      <c r="N371" s="1"/>
      <c r="O371" s="1"/>
    </row>
    <row r="372" spans="1:15" ht="12.75" customHeight="1">
      <c r="A372" s="31">
        <v>362</v>
      </c>
      <c r="B372" s="381" t="s">
        <v>472</v>
      </c>
      <c r="C372" s="382">
        <v>290.10000000000002</v>
      </c>
      <c r="D372" s="383">
        <v>289.35000000000002</v>
      </c>
      <c r="E372" s="383">
        <v>286.40000000000003</v>
      </c>
      <c r="F372" s="383">
        <v>282.7</v>
      </c>
      <c r="G372" s="383">
        <v>279.75</v>
      </c>
      <c r="H372" s="383">
        <v>293.05000000000007</v>
      </c>
      <c r="I372" s="383">
        <v>296.00000000000011</v>
      </c>
      <c r="J372" s="383">
        <v>299.7000000000001</v>
      </c>
      <c r="K372" s="382">
        <v>292.3</v>
      </c>
      <c r="L372" s="382">
        <v>285.64999999999998</v>
      </c>
      <c r="M372" s="382">
        <v>3.2873999999999999</v>
      </c>
      <c r="N372" s="1"/>
      <c r="O372" s="1"/>
    </row>
    <row r="373" spans="1:15" ht="12.75" customHeight="1">
      <c r="A373" s="31">
        <v>363</v>
      </c>
      <c r="B373" s="381" t="s">
        <v>272</v>
      </c>
      <c r="C373" s="382">
        <v>2477.3000000000002</v>
      </c>
      <c r="D373" s="383">
        <v>2480.2333333333336</v>
      </c>
      <c r="E373" s="383">
        <v>2425.4666666666672</v>
      </c>
      <c r="F373" s="383">
        <v>2373.6333333333337</v>
      </c>
      <c r="G373" s="383">
        <v>2318.8666666666672</v>
      </c>
      <c r="H373" s="383">
        <v>2532.0666666666671</v>
      </c>
      <c r="I373" s="383">
        <v>2586.8333333333335</v>
      </c>
      <c r="J373" s="383">
        <v>2638.666666666667</v>
      </c>
      <c r="K373" s="382">
        <v>2535</v>
      </c>
      <c r="L373" s="382">
        <v>2428.4</v>
      </c>
      <c r="M373" s="382">
        <v>7.13835</v>
      </c>
      <c r="N373" s="1"/>
      <c r="O373" s="1"/>
    </row>
    <row r="374" spans="1:15" ht="12.75" customHeight="1">
      <c r="A374" s="31">
        <v>364</v>
      </c>
      <c r="B374" s="381" t="s">
        <v>476</v>
      </c>
      <c r="C374" s="382">
        <v>930.5</v>
      </c>
      <c r="D374" s="383">
        <v>935</v>
      </c>
      <c r="E374" s="383">
        <v>920.5</v>
      </c>
      <c r="F374" s="383">
        <v>910.5</v>
      </c>
      <c r="G374" s="383">
        <v>896</v>
      </c>
      <c r="H374" s="383">
        <v>945</v>
      </c>
      <c r="I374" s="383">
        <v>959.5</v>
      </c>
      <c r="J374" s="383">
        <v>969.5</v>
      </c>
      <c r="K374" s="382">
        <v>949.5</v>
      </c>
      <c r="L374" s="382">
        <v>925</v>
      </c>
      <c r="M374" s="382">
        <v>0.69216999999999995</v>
      </c>
      <c r="N374" s="1"/>
      <c r="O374" s="1"/>
    </row>
    <row r="375" spans="1:15" ht="12.75" customHeight="1">
      <c r="A375" s="31">
        <v>365</v>
      </c>
      <c r="B375" s="381" t="s">
        <v>477</v>
      </c>
      <c r="C375" s="382">
        <v>1863.8</v>
      </c>
      <c r="D375" s="383">
        <v>1871.7333333333333</v>
      </c>
      <c r="E375" s="383">
        <v>1843.4166666666667</v>
      </c>
      <c r="F375" s="383">
        <v>1823.0333333333333</v>
      </c>
      <c r="G375" s="383">
        <v>1794.7166666666667</v>
      </c>
      <c r="H375" s="383">
        <v>1892.1166666666668</v>
      </c>
      <c r="I375" s="383">
        <v>1920.4333333333334</v>
      </c>
      <c r="J375" s="383">
        <v>1940.8166666666668</v>
      </c>
      <c r="K375" s="382">
        <v>1900.05</v>
      </c>
      <c r="L375" s="382">
        <v>1851.35</v>
      </c>
      <c r="M375" s="382">
        <v>0.89220999999999995</v>
      </c>
      <c r="N375" s="1"/>
      <c r="O375" s="1"/>
    </row>
    <row r="376" spans="1:15" ht="12.75" customHeight="1">
      <c r="A376" s="31">
        <v>366</v>
      </c>
      <c r="B376" s="381" t="s">
        <v>853</v>
      </c>
      <c r="C376" s="382">
        <v>262.39999999999998</v>
      </c>
      <c r="D376" s="383">
        <v>261.08333333333331</v>
      </c>
      <c r="E376" s="383">
        <v>250.81666666666661</v>
      </c>
      <c r="F376" s="383">
        <v>239.23333333333329</v>
      </c>
      <c r="G376" s="383">
        <v>228.96666666666658</v>
      </c>
      <c r="H376" s="383">
        <v>272.66666666666663</v>
      </c>
      <c r="I376" s="383">
        <v>282.93333333333339</v>
      </c>
      <c r="J376" s="383">
        <v>294.51666666666665</v>
      </c>
      <c r="K376" s="382">
        <v>271.35000000000002</v>
      </c>
      <c r="L376" s="382">
        <v>249.5</v>
      </c>
      <c r="M376" s="382">
        <v>161.68429</v>
      </c>
      <c r="N376" s="1"/>
      <c r="O376" s="1"/>
    </row>
    <row r="377" spans="1:15" ht="12.75" customHeight="1">
      <c r="A377" s="31">
        <v>367</v>
      </c>
      <c r="B377" s="381" t="s">
        <v>181</v>
      </c>
      <c r="C377" s="382">
        <v>205.2</v>
      </c>
      <c r="D377" s="383">
        <v>206.06666666666669</v>
      </c>
      <c r="E377" s="383">
        <v>203.63333333333338</v>
      </c>
      <c r="F377" s="383">
        <v>202.06666666666669</v>
      </c>
      <c r="G377" s="383">
        <v>199.63333333333338</v>
      </c>
      <c r="H377" s="383">
        <v>207.63333333333338</v>
      </c>
      <c r="I377" s="383">
        <v>210.06666666666672</v>
      </c>
      <c r="J377" s="383">
        <v>211.63333333333338</v>
      </c>
      <c r="K377" s="382">
        <v>208.5</v>
      </c>
      <c r="L377" s="382">
        <v>204.5</v>
      </c>
      <c r="M377" s="382">
        <v>89.311869999999999</v>
      </c>
      <c r="N377" s="1"/>
      <c r="O377" s="1"/>
    </row>
    <row r="378" spans="1:15" ht="12.75" customHeight="1">
      <c r="A378" s="31">
        <v>368</v>
      </c>
      <c r="B378" s="381" t="s">
        <v>291</v>
      </c>
      <c r="C378" s="382">
        <v>2446.1</v>
      </c>
      <c r="D378" s="383">
        <v>2463.4333333333329</v>
      </c>
      <c r="E378" s="383">
        <v>2416.9166666666661</v>
      </c>
      <c r="F378" s="383">
        <v>2387.7333333333331</v>
      </c>
      <c r="G378" s="383">
        <v>2341.2166666666662</v>
      </c>
      <c r="H378" s="383">
        <v>2492.6166666666659</v>
      </c>
      <c r="I378" s="383">
        <v>2539.1333333333332</v>
      </c>
      <c r="J378" s="383">
        <v>2568.3166666666657</v>
      </c>
      <c r="K378" s="382">
        <v>2509.9499999999998</v>
      </c>
      <c r="L378" s="382">
        <v>2434.25</v>
      </c>
      <c r="M378" s="382">
        <v>0.26123000000000002</v>
      </c>
      <c r="N378" s="1"/>
      <c r="O378" s="1"/>
    </row>
    <row r="379" spans="1:15" ht="12.75" customHeight="1">
      <c r="A379" s="31">
        <v>369</v>
      </c>
      <c r="B379" s="381" t="s">
        <v>854</v>
      </c>
      <c r="C379" s="382">
        <v>371.9</v>
      </c>
      <c r="D379" s="383">
        <v>371.45</v>
      </c>
      <c r="E379" s="383">
        <v>365.5</v>
      </c>
      <c r="F379" s="383">
        <v>359.1</v>
      </c>
      <c r="G379" s="383">
        <v>353.15000000000003</v>
      </c>
      <c r="H379" s="383">
        <v>377.84999999999997</v>
      </c>
      <c r="I379" s="383">
        <v>383.7999999999999</v>
      </c>
      <c r="J379" s="383">
        <v>390.19999999999993</v>
      </c>
      <c r="K379" s="382">
        <v>377.4</v>
      </c>
      <c r="L379" s="382">
        <v>365.05</v>
      </c>
      <c r="M379" s="382">
        <v>12.313079999999999</v>
      </c>
      <c r="N379" s="1"/>
      <c r="O379" s="1"/>
    </row>
    <row r="380" spans="1:15" ht="12.75" customHeight="1">
      <c r="A380" s="31">
        <v>370</v>
      </c>
      <c r="B380" s="381" t="s">
        <v>273</v>
      </c>
      <c r="C380" s="382">
        <v>462.45</v>
      </c>
      <c r="D380" s="383">
        <v>465.15000000000003</v>
      </c>
      <c r="E380" s="383">
        <v>457.60000000000008</v>
      </c>
      <c r="F380" s="383">
        <v>452.75000000000006</v>
      </c>
      <c r="G380" s="383">
        <v>445.2000000000001</v>
      </c>
      <c r="H380" s="383">
        <v>470.00000000000006</v>
      </c>
      <c r="I380" s="383">
        <v>477.55</v>
      </c>
      <c r="J380" s="383">
        <v>482.40000000000003</v>
      </c>
      <c r="K380" s="382">
        <v>472.7</v>
      </c>
      <c r="L380" s="382">
        <v>460.3</v>
      </c>
      <c r="M380" s="382">
        <v>3.4109500000000001</v>
      </c>
      <c r="N380" s="1"/>
      <c r="O380" s="1"/>
    </row>
    <row r="381" spans="1:15" ht="12.75" customHeight="1">
      <c r="A381" s="31">
        <v>371</v>
      </c>
      <c r="B381" s="381" t="s">
        <v>478</v>
      </c>
      <c r="C381" s="382">
        <v>690</v>
      </c>
      <c r="D381" s="383">
        <v>694.31666666666661</v>
      </c>
      <c r="E381" s="383">
        <v>683.68333333333317</v>
      </c>
      <c r="F381" s="383">
        <v>677.36666666666656</v>
      </c>
      <c r="G381" s="383">
        <v>666.73333333333312</v>
      </c>
      <c r="H381" s="383">
        <v>700.63333333333321</v>
      </c>
      <c r="I381" s="383">
        <v>711.26666666666665</v>
      </c>
      <c r="J381" s="383">
        <v>717.58333333333326</v>
      </c>
      <c r="K381" s="382">
        <v>704.95</v>
      </c>
      <c r="L381" s="382">
        <v>688</v>
      </c>
      <c r="M381" s="382">
        <v>3.5656300000000001</v>
      </c>
      <c r="N381" s="1"/>
      <c r="O381" s="1"/>
    </row>
    <row r="382" spans="1:15" ht="12.75" customHeight="1">
      <c r="A382" s="31">
        <v>372</v>
      </c>
      <c r="B382" s="381" t="s">
        <v>479</v>
      </c>
      <c r="C382" s="382">
        <v>133.94999999999999</v>
      </c>
      <c r="D382" s="383">
        <v>133.48333333333335</v>
      </c>
      <c r="E382" s="383">
        <v>130.56666666666669</v>
      </c>
      <c r="F382" s="383">
        <v>127.18333333333334</v>
      </c>
      <c r="G382" s="383">
        <v>124.26666666666668</v>
      </c>
      <c r="H382" s="383">
        <v>136.8666666666667</v>
      </c>
      <c r="I382" s="383">
        <v>139.78333333333333</v>
      </c>
      <c r="J382" s="383">
        <v>143.16666666666671</v>
      </c>
      <c r="K382" s="382">
        <v>136.4</v>
      </c>
      <c r="L382" s="382">
        <v>130.1</v>
      </c>
      <c r="M382" s="382">
        <v>21.40174</v>
      </c>
      <c r="N382" s="1"/>
      <c r="O382" s="1"/>
    </row>
    <row r="383" spans="1:15" ht="12.75" customHeight="1">
      <c r="A383" s="31">
        <v>373</v>
      </c>
      <c r="B383" s="381" t="s">
        <v>183</v>
      </c>
      <c r="C383" s="382">
        <v>1366.9</v>
      </c>
      <c r="D383" s="383">
        <v>1370</v>
      </c>
      <c r="E383" s="383">
        <v>1345</v>
      </c>
      <c r="F383" s="383">
        <v>1323.1</v>
      </c>
      <c r="G383" s="383">
        <v>1298.0999999999999</v>
      </c>
      <c r="H383" s="383">
        <v>1391.9</v>
      </c>
      <c r="I383" s="383">
        <v>1416.9</v>
      </c>
      <c r="J383" s="383">
        <v>1438.8000000000002</v>
      </c>
      <c r="K383" s="382">
        <v>1395</v>
      </c>
      <c r="L383" s="382">
        <v>1348.1</v>
      </c>
      <c r="M383" s="382">
        <v>12.666679999999999</v>
      </c>
      <c r="N383" s="1"/>
      <c r="O383" s="1"/>
    </row>
    <row r="384" spans="1:15" ht="12.75" customHeight="1">
      <c r="A384" s="31">
        <v>374</v>
      </c>
      <c r="B384" s="381" t="s">
        <v>481</v>
      </c>
      <c r="C384" s="382">
        <v>819.6</v>
      </c>
      <c r="D384" s="383">
        <v>825.94999999999993</v>
      </c>
      <c r="E384" s="383">
        <v>807.64999999999986</v>
      </c>
      <c r="F384" s="383">
        <v>795.69999999999993</v>
      </c>
      <c r="G384" s="383">
        <v>777.39999999999986</v>
      </c>
      <c r="H384" s="383">
        <v>837.89999999999986</v>
      </c>
      <c r="I384" s="383">
        <v>856.19999999999982</v>
      </c>
      <c r="J384" s="383">
        <v>868.14999999999986</v>
      </c>
      <c r="K384" s="382">
        <v>844.25</v>
      </c>
      <c r="L384" s="382">
        <v>814</v>
      </c>
      <c r="M384" s="382">
        <v>2.6884899999999998</v>
      </c>
      <c r="N384" s="1"/>
      <c r="O384" s="1"/>
    </row>
    <row r="385" spans="1:15" ht="12.75" customHeight="1">
      <c r="A385" s="31">
        <v>375</v>
      </c>
      <c r="B385" s="381" t="s">
        <v>483</v>
      </c>
      <c r="C385" s="382">
        <v>1246.6500000000001</v>
      </c>
      <c r="D385" s="383">
        <v>1253.1833333333334</v>
      </c>
      <c r="E385" s="383">
        <v>1229.7666666666669</v>
      </c>
      <c r="F385" s="383">
        <v>1212.8833333333334</v>
      </c>
      <c r="G385" s="383">
        <v>1189.4666666666669</v>
      </c>
      <c r="H385" s="383">
        <v>1270.0666666666668</v>
      </c>
      <c r="I385" s="383">
        <v>1293.4833333333333</v>
      </c>
      <c r="J385" s="383">
        <v>1310.3666666666668</v>
      </c>
      <c r="K385" s="382">
        <v>1276.5999999999999</v>
      </c>
      <c r="L385" s="382">
        <v>1236.3</v>
      </c>
      <c r="M385" s="382">
        <v>4.3041900000000002</v>
      </c>
      <c r="N385" s="1"/>
      <c r="O385" s="1"/>
    </row>
    <row r="386" spans="1:15" ht="12.75" customHeight="1">
      <c r="A386" s="31">
        <v>376</v>
      </c>
      <c r="B386" s="381" t="s">
        <v>855</v>
      </c>
      <c r="C386" s="382">
        <v>119.7</v>
      </c>
      <c r="D386" s="383">
        <v>119.86666666666667</v>
      </c>
      <c r="E386" s="383">
        <v>118.83333333333334</v>
      </c>
      <c r="F386" s="383">
        <v>117.96666666666667</v>
      </c>
      <c r="G386" s="383">
        <v>116.93333333333334</v>
      </c>
      <c r="H386" s="383">
        <v>120.73333333333335</v>
      </c>
      <c r="I386" s="383">
        <v>121.76666666666668</v>
      </c>
      <c r="J386" s="383">
        <v>122.63333333333335</v>
      </c>
      <c r="K386" s="382">
        <v>120.9</v>
      </c>
      <c r="L386" s="382">
        <v>119</v>
      </c>
      <c r="M386" s="382">
        <v>6.4417999999999997</v>
      </c>
      <c r="N386" s="1"/>
      <c r="O386" s="1"/>
    </row>
    <row r="387" spans="1:15" ht="12.75" customHeight="1">
      <c r="A387" s="31">
        <v>377</v>
      </c>
      <c r="B387" s="381" t="s">
        <v>485</v>
      </c>
      <c r="C387" s="382">
        <v>244.8</v>
      </c>
      <c r="D387" s="383">
        <v>245</v>
      </c>
      <c r="E387" s="383">
        <v>240.3</v>
      </c>
      <c r="F387" s="383">
        <v>235.8</v>
      </c>
      <c r="G387" s="383">
        <v>231.10000000000002</v>
      </c>
      <c r="H387" s="383">
        <v>249.5</v>
      </c>
      <c r="I387" s="383">
        <v>254.2</v>
      </c>
      <c r="J387" s="383">
        <v>258.7</v>
      </c>
      <c r="K387" s="382">
        <v>249.7</v>
      </c>
      <c r="L387" s="382">
        <v>240.5</v>
      </c>
      <c r="M387" s="382">
        <v>31.411899999999999</v>
      </c>
      <c r="N387" s="1"/>
      <c r="O387" s="1"/>
    </row>
    <row r="388" spans="1:15" ht="12.75" customHeight="1">
      <c r="A388" s="31">
        <v>378</v>
      </c>
      <c r="B388" s="381" t="s">
        <v>486</v>
      </c>
      <c r="C388" s="382">
        <v>822.05</v>
      </c>
      <c r="D388" s="383">
        <v>833.01666666666677</v>
      </c>
      <c r="E388" s="383">
        <v>801.03333333333353</v>
      </c>
      <c r="F388" s="383">
        <v>780.01666666666677</v>
      </c>
      <c r="G388" s="383">
        <v>748.03333333333353</v>
      </c>
      <c r="H388" s="383">
        <v>854.03333333333353</v>
      </c>
      <c r="I388" s="383">
        <v>886.01666666666688</v>
      </c>
      <c r="J388" s="383">
        <v>907.03333333333353</v>
      </c>
      <c r="K388" s="382">
        <v>865</v>
      </c>
      <c r="L388" s="382">
        <v>812</v>
      </c>
      <c r="M388" s="382">
        <v>6.2346399999999997</v>
      </c>
      <c r="N388" s="1"/>
      <c r="O388" s="1"/>
    </row>
    <row r="389" spans="1:15" ht="12.75" customHeight="1">
      <c r="A389" s="31">
        <v>379</v>
      </c>
      <c r="B389" s="381" t="s">
        <v>487</v>
      </c>
      <c r="C389" s="382">
        <v>275.10000000000002</v>
      </c>
      <c r="D389" s="383">
        <v>273.68333333333334</v>
      </c>
      <c r="E389" s="383">
        <v>270.86666666666667</v>
      </c>
      <c r="F389" s="383">
        <v>266.63333333333333</v>
      </c>
      <c r="G389" s="383">
        <v>263.81666666666666</v>
      </c>
      <c r="H389" s="383">
        <v>277.91666666666669</v>
      </c>
      <c r="I389" s="383">
        <v>280.73333333333341</v>
      </c>
      <c r="J389" s="383">
        <v>284.9666666666667</v>
      </c>
      <c r="K389" s="382">
        <v>276.5</v>
      </c>
      <c r="L389" s="382">
        <v>269.45</v>
      </c>
      <c r="M389" s="382">
        <v>6.9381599999999999</v>
      </c>
      <c r="N389" s="1"/>
      <c r="O389" s="1"/>
    </row>
    <row r="390" spans="1:15" ht="12.75" customHeight="1">
      <c r="A390" s="31">
        <v>380</v>
      </c>
      <c r="B390" s="381" t="s">
        <v>184</v>
      </c>
      <c r="C390" s="382">
        <v>1028.3499999999999</v>
      </c>
      <c r="D390" s="383">
        <v>1023</v>
      </c>
      <c r="E390" s="383">
        <v>1008.9000000000001</v>
      </c>
      <c r="F390" s="383">
        <v>989.45</v>
      </c>
      <c r="G390" s="383">
        <v>975.35000000000014</v>
      </c>
      <c r="H390" s="383">
        <v>1042.45</v>
      </c>
      <c r="I390" s="383">
        <v>1056.55</v>
      </c>
      <c r="J390" s="383">
        <v>1076</v>
      </c>
      <c r="K390" s="382">
        <v>1037.0999999999999</v>
      </c>
      <c r="L390" s="382">
        <v>1003.55</v>
      </c>
      <c r="M390" s="382">
        <v>3.0965500000000001</v>
      </c>
      <c r="N390" s="1"/>
      <c r="O390" s="1"/>
    </row>
    <row r="391" spans="1:15" ht="12.75" customHeight="1">
      <c r="A391" s="31">
        <v>381</v>
      </c>
      <c r="B391" s="381" t="s">
        <v>489</v>
      </c>
      <c r="C391" s="382">
        <v>1927</v>
      </c>
      <c r="D391" s="383">
        <v>1942.7</v>
      </c>
      <c r="E391" s="383">
        <v>1886.4</v>
      </c>
      <c r="F391" s="383">
        <v>1845.8</v>
      </c>
      <c r="G391" s="383">
        <v>1789.5</v>
      </c>
      <c r="H391" s="383">
        <v>1983.3000000000002</v>
      </c>
      <c r="I391" s="383">
        <v>2039.6</v>
      </c>
      <c r="J391" s="383">
        <v>2080.2000000000003</v>
      </c>
      <c r="K391" s="382">
        <v>1999</v>
      </c>
      <c r="L391" s="382">
        <v>1902.1</v>
      </c>
      <c r="M391" s="382">
        <v>1.8417300000000001</v>
      </c>
      <c r="N391" s="1"/>
      <c r="O391" s="1"/>
    </row>
    <row r="392" spans="1:15" ht="12.75" customHeight="1">
      <c r="A392" s="31">
        <v>382</v>
      </c>
      <c r="B392" s="381" t="s">
        <v>185</v>
      </c>
      <c r="C392" s="382">
        <v>135.1</v>
      </c>
      <c r="D392" s="383">
        <v>135.20000000000002</v>
      </c>
      <c r="E392" s="383">
        <v>133.40000000000003</v>
      </c>
      <c r="F392" s="383">
        <v>131.70000000000002</v>
      </c>
      <c r="G392" s="383">
        <v>129.90000000000003</v>
      </c>
      <c r="H392" s="383">
        <v>136.90000000000003</v>
      </c>
      <c r="I392" s="383">
        <v>138.70000000000005</v>
      </c>
      <c r="J392" s="383">
        <v>140.40000000000003</v>
      </c>
      <c r="K392" s="382">
        <v>137</v>
      </c>
      <c r="L392" s="382">
        <v>133.5</v>
      </c>
      <c r="M392" s="382">
        <v>208.81219999999999</v>
      </c>
      <c r="N392" s="1"/>
      <c r="O392" s="1"/>
    </row>
    <row r="393" spans="1:15" ht="12.75" customHeight="1">
      <c r="A393" s="31">
        <v>383</v>
      </c>
      <c r="B393" s="381" t="s">
        <v>488</v>
      </c>
      <c r="C393" s="382">
        <v>77.400000000000006</v>
      </c>
      <c r="D393" s="383">
        <v>77.750000000000014</v>
      </c>
      <c r="E393" s="383">
        <v>76.550000000000026</v>
      </c>
      <c r="F393" s="383">
        <v>75.700000000000017</v>
      </c>
      <c r="G393" s="383">
        <v>74.500000000000028</v>
      </c>
      <c r="H393" s="383">
        <v>78.600000000000023</v>
      </c>
      <c r="I393" s="383">
        <v>79.800000000000011</v>
      </c>
      <c r="J393" s="383">
        <v>80.65000000000002</v>
      </c>
      <c r="K393" s="382">
        <v>78.95</v>
      </c>
      <c r="L393" s="382">
        <v>76.900000000000006</v>
      </c>
      <c r="M393" s="382">
        <v>17.086970000000001</v>
      </c>
      <c r="N393" s="1"/>
      <c r="O393" s="1"/>
    </row>
    <row r="394" spans="1:15" ht="12.75" customHeight="1">
      <c r="A394" s="31">
        <v>384</v>
      </c>
      <c r="B394" s="381" t="s">
        <v>186</v>
      </c>
      <c r="C394" s="382">
        <v>136.4</v>
      </c>
      <c r="D394" s="383">
        <v>136.63333333333335</v>
      </c>
      <c r="E394" s="383">
        <v>135.06666666666672</v>
      </c>
      <c r="F394" s="383">
        <v>133.73333333333338</v>
      </c>
      <c r="G394" s="383">
        <v>132.16666666666674</v>
      </c>
      <c r="H394" s="383">
        <v>137.9666666666667</v>
      </c>
      <c r="I394" s="383">
        <v>139.53333333333336</v>
      </c>
      <c r="J394" s="383">
        <v>140.86666666666667</v>
      </c>
      <c r="K394" s="382">
        <v>138.19999999999999</v>
      </c>
      <c r="L394" s="382">
        <v>135.30000000000001</v>
      </c>
      <c r="M394" s="382">
        <v>33.396540000000002</v>
      </c>
      <c r="N394" s="1"/>
      <c r="O394" s="1"/>
    </row>
    <row r="395" spans="1:15" ht="12.75" customHeight="1">
      <c r="A395" s="31">
        <v>385</v>
      </c>
      <c r="B395" s="381" t="s">
        <v>490</v>
      </c>
      <c r="C395" s="382">
        <v>163.25</v>
      </c>
      <c r="D395" s="383">
        <v>159.45000000000002</v>
      </c>
      <c r="E395" s="383">
        <v>150.90000000000003</v>
      </c>
      <c r="F395" s="383">
        <v>138.55000000000001</v>
      </c>
      <c r="G395" s="383">
        <v>130.00000000000003</v>
      </c>
      <c r="H395" s="383">
        <v>171.80000000000004</v>
      </c>
      <c r="I395" s="383">
        <v>180.35000000000005</v>
      </c>
      <c r="J395" s="383">
        <v>192.70000000000005</v>
      </c>
      <c r="K395" s="382">
        <v>168</v>
      </c>
      <c r="L395" s="382">
        <v>147.1</v>
      </c>
      <c r="M395" s="382">
        <v>431.91503</v>
      </c>
      <c r="N395" s="1"/>
      <c r="O395" s="1"/>
    </row>
    <row r="396" spans="1:15" ht="12.75" customHeight="1">
      <c r="A396" s="31">
        <v>386</v>
      </c>
      <c r="B396" s="381" t="s">
        <v>491</v>
      </c>
      <c r="C396" s="382">
        <v>1349.3</v>
      </c>
      <c r="D396" s="383">
        <v>1351.6833333333332</v>
      </c>
      <c r="E396" s="383">
        <v>1329.4666666666662</v>
      </c>
      <c r="F396" s="383">
        <v>1309.633333333333</v>
      </c>
      <c r="G396" s="383">
        <v>1287.4166666666661</v>
      </c>
      <c r="H396" s="383">
        <v>1371.5166666666664</v>
      </c>
      <c r="I396" s="383">
        <v>1393.7333333333331</v>
      </c>
      <c r="J396" s="383">
        <v>1413.5666666666666</v>
      </c>
      <c r="K396" s="382">
        <v>1373.9</v>
      </c>
      <c r="L396" s="382">
        <v>1331.85</v>
      </c>
      <c r="M396" s="382">
        <v>1.57918</v>
      </c>
      <c r="N396" s="1"/>
      <c r="O396" s="1"/>
    </row>
    <row r="397" spans="1:15" ht="12.75" customHeight="1">
      <c r="A397" s="31">
        <v>387</v>
      </c>
      <c r="B397" s="381" t="s">
        <v>187</v>
      </c>
      <c r="C397" s="382">
        <v>2436</v>
      </c>
      <c r="D397" s="383">
        <v>2435.2000000000003</v>
      </c>
      <c r="E397" s="383">
        <v>2412.3500000000004</v>
      </c>
      <c r="F397" s="383">
        <v>2388.7000000000003</v>
      </c>
      <c r="G397" s="383">
        <v>2365.8500000000004</v>
      </c>
      <c r="H397" s="383">
        <v>2458.8500000000004</v>
      </c>
      <c r="I397" s="383">
        <v>2481.6999999999998</v>
      </c>
      <c r="J397" s="383">
        <v>2505.3500000000004</v>
      </c>
      <c r="K397" s="382">
        <v>2458.0500000000002</v>
      </c>
      <c r="L397" s="382">
        <v>2411.5500000000002</v>
      </c>
      <c r="M397" s="382">
        <v>60.512390000000003</v>
      </c>
      <c r="N397" s="1"/>
      <c r="O397" s="1"/>
    </row>
    <row r="398" spans="1:15" ht="12.75" customHeight="1">
      <c r="A398" s="31">
        <v>388</v>
      </c>
      <c r="B398" s="381" t="s">
        <v>856</v>
      </c>
      <c r="C398" s="382">
        <v>370</v>
      </c>
      <c r="D398" s="383">
        <v>369.16666666666669</v>
      </c>
      <c r="E398" s="383">
        <v>365.83333333333337</v>
      </c>
      <c r="F398" s="383">
        <v>361.66666666666669</v>
      </c>
      <c r="G398" s="383">
        <v>358.33333333333337</v>
      </c>
      <c r="H398" s="383">
        <v>373.33333333333337</v>
      </c>
      <c r="I398" s="383">
        <v>376.66666666666674</v>
      </c>
      <c r="J398" s="383">
        <v>380.83333333333337</v>
      </c>
      <c r="K398" s="382">
        <v>372.5</v>
      </c>
      <c r="L398" s="382">
        <v>365</v>
      </c>
      <c r="M398" s="382">
        <v>1.78498</v>
      </c>
      <c r="N398" s="1"/>
      <c r="O398" s="1"/>
    </row>
    <row r="399" spans="1:15" ht="12.75" customHeight="1">
      <c r="A399" s="31">
        <v>389</v>
      </c>
      <c r="B399" s="381" t="s">
        <v>482</v>
      </c>
      <c r="C399" s="382">
        <v>273.05</v>
      </c>
      <c r="D399" s="383">
        <v>272.34999999999997</v>
      </c>
      <c r="E399" s="383">
        <v>269.74999999999994</v>
      </c>
      <c r="F399" s="383">
        <v>266.45</v>
      </c>
      <c r="G399" s="383">
        <v>263.84999999999997</v>
      </c>
      <c r="H399" s="383">
        <v>275.64999999999992</v>
      </c>
      <c r="I399" s="383">
        <v>278.24999999999994</v>
      </c>
      <c r="J399" s="383">
        <v>281.5499999999999</v>
      </c>
      <c r="K399" s="382">
        <v>274.95</v>
      </c>
      <c r="L399" s="382">
        <v>269.05</v>
      </c>
      <c r="M399" s="382">
        <v>0.70199</v>
      </c>
      <c r="N399" s="1"/>
      <c r="O399" s="1"/>
    </row>
    <row r="400" spans="1:15" ht="12.75" customHeight="1">
      <c r="A400" s="31">
        <v>390</v>
      </c>
      <c r="B400" s="381" t="s">
        <v>492</v>
      </c>
      <c r="C400" s="382">
        <v>1259.4000000000001</v>
      </c>
      <c r="D400" s="383">
        <v>1265.25</v>
      </c>
      <c r="E400" s="383">
        <v>1251.1500000000001</v>
      </c>
      <c r="F400" s="383">
        <v>1242.9000000000001</v>
      </c>
      <c r="G400" s="383">
        <v>1228.8000000000002</v>
      </c>
      <c r="H400" s="383">
        <v>1273.5</v>
      </c>
      <c r="I400" s="383">
        <v>1287.5999999999999</v>
      </c>
      <c r="J400" s="383">
        <v>1295.8499999999999</v>
      </c>
      <c r="K400" s="382">
        <v>1279.3499999999999</v>
      </c>
      <c r="L400" s="382">
        <v>1257</v>
      </c>
      <c r="M400" s="382">
        <v>0.42856</v>
      </c>
      <c r="N400" s="1"/>
      <c r="O400" s="1"/>
    </row>
    <row r="401" spans="1:15" ht="12.75" customHeight="1">
      <c r="A401" s="31">
        <v>391</v>
      </c>
      <c r="B401" s="381" t="s">
        <v>493</v>
      </c>
      <c r="C401" s="382">
        <v>1772.15</v>
      </c>
      <c r="D401" s="383">
        <v>1772.4666666666665</v>
      </c>
      <c r="E401" s="383">
        <v>1754.9333333333329</v>
      </c>
      <c r="F401" s="383">
        <v>1737.7166666666665</v>
      </c>
      <c r="G401" s="383">
        <v>1720.1833333333329</v>
      </c>
      <c r="H401" s="383">
        <v>1789.6833333333329</v>
      </c>
      <c r="I401" s="383">
        <v>1807.2166666666662</v>
      </c>
      <c r="J401" s="383">
        <v>1824.4333333333329</v>
      </c>
      <c r="K401" s="382">
        <v>1790</v>
      </c>
      <c r="L401" s="382">
        <v>1755.25</v>
      </c>
      <c r="M401" s="382">
        <v>1.27145</v>
      </c>
      <c r="N401" s="1"/>
      <c r="O401" s="1"/>
    </row>
    <row r="402" spans="1:15" ht="12.75" customHeight="1">
      <c r="A402" s="31">
        <v>392</v>
      </c>
      <c r="B402" s="381" t="s">
        <v>484</v>
      </c>
      <c r="C402" s="382">
        <v>35.65</v>
      </c>
      <c r="D402" s="383">
        <v>35.483333333333334</v>
      </c>
      <c r="E402" s="383">
        <v>35.216666666666669</v>
      </c>
      <c r="F402" s="383">
        <v>34.783333333333331</v>
      </c>
      <c r="G402" s="383">
        <v>34.516666666666666</v>
      </c>
      <c r="H402" s="383">
        <v>35.916666666666671</v>
      </c>
      <c r="I402" s="383">
        <v>36.183333333333337</v>
      </c>
      <c r="J402" s="383">
        <v>36.616666666666674</v>
      </c>
      <c r="K402" s="382">
        <v>35.75</v>
      </c>
      <c r="L402" s="382">
        <v>35.049999999999997</v>
      </c>
      <c r="M402" s="382">
        <v>38.410110000000003</v>
      </c>
      <c r="N402" s="1"/>
      <c r="O402" s="1"/>
    </row>
    <row r="403" spans="1:15" ht="12.75" customHeight="1">
      <c r="A403" s="31">
        <v>393</v>
      </c>
      <c r="B403" s="381" t="s">
        <v>188</v>
      </c>
      <c r="C403" s="382">
        <v>112</v>
      </c>
      <c r="D403" s="383">
        <v>112</v>
      </c>
      <c r="E403" s="383">
        <v>110.55</v>
      </c>
      <c r="F403" s="383">
        <v>109.1</v>
      </c>
      <c r="G403" s="383">
        <v>107.64999999999999</v>
      </c>
      <c r="H403" s="383">
        <v>113.45</v>
      </c>
      <c r="I403" s="383">
        <v>114.89999999999999</v>
      </c>
      <c r="J403" s="383">
        <v>116.35000000000001</v>
      </c>
      <c r="K403" s="382">
        <v>113.45</v>
      </c>
      <c r="L403" s="382">
        <v>110.55</v>
      </c>
      <c r="M403" s="382">
        <v>263.51285000000001</v>
      </c>
      <c r="N403" s="1"/>
      <c r="O403" s="1"/>
    </row>
    <row r="404" spans="1:15" ht="12.75" customHeight="1">
      <c r="A404" s="31">
        <v>394</v>
      </c>
      <c r="B404" s="381" t="s">
        <v>276</v>
      </c>
      <c r="C404" s="382">
        <v>7505.25</v>
      </c>
      <c r="D404" s="383">
        <v>7548.9666666666672</v>
      </c>
      <c r="E404" s="383">
        <v>7448.9333333333343</v>
      </c>
      <c r="F404" s="383">
        <v>7392.6166666666668</v>
      </c>
      <c r="G404" s="383">
        <v>7292.5833333333339</v>
      </c>
      <c r="H404" s="383">
        <v>7605.2833333333347</v>
      </c>
      <c r="I404" s="383">
        <v>7705.3166666666675</v>
      </c>
      <c r="J404" s="383">
        <v>7761.633333333335</v>
      </c>
      <c r="K404" s="382">
        <v>7649</v>
      </c>
      <c r="L404" s="382">
        <v>7492.65</v>
      </c>
      <c r="M404" s="382">
        <v>0.30281000000000002</v>
      </c>
      <c r="N404" s="1"/>
      <c r="O404" s="1"/>
    </row>
    <row r="405" spans="1:15" ht="12.75" customHeight="1">
      <c r="A405" s="31">
        <v>395</v>
      </c>
      <c r="B405" s="381" t="s">
        <v>275</v>
      </c>
      <c r="C405" s="382">
        <v>926.95</v>
      </c>
      <c r="D405" s="383">
        <v>929.98333333333323</v>
      </c>
      <c r="E405" s="383">
        <v>922.06666666666649</v>
      </c>
      <c r="F405" s="383">
        <v>917.18333333333328</v>
      </c>
      <c r="G405" s="383">
        <v>909.26666666666654</v>
      </c>
      <c r="H405" s="383">
        <v>934.86666666666645</v>
      </c>
      <c r="I405" s="383">
        <v>942.78333333333319</v>
      </c>
      <c r="J405" s="383">
        <v>947.6666666666664</v>
      </c>
      <c r="K405" s="382">
        <v>937.9</v>
      </c>
      <c r="L405" s="382">
        <v>925.1</v>
      </c>
      <c r="M405" s="382">
        <v>4.0406700000000004</v>
      </c>
      <c r="N405" s="1"/>
      <c r="O405" s="1"/>
    </row>
    <row r="406" spans="1:15" ht="12.75" customHeight="1">
      <c r="A406" s="31">
        <v>396</v>
      </c>
      <c r="B406" s="381" t="s">
        <v>189</v>
      </c>
      <c r="C406" s="382">
        <v>1217.4000000000001</v>
      </c>
      <c r="D406" s="383">
        <v>1214.2166666666667</v>
      </c>
      <c r="E406" s="383">
        <v>1209.1833333333334</v>
      </c>
      <c r="F406" s="383">
        <v>1200.9666666666667</v>
      </c>
      <c r="G406" s="383">
        <v>1195.9333333333334</v>
      </c>
      <c r="H406" s="383">
        <v>1222.4333333333334</v>
      </c>
      <c r="I406" s="383">
        <v>1227.4666666666667</v>
      </c>
      <c r="J406" s="383">
        <v>1235.6833333333334</v>
      </c>
      <c r="K406" s="382">
        <v>1219.25</v>
      </c>
      <c r="L406" s="382">
        <v>1206</v>
      </c>
      <c r="M406" s="382">
        <v>10.507680000000001</v>
      </c>
      <c r="N406" s="1"/>
      <c r="O406" s="1"/>
    </row>
    <row r="407" spans="1:15" ht="12.75" customHeight="1">
      <c r="A407" s="31">
        <v>397</v>
      </c>
      <c r="B407" s="381" t="s">
        <v>190</v>
      </c>
      <c r="C407" s="382">
        <v>491.25</v>
      </c>
      <c r="D407" s="383">
        <v>494.2166666666667</v>
      </c>
      <c r="E407" s="383">
        <v>486.48333333333341</v>
      </c>
      <c r="F407" s="383">
        <v>481.7166666666667</v>
      </c>
      <c r="G407" s="383">
        <v>473.98333333333341</v>
      </c>
      <c r="H407" s="383">
        <v>498.98333333333341</v>
      </c>
      <c r="I407" s="383">
        <v>506.71666666666675</v>
      </c>
      <c r="J407" s="383">
        <v>511.48333333333341</v>
      </c>
      <c r="K407" s="382">
        <v>501.95</v>
      </c>
      <c r="L407" s="382">
        <v>489.45</v>
      </c>
      <c r="M407" s="382">
        <v>227.4633</v>
      </c>
      <c r="N407" s="1"/>
      <c r="O407" s="1"/>
    </row>
    <row r="408" spans="1:15" ht="12.75" customHeight="1">
      <c r="A408" s="31">
        <v>398</v>
      </c>
      <c r="B408" s="381" t="s">
        <v>497</v>
      </c>
      <c r="C408" s="382">
        <v>9392.4500000000007</v>
      </c>
      <c r="D408" s="383">
        <v>9414.4833333333336</v>
      </c>
      <c r="E408" s="383">
        <v>9298.9666666666672</v>
      </c>
      <c r="F408" s="383">
        <v>9205.4833333333336</v>
      </c>
      <c r="G408" s="383">
        <v>9089.9666666666672</v>
      </c>
      <c r="H408" s="383">
        <v>9507.9666666666672</v>
      </c>
      <c r="I408" s="383">
        <v>9623.4833333333336</v>
      </c>
      <c r="J408" s="383">
        <v>9716.9666666666672</v>
      </c>
      <c r="K408" s="382">
        <v>9530</v>
      </c>
      <c r="L408" s="382">
        <v>9321</v>
      </c>
      <c r="M408" s="382">
        <v>0.20663000000000001</v>
      </c>
      <c r="N408" s="1"/>
      <c r="O408" s="1"/>
    </row>
    <row r="409" spans="1:15" ht="12.75" customHeight="1">
      <c r="A409" s="31">
        <v>399</v>
      </c>
      <c r="B409" s="381" t="s">
        <v>498</v>
      </c>
      <c r="C409" s="382">
        <v>110.4</v>
      </c>
      <c r="D409" s="383">
        <v>110.89999999999999</v>
      </c>
      <c r="E409" s="383">
        <v>108.19999999999999</v>
      </c>
      <c r="F409" s="383">
        <v>106</v>
      </c>
      <c r="G409" s="383">
        <v>103.3</v>
      </c>
      <c r="H409" s="383">
        <v>113.09999999999998</v>
      </c>
      <c r="I409" s="383">
        <v>115.8</v>
      </c>
      <c r="J409" s="383">
        <v>117.99999999999997</v>
      </c>
      <c r="K409" s="382">
        <v>113.6</v>
      </c>
      <c r="L409" s="382">
        <v>108.7</v>
      </c>
      <c r="M409" s="382">
        <v>10.409140000000001</v>
      </c>
      <c r="N409" s="1"/>
      <c r="O409" s="1"/>
    </row>
    <row r="410" spans="1:15" ht="12.75" customHeight="1">
      <c r="A410" s="31">
        <v>400</v>
      </c>
      <c r="B410" s="381" t="s">
        <v>503</v>
      </c>
      <c r="C410" s="382">
        <v>138.69999999999999</v>
      </c>
      <c r="D410" s="383">
        <v>139.18333333333334</v>
      </c>
      <c r="E410" s="383">
        <v>136.71666666666667</v>
      </c>
      <c r="F410" s="383">
        <v>134.73333333333332</v>
      </c>
      <c r="G410" s="383">
        <v>132.26666666666665</v>
      </c>
      <c r="H410" s="383">
        <v>141.16666666666669</v>
      </c>
      <c r="I410" s="383">
        <v>143.63333333333338</v>
      </c>
      <c r="J410" s="383">
        <v>145.6166666666667</v>
      </c>
      <c r="K410" s="382">
        <v>141.65</v>
      </c>
      <c r="L410" s="382">
        <v>137.19999999999999</v>
      </c>
      <c r="M410" s="382">
        <v>11.2441</v>
      </c>
      <c r="N410" s="1"/>
      <c r="O410" s="1"/>
    </row>
    <row r="411" spans="1:15" ht="12.75" customHeight="1">
      <c r="A411" s="31">
        <v>401</v>
      </c>
      <c r="B411" s="381" t="s">
        <v>499</v>
      </c>
      <c r="C411" s="382">
        <v>165.55</v>
      </c>
      <c r="D411" s="383">
        <v>168</v>
      </c>
      <c r="E411" s="383">
        <v>162.55000000000001</v>
      </c>
      <c r="F411" s="383">
        <v>159.55000000000001</v>
      </c>
      <c r="G411" s="383">
        <v>154.10000000000002</v>
      </c>
      <c r="H411" s="383">
        <v>171</v>
      </c>
      <c r="I411" s="383">
        <v>176.45</v>
      </c>
      <c r="J411" s="383">
        <v>179.45</v>
      </c>
      <c r="K411" s="382">
        <v>173.45</v>
      </c>
      <c r="L411" s="382">
        <v>165</v>
      </c>
      <c r="M411" s="382">
        <v>21.57938</v>
      </c>
      <c r="N411" s="1"/>
      <c r="O411" s="1"/>
    </row>
    <row r="412" spans="1:15" ht="12.75" customHeight="1">
      <c r="A412" s="31">
        <v>402</v>
      </c>
      <c r="B412" s="381" t="s">
        <v>501</v>
      </c>
      <c r="C412" s="382">
        <v>3293.7</v>
      </c>
      <c r="D412" s="383">
        <v>3284.9333333333329</v>
      </c>
      <c r="E412" s="383">
        <v>3259.766666666666</v>
      </c>
      <c r="F412" s="383">
        <v>3225.833333333333</v>
      </c>
      <c r="G412" s="383">
        <v>3200.6666666666661</v>
      </c>
      <c r="H412" s="383">
        <v>3318.8666666666659</v>
      </c>
      <c r="I412" s="383">
        <v>3344.0333333333328</v>
      </c>
      <c r="J412" s="383">
        <v>3377.9666666666658</v>
      </c>
      <c r="K412" s="382">
        <v>3310.1</v>
      </c>
      <c r="L412" s="382">
        <v>3251</v>
      </c>
      <c r="M412" s="382">
        <v>0.14605000000000001</v>
      </c>
      <c r="N412" s="1"/>
      <c r="O412" s="1"/>
    </row>
    <row r="413" spans="1:15" ht="12.75" customHeight="1">
      <c r="A413" s="31">
        <v>403</v>
      </c>
      <c r="B413" s="381" t="s">
        <v>500</v>
      </c>
      <c r="C413" s="382">
        <v>350.45</v>
      </c>
      <c r="D413" s="383">
        <v>352.81666666666666</v>
      </c>
      <c r="E413" s="383">
        <v>347.63333333333333</v>
      </c>
      <c r="F413" s="383">
        <v>344.81666666666666</v>
      </c>
      <c r="G413" s="383">
        <v>339.63333333333333</v>
      </c>
      <c r="H413" s="383">
        <v>355.63333333333333</v>
      </c>
      <c r="I413" s="383">
        <v>360.81666666666661</v>
      </c>
      <c r="J413" s="383">
        <v>363.63333333333333</v>
      </c>
      <c r="K413" s="382">
        <v>358</v>
      </c>
      <c r="L413" s="382">
        <v>350</v>
      </c>
      <c r="M413" s="382">
        <v>0.90742</v>
      </c>
      <c r="N413" s="1"/>
      <c r="O413" s="1"/>
    </row>
    <row r="414" spans="1:15" ht="12.75" customHeight="1">
      <c r="A414" s="31">
        <v>404</v>
      </c>
      <c r="B414" s="381" t="s">
        <v>502</v>
      </c>
      <c r="C414" s="382">
        <v>573</v>
      </c>
      <c r="D414" s="383">
        <v>570.85</v>
      </c>
      <c r="E414" s="383">
        <v>566.70000000000005</v>
      </c>
      <c r="F414" s="383">
        <v>560.4</v>
      </c>
      <c r="G414" s="383">
        <v>556.25</v>
      </c>
      <c r="H414" s="383">
        <v>577.15000000000009</v>
      </c>
      <c r="I414" s="383">
        <v>581.29999999999995</v>
      </c>
      <c r="J414" s="383">
        <v>587.60000000000014</v>
      </c>
      <c r="K414" s="382">
        <v>575</v>
      </c>
      <c r="L414" s="382">
        <v>564.54999999999995</v>
      </c>
      <c r="M414" s="382">
        <v>0.92657</v>
      </c>
      <c r="N414" s="1"/>
      <c r="O414" s="1"/>
    </row>
    <row r="415" spans="1:15" ht="12.75" customHeight="1">
      <c r="A415" s="31">
        <v>405</v>
      </c>
      <c r="B415" s="381" t="s">
        <v>191</v>
      </c>
      <c r="C415" s="382">
        <v>27046.25</v>
      </c>
      <c r="D415" s="383">
        <v>26961.683333333334</v>
      </c>
      <c r="E415" s="383">
        <v>26657.116666666669</v>
      </c>
      <c r="F415" s="383">
        <v>26267.983333333334</v>
      </c>
      <c r="G415" s="383">
        <v>25963.416666666668</v>
      </c>
      <c r="H415" s="383">
        <v>27350.816666666669</v>
      </c>
      <c r="I415" s="383">
        <v>27655.383333333335</v>
      </c>
      <c r="J415" s="383">
        <v>28044.51666666667</v>
      </c>
      <c r="K415" s="382">
        <v>27266.25</v>
      </c>
      <c r="L415" s="382">
        <v>26572.55</v>
      </c>
      <c r="M415" s="382">
        <v>0.32657999999999998</v>
      </c>
      <c r="N415" s="1"/>
      <c r="O415" s="1"/>
    </row>
    <row r="416" spans="1:15" ht="12.75" customHeight="1">
      <c r="A416" s="31">
        <v>406</v>
      </c>
      <c r="B416" s="381" t="s">
        <v>504</v>
      </c>
      <c r="C416" s="382">
        <v>1766.8</v>
      </c>
      <c r="D416" s="383">
        <v>1771.2833333333335</v>
      </c>
      <c r="E416" s="383">
        <v>1743.5666666666671</v>
      </c>
      <c r="F416" s="383">
        <v>1720.3333333333335</v>
      </c>
      <c r="G416" s="383">
        <v>1692.616666666667</v>
      </c>
      <c r="H416" s="383">
        <v>1794.5166666666671</v>
      </c>
      <c r="I416" s="383">
        <v>1822.2333333333338</v>
      </c>
      <c r="J416" s="383">
        <v>1845.4666666666672</v>
      </c>
      <c r="K416" s="382">
        <v>1799</v>
      </c>
      <c r="L416" s="382">
        <v>1748.05</v>
      </c>
      <c r="M416" s="382">
        <v>0.21681</v>
      </c>
      <c r="N416" s="1"/>
      <c r="O416" s="1"/>
    </row>
    <row r="417" spans="1:15" ht="12.75" customHeight="1">
      <c r="A417" s="31">
        <v>407</v>
      </c>
      <c r="B417" s="381" t="s">
        <v>192</v>
      </c>
      <c r="C417" s="382">
        <v>2275.0500000000002</v>
      </c>
      <c r="D417" s="383">
        <v>2284.3166666666671</v>
      </c>
      <c r="E417" s="383">
        <v>2253.6333333333341</v>
      </c>
      <c r="F417" s="383">
        <v>2232.2166666666672</v>
      </c>
      <c r="G417" s="383">
        <v>2201.5333333333342</v>
      </c>
      <c r="H417" s="383">
        <v>2305.733333333334</v>
      </c>
      <c r="I417" s="383">
        <v>2336.4166666666674</v>
      </c>
      <c r="J417" s="383">
        <v>2357.8333333333339</v>
      </c>
      <c r="K417" s="382">
        <v>2315</v>
      </c>
      <c r="L417" s="382">
        <v>2262.9</v>
      </c>
      <c r="M417" s="382">
        <v>1.70882</v>
      </c>
      <c r="N417" s="1"/>
      <c r="O417" s="1"/>
    </row>
    <row r="418" spans="1:15" ht="12.75" customHeight="1">
      <c r="A418" s="31">
        <v>408</v>
      </c>
      <c r="B418" s="381" t="s">
        <v>494</v>
      </c>
      <c r="C418" s="382">
        <v>448.85</v>
      </c>
      <c r="D418" s="383">
        <v>451.43333333333334</v>
      </c>
      <c r="E418" s="383">
        <v>445.41666666666669</v>
      </c>
      <c r="F418" s="383">
        <v>441.98333333333335</v>
      </c>
      <c r="G418" s="383">
        <v>435.9666666666667</v>
      </c>
      <c r="H418" s="383">
        <v>454.86666666666667</v>
      </c>
      <c r="I418" s="383">
        <v>460.88333333333333</v>
      </c>
      <c r="J418" s="383">
        <v>464.31666666666666</v>
      </c>
      <c r="K418" s="382">
        <v>457.45</v>
      </c>
      <c r="L418" s="382">
        <v>448</v>
      </c>
      <c r="M418" s="382">
        <v>1.16106</v>
      </c>
      <c r="N418" s="1"/>
      <c r="O418" s="1"/>
    </row>
    <row r="419" spans="1:15" ht="12.75" customHeight="1">
      <c r="A419" s="31">
        <v>409</v>
      </c>
      <c r="B419" s="381" t="s">
        <v>495</v>
      </c>
      <c r="C419" s="382">
        <v>30.2</v>
      </c>
      <c r="D419" s="383">
        <v>30.45</v>
      </c>
      <c r="E419" s="383">
        <v>29.799999999999997</v>
      </c>
      <c r="F419" s="383">
        <v>29.4</v>
      </c>
      <c r="G419" s="383">
        <v>28.749999999999996</v>
      </c>
      <c r="H419" s="383">
        <v>30.849999999999998</v>
      </c>
      <c r="I419" s="383">
        <v>31.499999999999996</v>
      </c>
      <c r="J419" s="383">
        <v>31.9</v>
      </c>
      <c r="K419" s="382">
        <v>31.1</v>
      </c>
      <c r="L419" s="382">
        <v>30.05</v>
      </c>
      <c r="M419" s="382">
        <v>52.245800000000003</v>
      </c>
      <c r="N419" s="1"/>
      <c r="O419" s="1"/>
    </row>
    <row r="420" spans="1:15" ht="12.75" customHeight="1">
      <c r="A420" s="31">
        <v>410</v>
      </c>
      <c r="B420" s="381" t="s">
        <v>496</v>
      </c>
      <c r="C420" s="382">
        <v>3895.5</v>
      </c>
      <c r="D420" s="383">
        <v>3874.2666666666664</v>
      </c>
      <c r="E420" s="383">
        <v>3813.9833333333327</v>
      </c>
      <c r="F420" s="383">
        <v>3732.4666666666662</v>
      </c>
      <c r="G420" s="383">
        <v>3672.1833333333325</v>
      </c>
      <c r="H420" s="383">
        <v>3955.7833333333328</v>
      </c>
      <c r="I420" s="383">
        <v>4016.0666666666666</v>
      </c>
      <c r="J420" s="383">
        <v>4097.583333333333</v>
      </c>
      <c r="K420" s="382">
        <v>3934.55</v>
      </c>
      <c r="L420" s="382">
        <v>3792.75</v>
      </c>
      <c r="M420" s="382">
        <v>0.41746</v>
      </c>
      <c r="N420" s="1"/>
      <c r="O420" s="1"/>
    </row>
    <row r="421" spans="1:15" ht="12.75" customHeight="1">
      <c r="A421" s="31">
        <v>411</v>
      </c>
      <c r="B421" s="381" t="s">
        <v>505</v>
      </c>
      <c r="C421" s="382">
        <v>852.4</v>
      </c>
      <c r="D421" s="383">
        <v>855.05000000000007</v>
      </c>
      <c r="E421" s="383">
        <v>846.60000000000014</v>
      </c>
      <c r="F421" s="383">
        <v>840.80000000000007</v>
      </c>
      <c r="G421" s="383">
        <v>832.35000000000014</v>
      </c>
      <c r="H421" s="383">
        <v>860.85000000000014</v>
      </c>
      <c r="I421" s="383">
        <v>869.30000000000018</v>
      </c>
      <c r="J421" s="383">
        <v>875.10000000000014</v>
      </c>
      <c r="K421" s="382">
        <v>863.5</v>
      </c>
      <c r="L421" s="382">
        <v>849.25</v>
      </c>
      <c r="M421" s="382">
        <v>2.4428999999999998</v>
      </c>
      <c r="N421" s="1"/>
      <c r="O421" s="1"/>
    </row>
    <row r="422" spans="1:15" ht="12.75" customHeight="1">
      <c r="A422" s="31">
        <v>412</v>
      </c>
      <c r="B422" s="381" t="s">
        <v>507</v>
      </c>
      <c r="C422" s="382">
        <v>1047.3499999999999</v>
      </c>
      <c r="D422" s="383">
        <v>1059.9666666666665</v>
      </c>
      <c r="E422" s="383">
        <v>1028.4333333333329</v>
      </c>
      <c r="F422" s="383">
        <v>1009.5166666666664</v>
      </c>
      <c r="G422" s="383">
        <v>977.98333333333289</v>
      </c>
      <c r="H422" s="383">
        <v>1078.883333333333</v>
      </c>
      <c r="I422" s="383">
        <v>1110.4166666666663</v>
      </c>
      <c r="J422" s="383">
        <v>1129.333333333333</v>
      </c>
      <c r="K422" s="382">
        <v>1091.5</v>
      </c>
      <c r="L422" s="382">
        <v>1041.05</v>
      </c>
      <c r="M422" s="382">
        <v>1.34988</v>
      </c>
      <c r="N422" s="1"/>
      <c r="O422" s="1"/>
    </row>
    <row r="423" spans="1:15" ht="12.75" customHeight="1">
      <c r="A423" s="31">
        <v>413</v>
      </c>
      <c r="B423" s="381" t="s">
        <v>506</v>
      </c>
      <c r="C423" s="382">
        <v>2346.9</v>
      </c>
      <c r="D423" s="383">
        <v>2348.9666666666667</v>
      </c>
      <c r="E423" s="383">
        <v>2328.9333333333334</v>
      </c>
      <c r="F423" s="383">
        <v>2310.9666666666667</v>
      </c>
      <c r="G423" s="383">
        <v>2290.9333333333334</v>
      </c>
      <c r="H423" s="383">
        <v>2366.9333333333334</v>
      </c>
      <c r="I423" s="383">
        <v>2386.9666666666672</v>
      </c>
      <c r="J423" s="383">
        <v>2404.9333333333334</v>
      </c>
      <c r="K423" s="382">
        <v>2369</v>
      </c>
      <c r="L423" s="382">
        <v>2331</v>
      </c>
      <c r="M423" s="382">
        <v>0.36395</v>
      </c>
      <c r="N423" s="1"/>
      <c r="O423" s="1"/>
    </row>
    <row r="424" spans="1:15" ht="12.75" customHeight="1">
      <c r="A424" s="31">
        <v>414</v>
      </c>
      <c r="B424" s="381" t="s">
        <v>508</v>
      </c>
      <c r="C424" s="382">
        <v>864.55</v>
      </c>
      <c r="D424" s="383">
        <v>869.85</v>
      </c>
      <c r="E424" s="383">
        <v>856.7</v>
      </c>
      <c r="F424" s="383">
        <v>848.85</v>
      </c>
      <c r="G424" s="383">
        <v>835.7</v>
      </c>
      <c r="H424" s="383">
        <v>877.7</v>
      </c>
      <c r="I424" s="383">
        <v>890.84999999999991</v>
      </c>
      <c r="J424" s="383">
        <v>898.7</v>
      </c>
      <c r="K424" s="382">
        <v>883</v>
      </c>
      <c r="L424" s="382">
        <v>862</v>
      </c>
      <c r="M424" s="382">
        <v>1.0214099999999999</v>
      </c>
      <c r="N424" s="1"/>
      <c r="O424" s="1"/>
    </row>
    <row r="425" spans="1:15" ht="12.75" customHeight="1">
      <c r="A425" s="31">
        <v>415</v>
      </c>
      <c r="B425" s="381" t="s">
        <v>509</v>
      </c>
      <c r="C425" s="382">
        <v>399.8</v>
      </c>
      <c r="D425" s="383">
        <v>402.93333333333334</v>
      </c>
      <c r="E425" s="383">
        <v>393.86666666666667</v>
      </c>
      <c r="F425" s="383">
        <v>387.93333333333334</v>
      </c>
      <c r="G425" s="383">
        <v>378.86666666666667</v>
      </c>
      <c r="H425" s="383">
        <v>408.86666666666667</v>
      </c>
      <c r="I425" s="383">
        <v>417.93333333333339</v>
      </c>
      <c r="J425" s="383">
        <v>423.86666666666667</v>
      </c>
      <c r="K425" s="382">
        <v>412</v>
      </c>
      <c r="L425" s="382">
        <v>397</v>
      </c>
      <c r="M425" s="382">
        <v>2.7313499999999999</v>
      </c>
      <c r="N425" s="1"/>
      <c r="O425" s="1"/>
    </row>
    <row r="426" spans="1:15" ht="12.75" customHeight="1">
      <c r="A426" s="31">
        <v>416</v>
      </c>
      <c r="B426" s="381" t="s">
        <v>517</v>
      </c>
      <c r="C426" s="382">
        <v>327.14999999999998</v>
      </c>
      <c r="D426" s="383">
        <v>318.63333333333327</v>
      </c>
      <c r="E426" s="383">
        <v>303.56666666666655</v>
      </c>
      <c r="F426" s="383">
        <v>279.98333333333329</v>
      </c>
      <c r="G426" s="383">
        <v>264.91666666666657</v>
      </c>
      <c r="H426" s="383">
        <v>342.21666666666653</v>
      </c>
      <c r="I426" s="383">
        <v>357.28333333333325</v>
      </c>
      <c r="J426" s="383">
        <v>380.8666666666665</v>
      </c>
      <c r="K426" s="382">
        <v>333.7</v>
      </c>
      <c r="L426" s="382">
        <v>295.05</v>
      </c>
      <c r="M426" s="382">
        <v>67.807910000000007</v>
      </c>
      <c r="N426" s="1"/>
      <c r="O426" s="1"/>
    </row>
    <row r="427" spans="1:15" ht="12.75" customHeight="1">
      <c r="A427" s="31">
        <v>417</v>
      </c>
      <c r="B427" s="381" t="s">
        <v>510</v>
      </c>
      <c r="C427" s="382">
        <v>64.599999999999994</v>
      </c>
      <c r="D427" s="383">
        <v>65.166666666666671</v>
      </c>
      <c r="E427" s="383">
        <v>63.38333333333334</v>
      </c>
      <c r="F427" s="383">
        <v>62.166666666666671</v>
      </c>
      <c r="G427" s="383">
        <v>60.38333333333334</v>
      </c>
      <c r="H427" s="383">
        <v>66.38333333333334</v>
      </c>
      <c r="I427" s="383">
        <v>68.166666666666671</v>
      </c>
      <c r="J427" s="383">
        <v>69.38333333333334</v>
      </c>
      <c r="K427" s="382">
        <v>66.95</v>
      </c>
      <c r="L427" s="382">
        <v>63.95</v>
      </c>
      <c r="M427" s="382">
        <v>46.636879999999998</v>
      </c>
      <c r="N427" s="1"/>
      <c r="O427" s="1"/>
    </row>
    <row r="428" spans="1:15" ht="12.75" customHeight="1">
      <c r="A428" s="31">
        <v>418</v>
      </c>
      <c r="B428" s="381" t="s">
        <v>193</v>
      </c>
      <c r="C428" s="382">
        <v>2504.9499999999998</v>
      </c>
      <c r="D428" s="383">
        <v>2462.9666666666667</v>
      </c>
      <c r="E428" s="383">
        <v>2391.9833333333336</v>
      </c>
      <c r="F428" s="383">
        <v>2279.0166666666669</v>
      </c>
      <c r="G428" s="383">
        <v>2208.0333333333338</v>
      </c>
      <c r="H428" s="383">
        <v>2575.9333333333334</v>
      </c>
      <c r="I428" s="383">
        <v>2646.9166666666661</v>
      </c>
      <c r="J428" s="383">
        <v>2759.8833333333332</v>
      </c>
      <c r="K428" s="382">
        <v>2533.9499999999998</v>
      </c>
      <c r="L428" s="382">
        <v>2350</v>
      </c>
      <c r="M428" s="382">
        <v>23.48058</v>
      </c>
      <c r="N428" s="1"/>
      <c r="O428" s="1"/>
    </row>
    <row r="429" spans="1:15" ht="12.75" customHeight="1">
      <c r="A429" s="31">
        <v>419</v>
      </c>
      <c r="B429" s="381" t="s">
        <v>194</v>
      </c>
      <c r="C429" s="382">
        <v>1215.5</v>
      </c>
      <c r="D429" s="383">
        <v>1216.9166666666667</v>
      </c>
      <c r="E429" s="383">
        <v>1202.4833333333336</v>
      </c>
      <c r="F429" s="383">
        <v>1189.4666666666669</v>
      </c>
      <c r="G429" s="383">
        <v>1175.0333333333338</v>
      </c>
      <c r="H429" s="383">
        <v>1229.9333333333334</v>
      </c>
      <c r="I429" s="383">
        <v>1244.3666666666663</v>
      </c>
      <c r="J429" s="383">
        <v>1257.3833333333332</v>
      </c>
      <c r="K429" s="382">
        <v>1231.3499999999999</v>
      </c>
      <c r="L429" s="382">
        <v>1203.9000000000001</v>
      </c>
      <c r="M429" s="382">
        <v>8.6231600000000004</v>
      </c>
      <c r="N429" s="1"/>
      <c r="O429" s="1"/>
    </row>
    <row r="430" spans="1:15" ht="12.75" customHeight="1">
      <c r="A430" s="31">
        <v>420</v>
      </c>
      <c r="B430" s="381" t="s">
        <v>514</v>
      </c>
      <c r="C430" s="382">
        <v>445.05</v>
      </c>
      <c r="D430" s="383">
        <v>446.7833333333333</v>
      </c>
      <c r="E430" s="383">
        <v>441.31666666666661</v>
      </c>
      <c r="F430" s="383">
        <v>437.58333333333331</v>
      </c>
      <c r="G430" s="383">
        <v>432.11666666666662</v>
      </c>
      <c r="H430" s="383">
        <v>450.51666666666659</v>
      </c>
      <c r="I430" s="383">
        <v>455.98333333333329</v>
      </c>
      <c r="J430" s="383">
        <v>459.71666666666658</v>
      </c>
      <c r="K430" s="382">
        <v>452.25</v>
      </c>
      <c r="L430" s="382">
        <v>443.05</v>
      </c>
      <c r="M430" s="382">
        <v>4.0315799999999999</v>
      </c>
      <c r="N430" s="1"/>
      <c r="O430" s="1"/>
    </row>
    <row r="431" spans="1:15" ht="12.75" customHeight="1">
      <c r="A431" s="31">
        <v>421</v>
      </c>
      <c r="B431" s="381" t="s">
        <v>511</v>
      </c>
      <c r="C431" s="382">
        <v>102.15</v>
      </c>
      <c r="D431" s="383">
        <v>100.14999999999999</v>
      </c>
      <c r="E431" s="383">
        <v>97.499999999999986</v>
      </c>
      <c r="F431" s="383">
        <v>92.85</v>
      </c>
      <c r="G431" s="383">
        <v>90.199999999999989</v>
      </c>
      <c r="H431" s="383">
        <v>104.79999999999998</v>
      </c>
      <c r="I431" s="383">
        <v>107.44999999999999</v>
      </c>
      <c r="J431" s="383">
        <v>112.09999999999998</v>
      </c>
      <c r="K431" s="382">
        <v>102.8</v>
      </c>
      <c r="L431" s="382">
        <v>95.5</v>
      </c>
      <c r="M431" s="382">
        <v>12.38387</v>
      </c>
      <c r="N431" s="1"/>
      <c r="O431" s="1"/>
    </row>
    <row r="432" spans="1:15" ht="12.75" customHeight="1">
      <c r="A432" s="31">
        <v>422</v>
      </c>
      <c r="B432" s="381" t="s">
        <v>513</v>
      </c>
      <c r="C432" s="382">
        <v>275.25</v>
      </c>
      <c r="D432" s="383">
        <v>275.25</v>
      </c>
      <c r="E432" s="383">
        <v>270.95</v>
      </c>
      <c r="F432" s="383">
        <v>266.64999999999998</v>
      </c>
      <c r="G432" s="383">
        <v>262.34999999999997</v>
      </c>
      <c r="H432" s="383">
        <v>279.55</v>
      </c>
      <c r="I432" s="383">
        <v>283.84999999999997</v>
      </c>
      <c r="J432" s="383">
        <v>288.15000000000003</v>
      </c>
      <c r="K432" s="382">
        <v>279.55</v>
      </c>
      <c r="L432" s="382">
        <v>270.95</v>
      </c>
      <c r="M432" s="382">
        <v>6.2904499999999999</v>
      </c>
      <c r="N432" s="1"/>
      <c r="O432" s="1"/>
    </row>
    <row r="433" spans="1:15" ht="12.75" customHeight="1">
      <c r="A433" s="31">
        <v>423</v>
      </c>
      <c r="B433" s="381" t="s">
        <v>515</v>
      </c>
      <c r="C433" s="382">
        <v>581.4</v>
      </c>
      <c r="D433" s="383">
        <v>579.31666666666672</v>
      </c>
      <c r="E433" s="383">
        <v>575.63333333333344</v>
      </c>
      <c r="F433" s="383">
        <v>569.86666666666667</v>
      </c>
      <c r="G433" s="383">
        <v>566.18333333333339</v>
      </c>
      <c r="H433" s="383">
        <v>585.08333333333348</v>
      </c>
      <c r="I433" s="383">
        <v>588.76666666666665</v>
      </c>
      <c r="J433" s="383">
        <v>594.53333333333353</v>
      </c>
      <c r="K433" s="382">
        <v>583</v>
      </c>
      <c r="L433" s="382">
        <v>573.54999999999995</v>
      </c>
      <c r="M433" s="382">
        <v>0.59394999999999998</v>
      </c>
      <c r="N433" s="1"/>
      <c r="O433" s="1"/>
    </row>
    <row r="434" spans="1:15" ht="12.75" customHeight="1">
      <c r="A434" s="31">
        <v>424</v>
      </c>
      <c r="B434" s="381" t="s">
        <v>516</v>
      </c>
      <c r="C434" s="382">
        <v>383.1</v>
      </c>
      <c r="D434" s="383">
        <v>384.33333333333331</v>
      </c>
      <c r="E434" s="383">
        <v>380.01666666666665</v>
      </c>
      <c r="F434" s="383">
        <v>376.93333333333334</v>
      </c>
      <c r="G434" s="383">
        <v>372.61666666666667</v>
      </c>
      <c r="H434" s="383">
        <v>387.41666666666663</v>
      </c>
      <c r="I434" s="383">
        <v>391.73333333333335</v>
      </c>
      <c r="J434" s="383">
        <v>394.81666666666661</v>
      </c>
      <c r="K434" s="382">
        <v>388.65</v>
      </c>
      <c r="L434" s="382">
        <v>381.25</v>
      </c>
      <c r="M434" s="382">
        <v>6.4788199999999998</v>
      </c>
      <c r="N434" s="1"/>
      <c r="O434" s="1"/>
    </row>
    <row r="435" spans="1:15" ht="12.75" customHeight="1">
      <c r="A435" s="31">
        <v>425</v>
      </c>
      <c r="B435" s="381" t="s">
        <v>518</v>
      </c>
      <c r="C435" s="382">
        <v>2365.3000000000002</v>
      </c>
      <c r="D435" s="383">
        <v>2371.75</v>
      </c>
      <c r="E435" s="383">
        <v>2326.75</v>
      </c>
      <c r="F435" s="383">
        <v>2288.1999999999998</v>
      </c>
      <c r="G435" s="383">
        <v>2243.1999999999998</v>
      </c>
      <c r="H435" s="383">
        <v>2410.3000000000002</v>
      </c>
      <c r="I435" s="383">
        <v>2455.3000000000002</v>
      </c>
      <c r="J435" s="383">
        <v>2493.8500000000004</v>
      </c>
      <c r="K435" s="382">
        <v>2416.75</v>
      </c>
      <c r="L435" s="382">
        <v>2333.1999999999998</v>
      </c>
      <c r="M435" s="382">
        <v>0.15264</v>
      </c>
      <c r="N435" s="1"/>
      <c r="O435" s="1"/>
    </row>
    <row r="436" spans="1:15" ht="12.75" customHeight="1">
      <c r="A436" s="31">
        <v>426</v>
      </c>
      <c r="B436" s="381" t="s">
        <v>519</v>
      </c>
      <c r="C436" s="382">
        <v>879.3</v>
      </c>
      <c r="D436" s="383">
        <v>889.5333333333333</v>
      </c>
      <c r="E436" s="383">
        <v>865.61666666666656</v>
      </c>
      <c r="F436" s="383">
        <v>851.93333333333328</v>
      </c>
      <c r="G436" s="383">
        <v>828.01666666666654</v>
      </c>
      <c r="H436" s="383">
        <v>903.21666666666658</v>
      </c>
      <c r="I436" s="383">
        <v>927.13333333333333</v>
      </c>
      <c r="J436" s="383">
        <v>940.81666666666661</v>
      </c>
      <c r="K436" s="382">
        <v>913.45</v>
      </c>
      <c r="L436" s="382">
        <v>875.85</v>
      </c>
      <c r="M436" s="382">
        <v>0.50644999999999996</v>
      </c>
      <c r="N436" s="1"/>
      <c r="O436" s="1"/>
    </row>
    <row r="437" spans="1:15" ht="12.75" customHeight="1">
      <c r="A437" s="31">
        <v>427</v>
      </c>
      <c r="B437" s="381" t="s">
        <v>195</v>
      </c>
      <c r="C437" s="382">
        <v>828.95</v>
      </c>
      <c r="D437" s="383">
        <v>830.05000000000007</v>
      </c>
      <c r="E437" s="383">
        <v>824.10000000000014</v>
      </c>
      <c r="F437" s="383">
        <v>819.25000000000011</v>
      </c>
      <c r="G437" s="383">
        <v>813.30000000000018</v>
      </c>
      <c r="H437" s="383">
        <v>834.90000000000009</v>
      </c>
      <c r="I437" s="383">
        <v>840.85000000000014</v>
      </c>
      <c r="J437" s="383">
        <v>845.7</v>
      </c>
      <c r="K437" s="382">
        <v>836</v>
      </c>
      <c r="L437" s="382">
        <v>825.2</v>
      </c>
      <c r="M437" s="382">
        <v>14.753740000000001</v>
      </c>
      <c r="N437" s="1"/>
      <c r="O437" s="1"/>
    </row>
    <row r="438" spans="1:15" ht="12.75" customHeight="1">
      <c r="A438" s="31">
        <v>428</v>
      </c>
      <c r="B438" s="381" t="s">
        <v>520</v>
      </c>
      <c r="C438" s="382">
        <v>510.8</v>
      </c>
      <c r="D438" s="383">
        <v>514.26666666666665</v>
      </c>
      <c r="E438" s="383">
        <v>504.5333333333333</v>
      </c>
      <c r="F438" s="383">
        <v>498.26666666666665</v>
      </c>
      <c r="G438" s="383">
        <v>488.5333333333333</v>
      </c>
      <c r="H438" s="383">
        <v>520.5333333333333</v>
      </c>
      <c r="I438" s="383">
        <v>530.26666666666665</v>
      </c>
      <c r="J438" s="383">
        <v>536.5333333333333</v>
      </c>
      <c r="K438" s="382">
        <v>524</v>
      </c>
      <c r="L438" s="382">
        <v>508</v>
      </c>
      <c r="M438" s="382">
        <v>5.6881899999999996</v>
      </c>
      <c r="N438" s="1"/>
      <c r="O438" s="1"/>
    </row>
    <row r="439" spans="1:15" ht="12.75" customHeight="1">
      <c r="A439" s="31">
        <v>429</v>
      </c>
      <c r="B439" s="381" t="s">
        <v>196</v>
      </c>
      <c r="C439" s="382">
        <v>506.45</v>
      </c>
      <c r="D439" s="383">
        <v>508.81666666666666</v>
      </c>
      <c r="E439" s="383">
        <v>501.08333333333337</v>
      </c>
      <c r="F439" s="383">
        <v>495.7166666666667</v>
      </c>
      <c r="G439" s="383">
        <v>487.98333333333341</v>
      </c>
      <c r="H439" s="383">
        <v>514.18333333333339</v>
      </c>
      <c r="I439" s="383">
        <v>521.91666666666652</v>
      </c>
      <c r="J439" s="383">
        <v>527.2833333333333</v>
      </c>
      <c r="K439" s="382">
        <v>516.54999999999995</v>
      </c>
      <c r="L439" s="382">
        <v>503.45</v>
      </c>
      <c r="M439" s="382">
        <v>7.5569800000000003</v>
      </c>
      <c r="N439" s="1"/>
      <c r="O439" s="1"/>
    </row>
    <row r="440" spans="1:15" ht="12.75" customHeight="1">
      <c r="A440" s="31">
        <v>430</v>
      </c>
      <c r="B440" s="381" t="s">
        <v>523</v>
      </c>
      <c r="C440" s="382">
        <v>746.05</v>
      </c>
      <c r="D440" s="383">
        <v>738.65</v>
      </c>
      <c r="E440" s="383">
        <v>727.4</v>
      </c>
      <c r="F440" s="383">
        <v>708.75</v>
      </c>
      <c r="G440" s="383">
        <v>697.5</v>
      </c>
      <c r="H440" s="383">
        <v>757.3</v>
      </c>
      <c r="I440" s="383">
        <v>768.55</v>
      </c>
      <c r="J440" s="383">
        <v>787.19999999999993</v>
      </c>
      <c r="K440" s="382">
        <v>749.9</v>
      </c>
      <c r="L440" s="382">
        <v>720</v>
      </c>
      <c r="M440" s="382">
        <v>0.82757000000000003</v>
      </c>
      <c r="N440" s="1"/>
      <c r="O440" s="1"/>
    </row>
    <row r="441" spans="1:15" ht="12.75" customHeight="1">
      <c r="A441" s="31">
        <v>431</v>
      </c>
      <c r="B441" s="381" t="s">
        <v>521</v>
      </c>
      <c r="C441" s="382">
        <v>446.3</v>
      </c>
      <c r="D441" s="383">
        <v>443.88333333333338</v>
      </c>
      <c r="E441" s="383">
        <v>439.76666666666677</v>
      </c>
      <c r="F441" s="383">
        <v>433.23333333333341</v>
      </c>
      <c r="G441" s="383">
        <v>429.11666666666679</v>
      </c>
      <c r="H441" s="383">
        <v>450.41666666666674</v>
      </c>
      <c r="I441" s="383">
        <v>454.53333333333342</v>
      </c>
      <c r="J441" s="383">
        <v>461.06666666666672</v>
      </c>
      <c r="K441" s="382">
        <v>448</v>
      </c>
      <c r="L441" s="382">
        <v>437.35</v>
      </c>
      <c r="M441" s="382">
        <v>1.59561</v>
      </c>
      <c r="N441" s="1"/>
      <c r="O441" s="1"/>
    </row>
    <row r="442" spans="1:15" ht="12.75" customHeight="1">
      <c r="A442" s="31">
        <v>432</v>
      </c>
      <c r="B442" s="381" t="s">
        <v>522</v>
      </c>
      <c r="C442" s="382">
        <v>2196.1999999999998</v>
      </c>
      <c r="D442" s="383">
        <v>2195.35</v>
      </c>
      <c r="E442" s="383">
        <v>2177.85</v>
      </c>
      <c r="F442" s="383">
        <v>2159.5</v>
      </c>
      <c r="G442" s="383">
        <v>2142</v>
      </c>
      <c r="H442" s="383">
        <v>2213.6999999999998</v>
      </c>
      <c r="I442" s="383">
        <v>2231.1999999999998</v>
      </c>
      <c r="J442" s="383">
        <v>2249.5499999999997</v>
      </c>
      <c r="K442" s="382">
        <v>2212.85</v>
      </c>
      <c r="L442" s="382">
        <v>2177</v>
      </c>
      <c r="M442" s="382">
        <v>0.44124999999999998</v>
      </c>
      <c r="N442" s="1"/>
      <c r="O442" s="1"/>
    </row>
    <row r="443" spans="1:15" ht="12.75" customHeight="1">
      <c r="A443" s="31">
        <v>433</v>
      </c>
      <c r="B443" s="381" t="s">
        <v>524</v>
      </c>
      <c r="C443" s="382">
        <v>480</v>
      </c>
      <c r="D443" s="383">
        <v>479.23333333333329</v>
      </c>
      <c r="E443" s="383">
        <v>476.16666666666657</v>
      </c>
      <c r="F443" s="383">
        <v>472.33333333333326</v>
      </c>
      <c r="G443" s="383">
        <v>469.26666666666654</v>
      </c>
      <c r="H443" s="383">
        <v>483.06666666666661</v>
      </c>
      <c r="I443" s="383">
        <v>486.13333333333333</v>
      </c>
      <c r="J443" s="383">
        <v>489.96666666666664</v>
      </c>
      <c r="K443" s="382">
        <v>482.3</v>
      </c>
      <c r="L443" s="382">
        <v>475.4</v>
      </c>
      <c r="M443" s="382">
        <v>5.5557800000000004</v>
      </c>
      <c r="N443" s="1"/>
      <c r="O443" s="1"/>
    </row>
    <row r="444" spans="1:15" ht="12.75" customHeight="1">
      <c r="A444" s="31">
        <v>434</v>
      </c>
      <c r="B444" s="381" t="s">
        <v>525</v>
      </c>
      <c r="C444" s="382">
        <v>10.65</v>
      </c>
      <c r="D444" s="383">
        <v>10.583333333333334</v>
      </c>
      <c r="E444" s="383">
        <v>10.516666666666667</v>
      </c>
      <c r="F444" s="383">
        <v>10.383333333333333</v>
      </c>
      <c r="G444" s="383">
        <v>10.316666666666666</v>
      </c>
      <c r="H444" s="383">
        <v>10.716666666666669</v>
      </c>
      <c r="I444" s="383">
        <v>10.783333333333335</v>
      </c>
      <c r="J444" s="383">
        <v>10.91666666666667</v>
      </c>
      <c r="K444" s="382">
        <v>10.65</v>
      </c>
      <c r="L444" s="382">
        <v>10.45</v>
      </c>
      <c r="M444" s="382">
        <v>1118.3218899999999</v>
      </c>
      <c r="N444" s="1"/>
      <c r="O444" s="1"/>
    </row>
    <row r="445" spans="1:15" ht="12.75" customHeight="1">
      <c r="A445" s="31">
        <v>435</v>
      </c>
      <c r="B445" s="381" t="s">
        <v>512</v>
      </c>
      <c r="C445" s="382">
        <v>377.2</v>
      </c>
      <c r="D445" s="383">
        <v>379.91666666666669</v>
      </c>
      <c r="E445" s="383">
        <v>373.43333333333339</v>
      </c>
      <c r="F445" s="383">
        <v>369.66666666666669</v>
      </c>
      <c r="G445" s="383">
        <v>363.18333333333339</v>
      </c>
      <c r="H445" s="383">
        <v>383.68333333333339</v>
      </c>
      <c r="I445" s="383">
        <v>390.16666666666663</v>
      </c>
      <c r="J445" s="383">
        <v>393.93333333333339</v>
      </c>
      <c r="K445" s="382">
        <v>386.4</v>
      </c>
      <c r="L445" s="382">
        <v>376.15</v>
      </c>
      <c r="M445" s="382">
        <v>10.36899</v>
      </c>
      <c r="N445" s="1"/>
      <c r="O445" s="1"/>
    </row>
    <row r="446" spans="1:15" ht="12.75" customHeight="1">
      <c r="A446" s="31">
        <v>436</v>
      </c>
      <c r="B446" s="381" t="s">
        <v>526</v>
      </c>
      <c r="C446" s="382">
        <v>999.35</v>
      </c>
      <c r="D446" s="383">
        <v>1000.35</v>
      </c>
      <c r="E446" s="383">
        <v>991.85</v>
      </c>
      <c r="F446" s="383">
        <v>984.35</v>
      </c>
      <c r="G446" s="383">
        <v>975.85</v>
      </c>
      <c r="H446" s="383">
        <v>1007.85</v>
      </c>
      <c r="I446" s="383">
        <v>1016.35</v>
      </c>
      <c r="J446" s="383">
        <v>1023.85</v>
      </c>
      <c r="K446" s="382">
        <v>1008.85</v>
      </c>
      <c r="L446" s="382">
        <v>992.85</v>
      </c>
      <c r="M446" s="382">
        <v>0.16089999999999999</v>
      </c>
      <c r="N446" s="1"/>
      <c r="O446" s="1"/>
    </row>
    <row r="447" spans="1:15" ht="12.75" customHeight="1">
      <c r="A447" s="31">
        <v>437</v>
      </c>
      <c r="B447" s="381" t="s">
        <v>277</v>
      </c>
      <c r="C447" s="382">
        <v>631.45000000000005</v>
      </c>
      <c r="D447" s="383">
        <v>629.15</v>
      </c>
      <c r="E447" s="383">
        <v>623.29999999999995</v>
      </c>
      <c r="F447" s="383">
        <v>615.15</v>
      </c>
      <c r="G447" s="383">
        <v>609.29999999999995</v>
      </c>
      <c r="H447" s="383">
        <v>637.29999999999995</v>
      </c>
      <c r="I447" s="383">
        <v>643.15000000000009</v>
      </c>
      <c r="J447" s="383">
        <v>651.29999999999995</v>
      </c>
      <c r="K447" s="382">
        <v>635</v>
      </c>
      <c r="L447" s="382">
        <v>621</v>
      </c>
      <c r="M447" s="382">
        <v>3.6767400000000001</v>
      </c>
      <c r="N447" s="1"/>
      <c r="O447" s="1"/>
    </row>
    <row r="448" spans="1:15" ht="12.75" customHeight="1">
      <c r="A448" s="31">
        <v>438</v>
      </c>
      <c r="B448" s="381" t="s">
        <v>531</v>
      </c>
      <c r="C448" s="382">
        <v>1817.3</v>
      </c>
      <c r="D448" s="383">
        <v>1830.7666666666667</v>
      </c>
      <c r="E448" s="383">
        <v>1779.5333333333333</v>
      </c>
      <c r="F448" s="383">
        <v>1741.7666666666667</v>
      </c>
      <c r="G448" s="383">
        <v>1690.5333333333333</v>
      </c>
      <c r="H448" s="383">
        <v>1868.5333333333333</v>
      </c>
      <c r="I448" s="383">
        <v>1919.7666666666664</v>
      </c>
      <c r="J448" s="383">
        <v>1957.5333333333333</v>
      </c>
      <c r="K448" s="382">
        <v>1882</v>
      </c>
      <c r="L448" s="382">
        <v>1793</v>
      </c>
      <c r="M448" s="382">
        <v>2.14968</v>
      </c>
      <c r="N448" s="1"/>
      <c r="O448" s="1"/>
    </row>
    <row r="449" spans="1:15" ht="12.75" customHeight="1">
      <c r="A449" s="31">
        <v>439</v>
      </c>
      <c r="B449" s="381" t="s">
        <v>532</v>
      </c>
      <c r="C449" s="382">
        <v>13999.05</v>
      </c>
      <c r="D449" s="383">
        <v>14036.35</v>
      </c>
      <c r="E449" s="383">
        <v>13822.7</v>
      </c>
      <c r="F449" s="383">
        <v>13646.35</v>
      </c>
      <c r="G449" s="383">
        <v>13432.7</v>
      </c>
      <c r="H449" s="383">
        <v>14212.7</v>
      </c>
      <c r="I449" s="383">
        <v>14426.349999999999</v>
      </c>
      <c r="J449" s="383">
        <v>14602.7</v>
      </c>
      <c r="K449" s="382">
        <v>14250</v>
      </c>
      <c r="L449" s="382">
        <v>13860</v>
      </c>
      <c r="M449" s="382">
        <v>1.325E-2</v>
      </c>
      <c r="N449" s="1"/>
      <c r="O449" s="1"/>
    </row>
    <row r="450" spans="1:15" ht="12.75" customHeight="1">
      <c r="A450" s="31">
        <v>440</v>
      </c>
      <c r="B450" s="381" t="s">
        <v>197</v>
      </c>
      <c r="C450" s="382">
        <v>927.2</v>
      </c>
      <c r="D450" s="383">
        <v>920.91666666666663</v>
      </c>
      <c r="E450" s="383">
        <v>912.48333333333323</v>
      </c>
      <c r="F450" s="383">
        <v>897.76666666666665</v>
      </c>
      <c r="G450" s="383">
        <v>889.33333333333326</v>
      </c>
      <c r="H450" s="383">
        <v>935.63333333333321</v>
      </c>
      <c r="I450" s="383">
        <v>944.06666666666661</v>
      </c>
      <c r="J450" s="383">
        <v>958.78333333333319</v>
      </c>
      <c r="K450" s="382">
        <v>929.35</v>
      </c>
      <c r="L450" s="382">
        <v>906.2</v>
      </c>
      <c r="M450" s="382">
        <v>12.86246</v>
      </c>
      <c r="N450" s="1"/>
      <c r="O450" s="1"/>
    </row>
    <row r="451" spans="1:15" ht="12.75" customHeight="1">
      <c r="A451" s="31">
        <v>441</v>
      </c>
      <c r="B451" s="381" t="s">
        <v>533</v>
      </c>
      <c r="C451" s="382">
        <v>213.2</v>
      </c>
      <c r="D451" s="383">
        <v>214.11666666666667</v>
      </c>
      <c r="E451" s="383">
        <v>211.58333333333334</v>
      </c>
      <c r="F451" s="383">
        <v>209.96666666666667</v>
      </c>
      <c r="G451" s="383">
        <v>207.43333333333334</v>
      </c>
      <c r="H451" s="383">
        <v>215.73333333333335</v>
      </c>
      <c r="I451" s="383">
        <v>218.26666666666665</v>
      </c>
      <c r="J451" s="383">
        <v>219.88333333333335</v>
      </c>
      <c r="K451" s="382">
        <v>216.65</v>
      </c>
      <c r="L451" s="382">
        <v>212.5</v>
      </c>
      <c r="M451" s="382">
        <v>12.097110000000001</v>
      </c>
      <c r="N451" s="1"/>
      <c r="O451" s="1"/>
    </row>
    <row r="452" spans="1:15" ht="12.75" customHeight="1">
      <c r="A452" s="31">
        <v>442</v>
      </c>
      <c r="B452" s="381" t="s">
        <v>534</v>
      </c>
      <c r="C452" s="382">
        <v>1463.1</v>
      </c>
      <c r="D452" s="383">
        <v>1466.8833333333332</v>
      </c>
      <c r="E452" s="383">
        <v>1441.2666666666664</v>
      </c>
      <c r="F452" s="383">
        <v>1419.4333333333332</v>
      </c>
      <c r="G452" s="383">
        <v>1393.8166666666664</v>
      </c>
      <c r="H452" s="383">
        <v>1488.7166666666665</v>
      </c>
      <c r="I452" s="383">
        <v>1514.3333333333333</v>
      </c>
      <c r="J452" s="383">
        <v>1536.1666666666665</v>
      </c>
      <c r="K452" s="382">
        <v>1492.5</v>
      </c>
      <c r="L452" s="382">
        <v>1445.05</v>
      </c>
      <c r="M452" s="382">
        <v>7.3483999999999998</v>
      </c>
      <c r="N452" s="1"/>
      <c r="O452" s="1"/>
    </row>
    <row r="453" spans="1:15" ht="12.75" customHeight="1">
      <c r="A453" s="31">
        <v>443</v>
      </c>
      <c r="B453" s="381" t="s">
        <v>198</v>
      </c>
      <c r="C453" s="382">
        <v>736.1</v>
      </c>
      <c r="D453" s="383">
        <v>735.26666666666677</v>
      </c>
      <c r="E453" s="383">
        <v>725.88333333333355</v>
      </c>
      <c r="F453" s="383">
        <v>715.66666666666674</v>
      </c>
      <c r="G453" s="383">
        <v>706.28333333333353</v>
      </c>
      <c r="H453" s="383">
        <v>745.48333333333358</v>
      </c>
      <c r="I453" s="383">
        <v>754.86666666666679</v>
      </c>
      <c r="J453" s="383">
        <v>765.0833333333336</v>
      </c>
      <c r="K453" s="382">
        <v>744.65</v>
      </c>
      <c r="L453" s="382">
        <v>725.05</v>
      </c>
      <c r="M453" s="382">
        <v>21.07056</v>
      </c>
      <c r="N453" s="1"/>
      <c r="O453" s="1"/>
    </row>
    <row r="454" spans="1:15" ht="12.75" customHeight="1">
      <c r="A454" s="31">
        <v>444</v>
      </c>
      <c r="B454" s="381" t="s">
        <v>278</v>
      </c>
      <c r="C454" s="382">
        <v>5799.55</v>
      </c>
      <c r="D454" s="383">
        <v>5840.1333333333341</v>
      </c>
      <c r="E454" s="383">
        <v>5741.4166666666679</v>
      </c>
      <c r="F454" s="383">
        <v>5683.2833333333338</v>
      </c>
      <c r="G454" s="383">
        <v>5584.5666666666675</v>
      </c>
      <c r="H454" s="383">
        <v>5898.2666666666682</v>
      </c>
      <c r="I454" s="383">
        <v>5996.9833333333336</v>
      </c>
      <c r="J454" s="383">
        <v>6055.1166666666686</v>
      </c>
      <c r="K454" s="382">
        <v>5938.85</v>
      </c>
      <c r="L454" s="382">
        <v>5782</v>
      </c>
      <c r="M454" s="382">
        <v>1.12039</v>
      </c>
      <c r="N454" s="1"/>
      <c r="O454" s="1"/>
    </row>
    <row r="455" spans="1:15" ht="12.75" customHeight="1">
      <c r="A455" s="31">
        <v>445</v>
      </c>
      <c r="B455" s="381" t="s">
        <v>199</v>
      </c>
      <c r="C455" s="382">
        <v>490.6</v>
      </c>
      <c r="D455" s="383">
        <v>489.95</v>
      </c>
      <c r="E455" s="383">
        <v>484.4</v>
      </c>
      <c r="F455" s="383">
        <v>478.2</v>
      </c>
      <c r="G455" s="383">
        <v>472.65</v>
      </c>
      <c r="H455" s="383">
        <v>496.15</v>
      </c>
      <c r="I455" s="383">
        <v>501.70000000000005</v>
      </c>
      <c r="J455" s="383">
        <v>507.9</v>
      </c>
      <c r="K455" s="382">
        <v>495.5</v>
      </c>
      <c r="L455" s="382">
        <v>483.75</v>
      </c>
      <c r="M455" s="382">
        <v>155.32165000000001</v>
      </c>
      <c r="N455" s="1"/>
      <c r="O455" s="1"/>
    </row>
    <row r="456" spans="1:15" ht="12.75" customHeight="1">
      <c r="A456" s="31">
        <v>446</v>
      </c>
      <c r="B456" s="381" t="s">
        <v>535</v>
      </c>
      <c r="C456" s="382">
        <v>248.15</v>
      </c>
      <c r="D456" s="383">
        <v>245.91666666666666</v>
      </c>
      <c r="E456" s="383">
        <v>242.83333333333331</v>
      </c>
      <c r="F456" s="383">
        <v>237.51666666666665</v>
      </c>
      <c r="G456" s="383">
        <v>234.43333333333331</v>
      </c>
      <c r="H456" s="383">
        <v>251.23333333333332</v>
      </c>
      <c r="I456" s="383">
        <v>254.31666666666663</v>
      </c>
      <c r="J456" s="383">
        <v>259.63333333333333</v>
      </c>
      <c r="K456" s="382">
        <v>249</v>
      </c>
      <c r="L456" s="382">
        <v>240.6</v>
      </c>
      <c r="M456" s="382">
        <v>23.458670000000001</v>
      </c>
      <c r="N456" s="1"/>
      <c r="O456" s="1"/>
    </row>
    <row r="457" spans="1:15" ht="12.75" customHeight="1">
      <c r="A457" s="31">
        <v>447</v>
      </c>
      <c r="B457" s="381" t="s">
        <v>200</v>
      </c>
      <c r="C457" s="382">
        <v>229.8</v>
      </c>
      <c r="D457" s="383">
        <v>229.91666666666666</v>
      </c>
      <c r="E457" s="383">
        <v>226.98333333333332</v>
      </c>
      <c r="F457" s="383">
        <v>224.16666666666666</v>
      </c>
      <c r="G457" s="383">
        <v>221.23333333333332</v>
      </c>
      <c r="H457" s="383">
        <v>232.73333333333332</v>
      </c>
      <c r="I457" s="383">
        <v>235.66666666666666</v>
      </c>
      <c r="J457" s="383">
        <v>238.48333333333332</v>
      </c>
      <c r="K457" s="382">
        <v>232.85</v>
      </c>
      <c r="L457" s="382">
        <v>227.1</v>
      </c>
      <c r="M457" s="382">
        <v>345.95209</v>
      </c>
      <c r="N457" s="1"/>
      <c r="O457" s="1"/>
    </row>
    <row r="458" spans="1:15" ht="12.75" customHeight="1">
      <c r="A458" s="31">
        <v>448</v>
      </c>
      <c r="B458" s="381" t="s">
        <v>201</v>
      </c>
      <c r="C458" s="382">
        <v>1160.3499999999999</v>
      </c>
      <c r="D458" s="383">
        <v>1160.7333333333333</v>
      </c>
      <c r="E458" s="383">
        <v>1147.4666666666667</v>
      </c>
      <c r="F458" s="383">
        <v>1134.5833333333333</v>
      </c>
      <c r="G458" s="383">
        <v>1121.3166666666666</v>
      </c>
      <c r="H458" s="383">
        <v>1173.6166666666668</v>
      </c>
      <c r="I458" s="383">
        <v>1186.8833333333337</v>
      </c>
      <c r="J458" s="383">
        <v>1199.7666666666669</v>
      </c>
      <c r="K458" s="382">
        <v>1174</v>
      </c>
      <c r="L458" s="382">
        <v>1147.8499999999999</v>
      </c>
      <c r="M458" s="382">
        <v>39.738570000000003</v>
      </c>
      <c r="N458" s="1"/>
      <c r="O458" s="1"/>
    </row>
    <row r="459" spans="1:15" ht="12.75" customHeight="1">
      <c r="A459" s="31">
        <v>449</v>
      </c>
      <c r="B459" s="381" t="s">
        <v>857</v>
      </c>
      <c r="C459" s="382">
        <v>855.9</v>
      </c>
      <c r="D459" s="383">
        <v>830.25</v>
      </c>
      <c r="E459" s="383">
        <v>782.5</v>
      </c>
      <c r="F459" s="383">
        <v>709.1</v>
      </c>
      <c r="G459" s="383">
        <v>661.35</v>
      </c>
      <c r="H459" s="383">
        <v>903.65</v>
      </c>
      <c r="I459" s="383">
        <v>951.4</v>
      </c>
      <c r="J459" s="383">
        <v>1024.8</v>
      </c>
      <c r="K459" s="382">
        <v>878</v>
      </c>
      <c r="L459" s="382">
        <v>756.85</v>
      </c>
      <c r="M459" s="382">
        <v>7.8098099999999997</v>
      </c>
      <c r="N459" s="1"/>
      <c r="O459" s="1"/>
    </row>
    <row r="460" spans="1:15" ht="12.75" customHeight="1">
      <c r="A460" s="31">
        <v>450</v>
      </c>
      <c r="B460" s="381" t="s">
        <v>527</v>
      </c>
      <c r="C460" s="382">
        <v>2119.75</v>
      </c>
      <c r="D460" s="383">
        <v>2119.2000000000003</v>
      </c>
      <c r="E460" s="383">
        <v>2080.6500000000005</v>
      </c>
      <c r="F460" s="383">
        <v>2041.5500000000002</v>
      </c>
      <c r="G460" s="383">
        <v>2003.0000000000005</v>
      </c>
      <c r="H460" s="383">
        <v>2158.3000000000006</v>
      </c>
      <c r="I460" s="383">
        <v>2196.8500000000008</v>
      </c>
      <c r="J460" s="383">
        <v>2235.9500000000007</v>
      </c>
      <c r="K460" s="382">
        <v>2157.75</v>
      </c>
      <c r="L460" s="382">
        <v>2080.1</v>
      </c>
      <c r="M460" s="382">
        <v>0.50461999999999996</v>
      </c>
      <c r="N460" s="1"/>
      <c r="O460" s="1"/>
    </row>
    <row r="461" spans="1:15" ht="12.75" customHeight="1">
      <c r="A461" s="31">
        <v>451</v>
      </c>
      <c r="B461" s="381" t="s">
        <v>528</v>
      </c>
      <c r="C461" s="382">
        <v>764.15</v>
      </c>
      <c r="D461" s="383">
        <v>769.06666666666661</v>
      </c>
      <c r="E461" s="383">
        <v>755.18333333333317</v>
      </c>
      <c r="F461" s="383">
        <v>746.21666666666658</v>
      </c>
      <c r="G461" s="383">
        <v>732.33333333333314</v>
      </c>
      <c r="H461" s="383">
        <v>778.03333333333319</v>
      </c>
      <c r="I461" s="383">
        <v>791.91666666666663</v>
      </c>
      <c r="J461" s="383">
        <v>800.88333333333321</v>
      </c>
      <c r="K461" s="382">
        <v>782.95</v>
      </c>
      <c r="L461" s="382">
        <v>760.1</v>
      </c>
      <c r="M461" s="382">
        <v>0.14224000000000001</v>
      </c>
      <c r="N461" s="1"/>
      <c r="O461" s="1"/>
    </row>
    <row r="462" spans="1:15" ht="12.75" customHeight="1">
      <c r="A462" s="31">
        <v>452</v>
      </c>
      <c r="B462" s="381" t="s">
        <v>202</v>
      </c>
      <c r="C462" s="382">
        <v>3853.5</v>
      </c>
      <c r="D462" s="383">
        <v>3838.2666666666664</v>
      </c>
      <c r="E462" s="383">
        <v>3811.6333333333328</v>
      </c>
      <c r="F462" s="383">
        <v>3769.7666666666664</v>
      </c>
      <c r="G462" s="383">
        <v>3743.1333333333328</v>
      </c>
      <c r="H462" s="383">
        <v>3880.1333333333328</v>
      </c>
      <c r="I462" s="383">
        <v>3906.766666666666</v>
      </c>
      <c r="J462" s="383">
        <v>3948.6333333333328</v>
      </c>
      <c r="K462" s="382">
        <v>3864.9</v>
      </c>
      <c r="L462" s="382">
        <v>3796.4</v>
      </c>
      <c r="M462" s="382">
        <v>24.605910000000002</v>
      </c>
      <c r="N462" s="1"/>
      <c r="O462" s="1"/>
    </row>
    <row r="463" spans="1:15" ht="12.75" customHeight="1">
      <c r="A463" s="31">
        <v>453</v>
      </c>
      <c r="B463" s="381" t="s">
        <v>536</v>
      </c>
      <c r="C463" s="382">
        <v>4183.6000000000004</v>
      </c>
      <c r="D463" s="383">
        <v>4134.083333333333</v>
      </c>
      <c r="E463" s="383">
        <v>4040.7666666666664</v>
      </c>
      <c r="F463" s="383">
        <v>3897.9333333333334</v>
      </c>
      <c r="G463" s="383">
        <v>3804.6166666666668</v>
      </c>
      <c r="H463" s="383">
        <v>4276.9166666666661</v>
      </c>
      <c r="I463" s="383">
        <v>4370.2333333333336</v>
      </c>
      <c r="J463" s="383">
        <v>4513.0666666666657</v>
      </c>
      <c r="K463" s="382">
        <v>4227.3999999999996</v>
      </c>
      <c r="L463" s="382">
        <v>3991.25</v>
      </c>
      <c r="M463" s="382">
        <v>0.62222</v>
      </c>
      <c r="N463" s="1"/>
      <c r="O463" s="1"/>
    </row>
    <row r="464" spans="1:15" ht="12.75" customHeight="1">
      <c r="A464" s="31">
        <v>454</v>
      </c>
      <c r="B464" s="381" t="s">
        <v>203</v>
      </c>
      <c r="C464" s="382">
        <v>1703.85</v>
      </c>
      <c r="D464" s="383">
        <v>1707.8333333333333</v>
      </c>
      <c r="E464" s="383">
        <v>1691.1166666666666</v>
      </c>
      <c r="F464" s="383">
        <v>1678.3833333333332</v>
      </c>
      <c r="G464" s="383">
        <v>1661.6666666666665</v>
      </c>
      <c r="H464" s="383">
        <v>1720.5666666666666</v>
      </c>
      <c r="I464" s="383">
        <v>1737.2833333333333</v>
      </c>
      <c r="J464" s="383">
        <v>1750.0166666666667</v>
      </c>
      <c r="K464" s="382">
        <v>1724.55</v>
      </c>
      <c r="L464" s="382">
        <v>1695.1</v>
      </c>
      <c r="M464" s="382">
        <v>21.033619999999999</v>
      </c>
      <c r="N464" s="1"/>
      <c r="O464" s="1"/>
    </row>
    <row r="465" spans="1:15" ht="12.75" customHeight="1">
      <c r="A465" s="31">
        <v>455</v>
      </c>
      <c r="B465" s="381" t="s">
        <v>538</v>
      </c>
      <c r="C465" s="382">
        <v>1902.45</v>
      </c>
      <c r="D465" s="383">
        <v>1902.5</v>
      </c>
      <c r="E465" s="383">
        <v>1880</v>
      </c>
      <c r="F465" s="383">
        <v>1857.55</v>
      </c>
      <c r="G465" s="383">
        <v>1835.05</v>
      </c>
      <c r="H465" s="383">
        <v>1924.95</v>
      </c>
      <c r="I465" s="383">
        <v>1947.45</v>
      </c>
      <c r="J465" s="383">
        <v>1969.9</v>
      </c>
      <c r="K465" s="382">
        <v>1925</v>
      </c>
      <c r="L465" s="382">
        <v>1880.05</v>
      </c>
      <c r="M465" s="382">
        <v>3.1401699999999999</v>
      </c>
      <c r="N465" s="1"/>
      <c r="O465" s="1"/>
    </row>
    <row r="466" spans="1:15" ht="12.75" customHeight="1">
      <c r="A466" s="31">
        <v>456</v>
      </c>
      <c r="B466" s="381" t="s">
        <v>539</v>
      </c>
      <c r="C466" s="382">
        <v>1078.95</v>
      </c>
      <c r="D466" s="383">
        <v>1081.0333333333335</v>
      </c>
      <c r="E466" s="383">
        <v>1070.916666666667</v>
      </c>
      <c r="F466" s="383">
        <v>1062.8833333333334</v>
      </c>
      <c r="G466" s="383">
        <v>1052.7666666666669</v>
      </c>
      <c r="H466" s="383">
        <v>1089.0666666666671</v>
      </c>
      <c r="I466" s="383">
        <v>1099.1833333333334</v>
      </c>
      <c r="J466" s="383">
        <v>1107.2166666666672</v>
      </c>
      <c r="K466" s="382">
        <v>1091.1500000000001</v>
      </c>
      <c r="L466" s="382">
        <v>1073</v>
      </c>
      <c r="M466" s="382">
        <v>0.51549</v>
      </c>
      <c r="N466" s="1"/>
      <c r="O466" s="1"/>
    </row>
    <row r="467" spans="1:15" ht="12.75" customHeight="1">
      <c r="A467" s="31">
        <v>457</v>
      </c>
      <c r="B467" s="381" t="s">
        <v>543</v>
      </c>
      <c r="C467" s="382">
        <v>1777.25</v>
      </c>
      <c r="D467" s="383">
        <v>1789.3166666666666</v>
      </c>
      <c r="E467" s="383">
        <v>1754.9333333333332</v>
      </c>
      <c r="F467" s="383">
        <v>1732.6166666666666</v>
      </c>
      <c r="G467" s="383">
        <v>1698.2333333333331</v>
      </c>
      <c r="H467" s="383">
        <v>1811.6333333333332</v>
      </c>
      <c r="I467" s="383">
        <v>1846.0166666666664</v>
      </c>
      <c r="J467" s="383">
        <v>1868.3333333333333</v>
      </c>
      <c r="K467" s="382">
        <v>1823.7</v>
      </c>
      <c r="L467" s="382">
        <v>1767</v>
      </c>
      <c r="M467" s="382">
        <v>1.63296</v>
      </c>
      <c r="N467" s="1"/>
      <c r="O467" s="1"/>
    </row>
    <row r="468" spans="1:15" ht="12.75" customHeight="1">
      <c r="A468" s="31">
        <v>458</v>
      </c>
      <c r="B468" s="381" t="s">
        <v>540</v>
      </c>
      <c r="C468" s="382">
        <v>2077.9499999999998</v>
      </c>
      <c r="D468" s="383">
        <v>2080.65</v>
      </c>
      <c r="E468" s="383">
        <v>2032.3000000000002</v>
      </c>
      <c r="F468" s="383">
        <v>1986.65</v>
      </c>
      <c r="G468" s="383">
        <v>1938.3000000000002</v>
      </c>
      <c r="H468" s="383">
        <v>2126.3000000000002</v>
      </c>
      <c r="I468" s="383">
        <v>2174.6499999999996</v>
      </c>
      <c r="J468" s="383">
        <v>2220.3000000000002</v>
      </c>
      <c r="K468" s="382">
        <v>2129</v>
      </c>
      <c r="L468" s="382">
        <v>2035</v>
      </c>
      <c r="M468" s="382">
        <v>0.7198</v>
      </c>
      <c r="N468" s="1"/>
      <c r="O468" s="1"/>
    </row>
    <row r="469" spans="1:15" ht="12.75" customHeight="1">
      <c r="A469" s="31">
        <v>459</v>
      </c>
      <c r="B469" s="381" t="s">
        <v>204</v>
      </c>
      <c r="C469" s="382">
        <v>2572.6999999999998</v>
      </c>
      <c r="D469" s="383">
        <v>2607.4333333333329</v>
      </c>
      <c r="E469" s="383">
        <v>2527.6166666666659</v>
      </c>
      <c r="F469" s="383">
        <v>2482.5333333333328</v>
      </c>
      <c r="G469" s="383">
        <v>2402.7166666666658</v>
      </c>
      <c r="H469" s="383">
        <v>2652.516666666666</v>
      </c>
      <c r="I469" s="383">
        <v>2732.3333333333326</v>
      </c>
      <c r="J469" s="383">
        <v>2777.4166666666661</v>
      </c>
      <c r="K469" s="382">
        <v>2687.25</v>
      </c>
      <c r="L469" s="382">
        <v>2562.35</v>
      </c>
      <c r="M469" s="382">
        <v>46.252299999999998</v>
      </c>
      <c r="N469" s="1"/>
      <c r="O469" s="1"/>
    </row>
    <row r="470" spans="1:15" ht="12.75" customHeight="1">
      <c r="A470" s="31">
        <v>460</v>
      </c>
      <c r="B470" s="381" t="s">
        <v>205</v>
      </c>
      <c r="C470" s="382">
        <v>3140.5</v>
      </c>
      <c r="D470" s="383">
        <v>3148.75</v>
      </c>
      <c r="E470" s="383">
        <v>3107.5</v>
      </c>
      <c r="F470" s="383">
        <v>3074.5</v>
      </c>
      <c r="G470" s="383">
        <v>3033.25</v>
      </c>
      <c r="H470" s="383">
        <v>3181.75</v>
      </c>
      <c r="I470" s="383">
        <v>3223</v>
      </c>
      <c r="J470" s="383">
        <v>3256</v>
      </c>
      <c r="K470" s="382">
        <v>3190</v>
      </c>
      <c r="L470" s="382">
        <v>3115.75</v>
      </c>
      <c r="M470" s="382">
        <v>0.76370000000000005</v>
      </c>
      <c r="N470" s="1"/>
      <c r="O470" s="1"/>
    </row>
    <row r="471" spans="1:15" ht="12.75" customHeight="1">
      <c r="A471" s="31">
        <v>461</v>
      </c>
      <c r="B471" s="381" t="s">
        <v>206</v>
      </c>
      <c r="C471" s="382">
        <v>574.79999999999995</v>
      </c>
      <c r="D471" s="383">
        <v>573.19999999999993</v>
      </c>
      <c r="E471" s="383">
        <v>567.39999999999986</v>
      </c>
      <c r="F471" s="383">
        <v>559.99999999999989</v>
      </c>
      <c r="G471" s="383">
        <v>554.19999999999982</v>
      </c>
      <c r="H471" s="383">
        <v>580.59999999999991</v>
      </c>
      <c r="I471" s="383">
        <v>586.39999999999986</v>
      </c>
      <c r="J471" s="383">
        <v>593.79999999999995</v>
      </c>
      <c r="K471" s="382">
        <v>579</v>
      </c>
      <c r="L471" s="382">
        <v>565.79999999999995</v>
      </c>
      <c r="M471" s="382">
        <v>5.1387400000000003</v>
      </c>
      <c r="N471" s="1"/>
      <c r="O471" s="1"/>
    </row>
    <row r="472" spans="1:15" ht="12.75" customHeight="1">
      <c r="A472" s="31">
        <v>462</v>
      </c>
      <c r="B472" s="381" t="s">
        <v>207</v>
      </c>
      <c r="C472" s="382">
        <v>1085.2</v>
      </c>
      <c r="D472" s="383">
        <v>1083.0333333333333</v>
      </c>
      <c r="E472" s="383">
        <v>1071.0666666666666</v>
      </c>
      <c r="F472" s="383">
        <v>1056.9333333333334</v>
      </c>
      <c r="G472" s="383">
        <v>1044.9666666666667</v>
      </c>
      <c r="H472" s="383">
        <v>1097.1666666666665</v>
      </c>
      <c r="I472" s="383">
        <v>1109.1333333333332</v>
      </c>
      <c r="J472" s="383">
        <v>1123.2666666666664</v>
      </c>
      <c r="K472" s="382">
        <v>1095</v>
      </c>
      <c r="L472" s="382">
        <v>1068.9000000000001</v>
      </c>
      <c r="M472" s="382">
        <v>4.8209900000000001</v>
      </c>
      <c r="N472" s="1"/>
      <c r="O472" s="1"/>
    </row>
    <row r="473" spans="1:15" ht="12.75" customHeight="1">
      <c r="A473" s="31">
        <v>463</v>
      </c>
      <c r="B473" s="381" t="s">
        <v>541</v>
      </c>
      <c r="C473" s="382">
        <v>53.1</v>
      </c>
      <c r="D473" s="383">
        <v>53.483333333333341</v>
      </c>
      <c r="E473" s="383">
        <v>52.26666666666668</v>
      </c>
      <c r="F473" s="383">
        <v>51.433333333333337</v>
      </c>
      <c r="G473" s="383">
        <v>50.216666666666676</v>
      </c>
      <c r="H473" s="383">
        <v>54.316666666666684</v>
      </c>
      <c r="I473" s="383">
        <v>55.533333333333339</v>
      </c>
      <c r="J473" s="383">
        <v>56.366666666666688</v>
      </c>
      <c r="K473" s="382">
        <v>54.7</v>
      </c>
      <c r="L473" s="382">
        <v>52.65</v>
      </c>
      <c r="M473" s="382">
        <v>156.10541000000001</v>
      </c>
      <c r="N473" s="1"/>
      <c r="O473" s="1"/>
    </row>
    <row r="474" spans="1:15" ht="12.75" customHeight="1">
      <c r="A474" s="31">
        <v>464</v>
      </c>
      <c r="B474" s="381" t="s">
        <v>542</v>
      </c>
      <c r="C474" s="382">
        <v>178.6</v>
      </c>
      <c r="D474" s="383">
        <v>180.13333333333333</v>
      </c>
      <c r="E474" s="383">
        <v>175.96666666666664</v>
      </c>
      <c r="F474" s="383">
        <v>173.33333333333331</v>
      </c>
      <c r="G474" s="383">
        <v>169.16666666666663</v>
      </c>
      <c r="H474" s="383">
        <v>182.76666666666665</v>
      </c>
      <c r="I474" s="383">
        <v>186.93333333333334</v>
      </c>
      <c r="J474" s="383">
        <v>189.56666666666666</v>
      </c>
      <c r="K474" s="382">
        <v>184.3</v>
      </c>
      <c r="L474" s="382">
        <v>177.5</v>
      </c>
      <c r="M474" s="382">
        <v>2.0778699999999999</v>
      </c>
      <c r="N474" s="1"/>
      <c r="O474" s="1"/>
    </row>
    <row r="475" spans="1:15" ht="12.75" customHeight="1">
      <c r="A475" s="31">
        <v>465</v>
      </c>
      <c r="B475" s="381" t="s">
        <v>529</v>
      </c>
      <c r="C475" s="382">
        <v>1002.2</v>
      </c>
      <c r="D475" s="383">
        <v>1002.7333333333332</v>
      </c>
      <c r="E475" s="383">
        <v>991.46666666666647</v>
      </c>
      <c r="F475" s="383">
        <v>980.73333333333323</v>
      </c>
      <c r="G475" s="383">
        <v>969.46666666666647</v>
      </c>
      <c r="H475" s="383">
        <v>1013.4666666666665</v>
      </c>
      <c r="I475" s="383">
        <v>1024.7333333333331</v>
      </c>
      <c r="J475" s="383">
        <v>1035.4666666666665</v>
      </c>
      <c r="K475" s="382">
        <v>1014</v>
      </c>
      <c r="L475" s="382">
        <v>992</v>
      </c>
      <c r="M475" s="382">
        <v>0.56220000000000003</v>
      </c>
      <c r="N475" s="1"/>
      <c r="O475" s="1"/>
    </row>
    <row r="476" spans="1:15" ht="12.75" customHeight="1">
      <c r="A476" s="31">
        <v>466</v>
      </c>
      <c r="B476" s="381" t="s">
        <v>858</v>
      </c>
      <c r="C476" s="382">
        <v>263.2</v>
      </c>
      <c r="D476" s="383">
        <v>263.2</v>
      </c>
      <c r="E476" s="383">
        <v>263.2</v>
      </c>
      <c r="F476" s="383">
        <v>263.2</v>
      </c>
      <c r="G476" s="383">
        <v>263.2</v>
      </c>
      <c r="H476" s="383">
        <v>263.2</v>
      </c>
      <c r="I476" s="383">
        <v>263.2</v>
      </c>
      <c r="J476" s="383">
        <v>263.2</v>
      </c>
      <c r="K476" s="382">
        <v>263.2</v>
      </c>
      <c r="L476" s="382">
        <v>263.2</v>
      </c>
      <c r="M476" s="382">
        <v>6.4591399999999997</v>
      </c>
      <c r="N476" s="1"/>
      <c r="O476" s="1"/>
    </row>
    <row r="477" spans="1:15" ht="12.75" customHeight="1">
      <c r="A477" s="31">
        <v>467</v>
      </c>
      <c r="B477" s="381" t="s">
        <v>530</v>
      </c>
      <c r="C477" s="382">
        <v>46.15</v>
      </c>
      <c r="D477" s="383">
        <v>46.416666666666664</v>
      </c>
      <c r="E477" s="383">
        <v>45.18333333333333</v>
      </c>
      <c r="F477" s="383">
        <v>44.216666666666669</v>
      </c>
      <c r="G477" s="383">
        <v>42.983333333333334</v>
      </c>
      <c r="H477" s="383">
        <v>47.383333333333326</v>
      </c>
      <c r="I477" s="383">
        <v>48.61666666666666</v>
      </c>
      <c r="J477" s="383">
        <v>49.583333333333321</v>
      </c>
      <c r="K477" s="382">
        <v>47.65</v>
      </c>
      <c r="L477" s="382">
        <v>45.45</v>
      </c>
      <c r="M477" s="382">
        <v>108.50808000000001</v>
      </c>
      <c r="N477" s="1"/>
      <c r="O477" s="1"/>
    </row>
    <row r="478" spans="1:15" ht="12.75" customHeight="1">
      <c r="A478" s="31">
        <v>468</v>
      </c>
      <c r="B478" s="381" t="s">
        <v>208</v>
      </c>
      <c r="C478" s="382">
        <v>641.04999999999995</v>
      </c>
      <c r="D478" s="383">
        <v>644.1</v>
      </c>
      <c r="E478" s="383">
        <v>634.20000000000005</v>
      </c>
      <c r="F478" s="383">
        <v>627.35</v>
      </c>
      <c r="G478" s="383">
        <v>617.45000000000005</v>
      </c>
      <c r="H478" s="383">
        <v>650.95000000000005</v>
      </c>
      <c r="I478" s="383">
        <v>660.84999999999991</v>
      </c>
      <c r="J478" s="383">
        <v>667.7</v>
      </c>
      <c r="K478" s="382">
        <v>654</v>
      </c>
      <c r="L478" s="382">
        <v>637.25</v>
      </c>
      <c r="M478" s="382">
        <v>7.15951</v>
      </c>
      <c r="N478" s="1"/>
      <c r="O478" s="1"/>
    </row>
    <row r="479" spans="1:15" ht="12.75" customHeight="1">
      <c r="A479" s="31">
        <v>469</v>
      </c>
      <c r="B479" s="381" t="s">
        <v>209</v>
      </c>
      <c r="C479" s="382">
        <v>1585.85</v>
      </c>
      <c r="D479" s="383">
        <v>1586.2833333333335</v>
      </c>
      <c r="E479" s="383">
        <v>1577.5666666666671</v>
      </c>
      <c r="F479" s="383">
        <v>1569.2833333333335</v>
      </c>
      <c r="G479" s="383">
        <v>1560.5666666666671</v>
      </c>
      <c r="H479" s="383">
        <v>1594.5666666666671</v>
      </c>
      <c r="I479" s="383">
        <v>1603.2833333333338</v>
      </c>
      <c r="J479" s="383">
        <v>1611.5666666666671</v>
      </c>
      <c r="K479" s="382">
        <v>1595</v>
      </c>
      <c r="L479" s="382">
        <v>1578</v>
      </c>
      <c r="M479" s="382">
        <v>2.0025300000000001</v>
      </c>
      <c r="N479" s="1"/>
      <c r="O479" s="1"/>
    </row>
    <row r="480" spans="1:15" ht="12.75" customHeight="1">
      <c r="A480" s="31">
        <v>470</v>
      </c>
      <c r="B480" s="381" t="s">
        <v>544</v>
      </c>
      <c r="C480" s="382">
        <v>13.25</v>
      </c>
      <c r="D480" s="383">
        <v>13.283333333333331</v>
      </c>
      <c r="E480" s="383">
        <v>13.166666666666663</v>
      </c>
      <c r="F480" s="383">
        <v>13.08333333333333</v>
      </c>
      <c r="G480" s="383">
        <v>12.966666666666661</v>
      </c>
      <c r="H480" s="383">
        <v>13.366666666666664</v>
      </c>
      <c r="I480" s="383">
        <v>13.483333333333331</v>
      </c>
      <c r="J480" s="383">
        <v>13.566666666666665</v>
      </c>
      <c r="K480" s="382">
        <v>13.4</v>
      </c>
      <c r="L480" s="382">
        <v>13.2</v>
      </c>
      <c r="M480" s="382">
        <v>31.105499999999999</v>
      </c>
      <c r="N480" s="1"/>
      <c r="O480" s="1"/>
    </row>
    <row r="481" spans="1:15" ht="12.75" customHeight="1">
      <c r="A481" s="31">
        <v>471</v>
      </c>
      <c r="B481" s="381" t="s">
        <v>545</v>
      </c>
      <c r="C481" s="382">
        <v>516.75</v>
      </c>
      <c r="D481" s="383">
        <v>518.41666666666663</v>
      </c>
      <c r="E481" s="383">
        <v>510.83333333333326</v>
      </c>
      <c r="F481" s="383">
        <v>504.91666666666663</v>
      </c>
      <c r="G481" s="383">
        <v>497.33333333333326</v>
      </c>
      <c r="H481" s="383">
        <v>524.33333333333326</v>
      </c>
      <c r="I481" s="383">
        <v>531.91666666666652</v>
      </c>
      <c r="J481" s="383">
        <v>537.83333333333326</v>
      </c>
      <c r="K481" s="382">
        <v>526</v>
      </c>
      <c r="L481" s="382">
        <v>512.5</v>
      </c>
      <c r="M481" s="382">
        <v>0.87907999999999997</v>
      </c>
      <c r="N481" s="1"/>
      <c r="O481" s="1"/>
    </row>
    <row r="482" spans="1:15" ht="12.75" customHeight="1">
      <c r="A482" s="31">
        <v>472</v>
      </c>
      <c r="B482" s="381" t="s">
        <v>547</v>
      </c>
      <c r="C482" s="382">
        <v>143</v>
      </c>
      <c r="D482" s="383">
        <v>144.81666666666669</v>
      </c>
      <c r="E482" s="383">
        <v>139.83333333333337</v>
      </c>
      <c r="F482" s="383">
        <v>136.66666666666669</v>
      </c>
      <c r="G482" s="383">
        <v>131.68333333333337</v>
      </c>
      <c r="H482" s="383">
        <v>147.98333333333338</v>
      </c>
      <c r="I482" s="383">
        <v>152.96666666666667</v>
      </c>
      <c r="J482" s="383">
        <v>156.13333333333338</v>
      </c>
      <c r="K482" s="382">
        <v>149.80000000000001</v>
      </c>
      <c r="L482" s="382">
        <v>141.65</v>
      </c>
      <c r="M482" s="382">
        <v>28.074439999999999</v>
      </c>
      <c r="N482" s="1"/>
      <c r="O482" s="1"/>
    </row>
    <row r="483" spans="1:15" ht="12.75" customHeight="1">
      <c r="A483" s="31">
        <v>473</v>
      </c>
      <c r="B483" s="381" t="s">
        <v>548</v>
      </c>
      <c r="C483" s="382">
        <v>21.3</v>
      </c>
      <c r="D483" s="383">
        <v>21.533333333333331</v>
      </c>
      <c r="E483" s="383">
        <v>20.766666666666662</v>
      </c>
      <c r="F483" s="383">
        <v>20.233333333333331</v>
      </c>
      <c r="G483" s="383">
        <v>19.466666666666661</v>
      </c>
      <c r="H483" s="383">
        <v>22.066666666666663</v>
      </c>
      <c r="I483" s="383">
        <v>22.833333333333329</v>
      </c>
      <c r="J483" s="383">
        <v>23.366666666666664</v>
      </c>
      <c r="K483" s="382">
        <v>22.3</v>
      </c>
      <c r="L483" s="382">
        <v>21</v>
      </c>
      <c r="M483" s="382">
        <v>260.59554000000003</v>
      </c>
      <c r="N483" s="1"/>
      <c r="O483" s="1"/>
    </row>
    <row r="484" spans="1:15" ht="12.75" customHeight="1">
      <c r="A484" s="31">
        <v>474</v>
      </c>
      <c r="B484" s="381" t="s">
        <v>210</v>
      </c>
      <c r="C484" s="382">
        <v>7557.95</v>
      </c>
      <c r="D484" s="383">
        <v>7525.666666666667</v>
      </c>
      <c r="E484" s="383">
        <v>7471.3333333333339</v>
      </c>
      <c r="F484" s="383">
        <v>7384.7166666666672</v>
      </c>
      <c r="G484" s="383">
        <v>7330.3833333333341</v>
      </c>
      <c r="H484" s="383">
        <v>7612.2833333333338</v>
      </c>
      <c r="I484" s="383">
        <v>7666.6166666666677</v>
      </c>
      <c r="J484" s="383">
        <v>7753.2333333333336</v>
      </c>
      <c r="K484" s="382">
        <v>7580</v>
      </c>
      <c r="L484" s="382">
        <v>7439.05</v>
      </c>
      <c r="M484" s="382">
        <v>5.4351200000000004</v>
      </c>
      <c r="N484" s="1"/>
      <c r="O484" s="1"/>
    </row>
    <row r="485" spans="1:15" ht="12.75" customHeight="1">
      <c r="A485" s="31">
        <v>475</v>
      </c>
      <c r="B485" s="381" t="s">
        <v>279</v>
      </c>
      <c r="C485" s="382">
        <v>45.2</v>
      </c>
      <c r="D485" s="383">
        <v>45.733333333333341</v>
      </c>
      <c r="E485" s="383">
        <v>44.366666666666681</v>
      </c>
      <c r="F485" s="383">
        <v>43.533333333333339</v>
      </c>
      <c r="G485" s="383">
        <v>42.166666666666679</v>
      </c>
      <c r="H485" s="383">
        <v>46.566666666666684</v>
      </c>
      <c r="I485" s="383">
        <v>47.933333333333344</v>
      </c>
      <c r="J485" s="383">
        <v>48.766666666666687</v>
      </c>
      <c r="K485" s="382">
        <v>47.1</v>
      </c>
      <c r="L485" s="382">
        <v>44.9</v>
      </c>
      <c r="M485" s="382">
        <v>136.42035999999999</v>
      </c>
      <c r="N485" s="1"/>
      <c r="O485" s="1"/>
    </row>
    <row r="486" spans="1:15" ht="12.75" customHeight="1">
      <c r="A486" s="31">
        <v>476</v>
      </c>
      <c r="B486" s="381" t="s">
        <v>211</v>
      </c>
      <c r="C486" s="382">
        <v>788.95</v>
      </c>
      <c r="D486" s="383">
        <v>785.4</v>
      </c>
      <c r="E486" s="383">
        <v>780.09999999999991</v>
      </c>
      <c r="F486" s="383">
        <v>771.24999999999989</v>
      </c>
      <c r="G486" s="383">
        <v>765.94999999999982</v>
      </c>
      <c r="H486" s="383">
        <v>794.25</v>
      </c>
      <c r="I486" s="383">
        <v>799.55</v>
      </c>
      <c r="J486" s="383">
        <v>808.40000000000009</v>
      </c>
      <c r="K486" s="382">
        <v>790.7</v>
      </c>
      <c r="L486" s="382">
        <v>776.55</v>
      </c>
      <c r="M486" s="382">
        <v>20.52552</v>
      </c>
      <c r="N486" s="1"/>
      <c r="O486" s="1"/>
    </row>
    <row r="487" spans="1:15" ht="12.75" customHeight="1">
      <c r="A487" s="31">
        <v>477</v>
      </c>
      <c r="B487" s="381" t="s">
        <v>546</v>
      </c>
      <c r="C487" s="382">
        <v>1076.6500000000001</v>
      </c>
      <c r="D487" s="383">
        <v>1076.6166666666668</v>
      </c>
      <c r="E487" s="383">
        <v>1065.2333333333336</v>
      </c>
      <c r="F487" s="383">
        <v>1053.8166666666668</v>
      </c>
      <c r="G487" s="383">
        <v>1042.4333333333336</v>
      </c>
      <c r="H487" s="383">
        <v>1088.0333333333335</v>
      </c>
      <c r="I487" s="383">
        <v>1099.4166666666667</v>
      </c>
      <c r="J487" s="383">
        <v>1110.8333333333335</v>
      </c>
      <c r="K487" s="382">
        <v>1088</v>
      </c>
      <c r="L487" s="382">
        <v>1065.2</v>
      </c>
      <c r="M487" s="382">
        <v>1.1224400000000001</v>
      </c>
      <c r="N487" s="1"/>
      <c r="O487" s="1"/>
    </row>
    <row r="488" spans="1:15" ht="12.75" customHeight="1">
      <c r="A488" s="31">
        <v>478</v>
      </c>
      <c r="B488" s="381" t="s">
        <v>551</v>
      </c>
      <c r="C488" s="382">
        <v>553.9</v>
      </c>
      <c r="D488" s="383">
        <v>557.63333333333333</v>
      </c>
      <c r="E488" s="383">
        <v>547.26666666666665</v>
      </c>
      <c r="F488" s="383">
        <v>540.63333333333333</v>
      </c>
      <c r="G488" s="383">
        <v>530.26666666666665</v>
      </c>
      <c r="H488" s="383">
        <v>564.26666666666665</v>
      </c>
      <c r="I488" s="383">
        <v>574.63333333333321</v>
      </c>
      <c r="J488" s="383">
        <v>581.26666666666665</v>
      </c>
      <c r="K488" s="382">
        <v>568</v>
      </c>
      <c r="L488" s="382">
        <v>551</v>
      </c>
      <c r="M488" s="382">
        <v>1.11066</v>
      </c>
      <c r="N488" s="1"/>
      <c r="O488" s="1"/>
    </row>
    <row r="489" spans="1:15" ht="12.75" customHeight="1">
      <c r="A489" s="31">
        <v>479</v>
      </c>
      <c r="B489" s="381" t="s">
        <v>552</v>
      </c>
      <c r="C489" s="382">
        <v>42.75</v>
      </c>
      <c r="D489" s="383">
        <v>42.9</v>
      </c>
      <c r="E489" s="383">
        <v>41.849999999999994</v>
      </c>
      <c r="F489" s="383">
        <v>40.949999999999996</v>
      </c>
      <c r="G489" s="383">
        <v>39.899999999999991</v>
      </c>
      <c r="H489" s="383">
        <v>43.8</v>
      </c>
      <c r="I489" s="383">
        <v>44.849999999999994</v>
      </c>
      <c r="J489" s="383">
        <v>45.75</v>
      </c>
      <c r="K489" s="382">
        <v>43.95</v>
      </c>
      <c r="L489" s="382">
        <v>42</v>
      </c>
      <c r="M489" s="382">
        <v>95.035870000000003</v>
      </c>
      <c r="N489" s="1"/>
      <c r="O489" s="1"/>
    </row>
    <row r="490" spans="1:15" ht="12.75" customHeight="1">
      <c r="A490" s="31">
        <v>480</v>
      </c>
      <c r="B490" s="381" t="s">
        <v>553</v>
      </c>
      <c r="C490" s="382">
        <v>1239.8</v>
      </c>
      <c r="D490" s="383">
        <v>1208.8</v>
      </c>
      <c r="E490" s="383">
        <v>1142.5999999999999</v>
      </c>
      <c r="F490" s="383">
        <v>1045.3999999999999</v>
      </c>
      <c r="G490" s="383">
        <v>979.19999999999982</v>
      </c>
      <c r="H490" s="383">
        <v>1306</v>
      </c>
      <c r="I490" s="383">
        <v>1372.2000000000003</v>
      </c>
      <c r="J490" s="383">
        <v>1469.4</v>
      </c>
      <c r="K490" s="382">
        <v>1275</v>
      </c>
      <c r="L490" s="382">
        <v>1111.5999999999999</v>
      </c>
      <c r="M490" s="382">
        <v>1.8037000000000001</v>
      </c>
      <c r="N490" s="1"/>
      <c r="O490" s="1"/>
    </row>
    <row r="491" spans="1:15" ht="12.75" customHeight="1">
      <c r="A491" s="31">
        <v>481</v>
      </c>
      <c r="B491" s="381" t="s">
        <v>555</v>
      </c>
      <c r="C491" s="382">
        <v>370.95</v>
      </c>
      <c r="D491" s="383">
        <v>372.38333333333338</v>
      </c>
      <c r="E491" s="383">
        <v>364.96666666666675</v>
      </c>
      <c r="F491" s="383">
        <v>358.98333333333335</v>
      </c>
      <c r="G491" s="383">
        <v>351.56666666666672</v>
      </c>
      <c r="H491" s="383">
        <v>378.36666666666679</v>
      </c>
      <c r="I491" s="383">
        <v>385.78333333333342</v>
      </c>
      <c r="J491" s="383">
        <v>391.76666666666682</v>
      </c>
      <c r="K491" s="382">
        <v>379.8</v>
      </c>
      <c r="L491" s="382">
        <v>366.4</v>
      </c>
      <c r="M491" s="382">
        <v>5.6570200000000002</v>
      </c>
      <c r="N491" s="1"/>
      <c r="O491" s="1"/>
    </row>
    <row r="492" spans="1:15" ht="12.75" customHeight="1">
      <c r="A492" s="31">
        <v>482</v>
      </c>
      <c r="B492" s="381" t="s">
        <v>281</v>
      </c>
      <c r="C492" s="382">
        <v>851.3</v>
      </c>
      <c r="D492" s="383">
        <v>848</v>
      </c>
      <c r="E492" s="383">
        <v>838.9</v>
      </c>
      <c r="F492" s="383">
        <v>826.5</v>
      </c>
      <c r="G492" s="383">
        <v>817.4</v>
      </c>
      <c r="H492" s="383">
        <v>860.4</v>
      </c>
      <c r="I492" s="383">
        <v>869.49999999999989</v>
      </c>
      <c r="J492" s="383">
        <v>881.9</v>
      </c>
      <c r="K492" s="382">
        <v>857.1</v>
      </c>
      <c r="L492" s="382">
        <v>835.6</v>
      </c>
      <c r="M492" s="382">
        <v>4.8940099999999997</v>
      </c>
      <c r="N492" s="1"/>
      <c r="O492" s="1"/>
    </row>
    <row r="493" spans="1:15" ht="12.75" customHeight="1">
      <c r="A493" s="31">
        <v>483</v>
      </c>
      <c r="B493" s="381" t="s">
        <v>212</v>
      </c>
      <c r="C493" s="382">
        <v>338.2</v>
      </c>
      <c r="D493" s="383">
        <v>337.68333333333334</v>
      </c>
      <c r="E493" s="383">
        <v>334.01666666666665</v>
      </c>
      <c r="F493" s="383">
        <v>329.83333333333331</v>
      </c>
      <c r="G493" s="383">
        <v>326.16666666666663</v>
      </c>
      <c r="H493" s="383">
        <v>341.86666666666667</v>
      </c>
      <c r="I493" s="383">
        <v>345.5333333333333</v>
      </c>
      <c r="J493" s="383">
        <v>349.7166666666667</v>
      </c>
      <c r="K493" s="382">
        <v>341.35</v>
      </c>
      <c r="L493" s="382">
        <v>333.5</v>
      </c>
      <c r="M493" s="382">
        <v>64.189490000000006</v>
      </c>
      <c r="N493" s="1"/>
      <c r="O493" s="1"/>
    </row>
    <row r="494" spans="1:15" ht="12.75" customHeight="1">
      <c r="A494" s="31">
        <v>484</v>
      </c>
      <c r="B494" s="381" t="s">
        <v>556</v>
      </c>
      <c r="C494" s="382">
        <v>2546.1999999999998</v>
      </c>
      <c r="D494" s="383">
        <v>2560.4</v>
      </c>
      <c r="E494" s="383">
        <v>2520.8000000000002</v>
      </c>
      <c r="F494" s="383">
        <v>2495.4</v>
      </c>
      <c r="G494" s="383">
        <v>2455.8000000000002</v>
      </c>
      <c r="H494" s="383">
        <v>2585.8000000000002</v>
      </c>
      <c r="I494" s="383">
        <v>2625.3999999999996</v>
      </c>
      <c r="J494" s="383">
        <v>2650.8</v>
      </c>
      <c r="K494" s="382">
        <v>2600</v>
      </c>
      <c r="L494" s="382">
        <v>2535</v>
      </c>
      <c r="M494" s="382">
        <v>0.28322999999999998</v>
      </c>
      <c r="N494" s="1"/>
      <c r="O494" s="1"/>
    </row>
    <row r="495" spans="1:15" ht="12.75" customHeight="1">
      <c r="A495" s="31">
        <v>485</v>
      </c>
      <c r="B495" s="381" t="s">
        <v>280</v>
      </c>
      <c r="C495" s="382">
        <v>219.75</v>
      </c>
      <c r="D495" s="383">
        <v>221.13333333333333</v>
      </c>
      <c r="E495" s="383">
        <v>217.61666666666665</v>
      </c>
      <c r="F495" s="383">
        <v>215.48333333333332</v>
      </c>
      <c r="G495" s="383">
        <v>211.96666666666664</v>
      </c>
      <c r="H495" s="383">
        <v>223.26666666666665</v>
      </c>
      <c r="I495" s="383">
        <v>226.7833333333333</v>
      </c>
      <c r="J495" s="383">
        <v>228.91666666666666</v>
      </c>
      <c r="K495" s="382">
        <v>224.65</v>
      </c>
      <c r="L495" s="382">
        <v>219</v>
      </c>
      <c r="M495" s="382">
        <v>8.1156500000000005</v>
      </c>
      <c r="N495" s="1"/>
      <c r="O495" s="1"/>
    </row>
    <row r="496" spans="1:15" ht="12.75" customHeight="1">
      <c r="A496" s="31">
        <v>486</v>
      </c>
      <c r="B496" s="381" t="s">
        <v>557</v>
      </c>
      <c r="C496" s="382">
        <v>2103.9</v>
      </c>
      <c r="D496" s="383">
        <v>2082.2666666666669</v>
      </c>
      <c r="E496" s="383">
        <v>2046.6333333333337</v>
      </c>
      <c r="F496" s="383">
        <v>1989.3666666666668</v>
      </c>
      <c r="G496" s="383">
        <v>1953.7333333333336</v>
      </c>
      <c r="H496" s="383">
        <v>2139.5333333333338</v>
      </c>
      <c r="I496" s="383">
        <v>2175.166666666667</v>
      </c>
      <c r="J496" s="383">
        <v>2232.4333333333338</v>
      </c>
      <c r="K496" s="382">
        <v>2117.9</v>
      </c>
      <c r="L496" s="382">
        <v>2025</v>
      </c>
      <c r="M496" s="382">
        <v>0.60463</v>
      </c>
      <c r="N496" s="1"/>
      <c r="O496" s="1"/>
    </row>
    <row r="497" spans="1:15" ht="12.75" customHeight="1">
      <c r="A497" s="31">
        <v>487</v>
      </c>
      <c r="B497" s="381" t="s">
        <v>550</v>
      </c>
      <c r="C497" s="382">
        <v>542.1</v>
      </c>
      <c r="D497" s="383">
        <v>543.1</v>
      </c>
      <c r="E497" s="383">
        <v>538</v>
      </c>
      <c r="F497" s="383">
        <v>533.9</v>
      </c>
      <c r="G497" s="383">
        <v>528.79999999999995</v>
      </c>
      <c r="H497" s="383">
        <v>547.20000000000005</v>
      </c>
      <c r="I497" s="383">
        <v>552.30000000000018</v>
      </c>
      <c r="J497" s="383">
        <v>556.40000000000009</v>
      </c>
      <c r="K497" s="382">
        <v>548.20000000000005</v>
      </c>
      <c r="L497" s="382">
        <v>539</v>
      </c>
      <c r="M497" s="382">
        <v>1.7926</v>
      </c>
      <c r="N497" s="1"/>
      <c r="O497" s="1"/>
    </row>
    <row r="498" spans="1:15" ht="12.75" customHeight="1">
      <c r="A498" s="31">
        <v>488</v>
      </c>
      <c r="B498" s="381" t="s">
        <v>549</v>
      </c>
      <c r="C498" s="382">
        <v>3775.65</v>
      </c>
      <c r="D498" s="383">
        <v>3758.5499999999997</v>
      </c>
      <c r="E498" s="383">
        <v>3719.0999999999995</v>
      </c>
      <c r="F498" s="383">
        <v>3662.5499999999997</v>
      </c>
      <c r="G498" s="383">
        <v>3623.0999999999995</v>
      </c>
      <c r="H498" s="383">
        <v>3815.0999999999995</v>
      </c>
      <c r="I498" s="383">
        <v>3854.5499999999993</v>
      </c>
      <c r="J498" s="383">
        <v>3911.0999999999995</v>
      </c>
      <c r="K498" s="382">
        <v>3798</v>
      </c>
      <c r="L498" s="382">
        <v>3702</v>
      </c>
      <c r="M498" s="382">
        <v>6.6640000000000005E-2</v>
      </c>
      <c r="N498" s="1"/>
      <c r="O498" s="1"/>
    </row>
    <row r="499" spans="1:15" ht="12.75" customHeight="1">
      <c r="A499" s="31">
        <v>489</v>
      </c>
      <c r="B499" s="381" t="s">
        <v>213</v>
      </c>
      <c r="C499" s="382">
        <v>1270.9000000000001</v>
      </c>
      <c r="D499" s="383">
        <v>1267.8</v>
      </c>
      <c r="E499" s="383">
        <v>1248.0999999999999</v>
      </c>
      <c r="F499" s="383">
        <v>1225.3</v>
      </c>
      <c r="G499" s="383">
        <v>1205.5999999999999</v>
      </c>
      <c r="H499" s="383">
        <v>1290.5999999999999</v>
      </c>
      <c r="I499" s="383">
        <v>1310.3000000000002</v>
      </c>
      <c r="J499" s="383">
        <v>1333.1</v>
      </c>
      <c r="K499" s="382">
        <v>1287.5</v>
      </c>
      <c r="L499" s="382">
        <v>1245</v>
      </c>
      <c r="M499" s="382">
        <v>21.299009999999999</v>
      </c>
      <c r="N499" s="1"/>
      <c r="O499" s="1"/>
    </row>
    <row r="500" spans="1:15" ht="12.75" customHeight="1">
      <c r="A500" s="31">
        <v>490</v>
      </c>
      <c r="B500" s="381" t="s">
        <v>554</v>
      </c>
      <c r="C500" s="382">
        <v>2563.9499999999998</v>
      </c>
      <c r="D500" s="383">
        <v>2564.9499999999998</v>
      </c>
      <c r="E500" s="383">
        <v>2543.7999999999997</v>
      </c>
      <c r="F500" s="383">
        <v>2523.65</v>
      </c>
      <c r="G500" s="383">
        <v>2502.5</v>
      </c>
      <c r="H500" s="383">
        <v>2585.0999999999995</v>
      </c>
      <c r="I500" s="383">
        <v>2606.2499999999991</v>
      </c>
      <c r="J500" s="383">
        <v>2626.3999999999992</v>
      </c>
      <c r="K500" s="382">
        <v>2586.1</v>
      </c>
      <c r="L500" s="382">
        <v>2544.8000000000002</v>
      </c>
      <c r="M500" s="382">
        <v>1.69922</v>
      </c>
      <c r="N500" s="1"/>
      <c r="O500" s="1"/>
    </row>
    <row r="501" spans="1:15" ht="12.75" customHeight="1">
      <c r="A501" s="31">
        <v>491</v>
      </c>
      <c r="B501" s="381" t="s">
        <v>558</v>
      </c>
      <c r="C501" s="382">
        <v>8506.9500000000007</v>
      </c>
      <c r="D501" s="383">
        <v>8533.9833333333336</v>
      </c>
      <c r="E501" s="383">
        <v>8367.9666666666672</v>
      </c>
      <c r="F501" s="383">
        <v>8228.9833333333336</v>
      </c>
      <c r="G501" s="383">
        <v>8062.9666666666672</v>
      </c>
      <c r="H501" s="383">
        <v>8672.9666666666672</v>
      </c>
      <c r="I501" s="383">
        <v>8838.9833333333336</v>
      </c>
      <c r="J501" s="383">
        <v>8977.9666666666672</v>
      </c>
      <c r="K501" s="382">
        <v>8700</v>
      </c>
      <c r="L501" s="382">
        <v>8395</v>
      </c>
      <c r="M501" s="382">
        <v>5.04E-2</v>
      </c>
      <c r="N501" s="1"/>
      <c r="O501" s="1"/>
    </row>
    <row r="502" spans="1:15" ht="12.75" customHeight="1">
      <c r="A502" s="31">
        <v>492</v>
      </c>
      <c r="B502" s="381" t="s">
        <v>559</v>
      </c>
      <c r="C502" s="382">
        <v>178.9</v>
      </c>
      <c r="D502" s="383">
        <v>179.66666666666666</v>
      </c>
      <c r="E502" s="383">
        <v>177.33333333333331</v>
      </c>
      <c r="F502" s="383">
        <v>175.76666666666665</v>
      </c>
      <c r="G502" s="383">
        <v>173.43333333333331</v>
      </c>
      <c r="H502" s="383">
        <v>181.23333333333332</v>
      </c>
      <c r="I502" s="383">
        <v>183.56666666666663</v>
      </c>
      <c r="J502" s="383">
        <v>185.13333333333333</v>
      </c>
      <c r="K502" s="382">
        <v>182</v>
      </c>
      <c r="L502" s="382">
        <v>178.1</v>
      </c>
      <c r="M502" s="382">
        <v>7.7845300000000002</v>
      </c>
      <c r="N502" s="1"/>
      <c r="O502" s="1"/>
    </row>
    <row r="503" spans="1:15" ht="12.75" customHeight="1">
      <c r="A503" s="31">
        <v>493</v>
      </c>
      <c r="B503" s="381" t="s">
        <v>560</v>
      </c>
      <c r="C503" s="382">
        <v>155.55000000000001</v>
      </c>
      <c r="D503" s="383">
        <v>155.25</v>
      </c>
      <c r="E503" s="383">
        <v>153.30000000000001</v>
      </c>
      <c r="F503" s="383">
        <v>151.05000000000001</v>
      </c>
      <c r="G503" s="383">
        <v>149.10000000000002</v>
      </c>
      <c r="H503" s="383">
        <v>157.5</v>
      </c>
      <c r="I503" s="383">
        <v>159.44999999999999</v>
      </c>
      <c r="J503" s="383">
        <v>161.69999999999999</v>
      </c>
      <c r="K503" s="382">
        <v>157.19999999999999</v>
      </c>
      <c r="L503" s="382">
        <v>153</v>
      </c>
      <c r="M503" s="382">
        <v>19.57733</v>
      </c>
      <c r="N503" s="1"/>
      <c r="O503" s="1"/>
    </row>
    <row r="504" spans="1:15" ht="12.75" customHeight="1">
      <c r="A504" s="31">
        <v>494</v>
      </c>
      <c r="B504" s="381" t="s">
        <v>561</v>
      </c>
      <c r="C504" s="382">
        <v>538.35</v>
      </c>
      <c r="D504" s="383">
        <v>537.9</v>
      </c>
      <c r="E504" s="383">
        <v>531.69999999999993</v>
      </c>
      <c r="F504" s="383">
        <v>525.04999999999995</v>
      </c>
      <c r="G504" s="383">
        <v>518.84999999999991</v>
      </c>
      <c r="H504" s="383">
        <v>544.54999999999995</v>
      </c>
      <c r="I504" s="383">
        <v>550.75</v>
      </c>
      <c r="J504" s="383">
        <v>557.4</v>
      </c>
      <c r="K504" s="382">
        <v>544.1</v>
      </c>
      <c r="L504" s="382">
        <v>531.25</v>
      </c>
      <c r="M504" s="382">
        <v>1.55585</v>
      </c>
      <c r="N504" s="1"/>
      <c r="O504" s="1"/>
    </row>
    <row r="505" spans="1:15" ht="12.75" customHeight="1">
      <c r="A505" s="31">
        <v>495</v>
      </c>
      <c r="B505" s="381" t="s">
        <v>282</v>
      </c>
      <c r="C505" s="382">
        <v>1840.6</v>
      </c>
      <c r="D505" s="383">
        <v>1825.0833333333333</v>
      </c>
      <c r="E505" s="383">
        <v>1790.7166666666665</v>
      </c>
      <c r="F505" s="383">
        <v>1740.8333333333333</v>
      </c>
      <c r="G505" s="383">
        <v>1706.4666666666665</v>
      </c>
      <c r="H505" s="383">
        <v>1874.9666666666665</v>
      </c>
      <c r="I505" s="383">
        <v>1909.3333333333333</v>
      </c>
      <c r="J505" s="383">
        <v>1959.2166666666665</v>
      </c>
      <c r="K505" s="382">
        <v>1859.45</v>
      </c>
      <c r="L505" s="382">
        <v>1775.2</v>
      </c>
      <c r="M505" s="382">
        <v>6.8857299999999997</v>
      </c>
      <c r="N505" s="1"/>
      <c r="O505" s="1"/>
    </row>
    <row r="506" spans="1:15" ht="12.75" customHeight="1">
      <c r="A506" s="31">
        <v>496</v>
      </c>
      <c r="B506" s="381" t="s">
        <v>214</v>
      </c>
      <c r="C506" s="382">
        <v>711.5</v>
      </c>
      <c r="D506" s="383">
        <v>713.5333333333333</v>
      </c>
      <c r="E506" s="383">
        <v>705.56666666666661</v>
      </c>
      <c r="F506" s="383">
        <v>699.63333333333333</v>
      </c>
      <c r="G506" s="383">
        <v>691.66666666666663</v>
      </c>
      <c r="H506" s="383">
        <v>719.46666666666658</v>
      </c>
      <c r="I506" s="383">
        <v>727.43333333333328</v>
      </c>
      <c r="J506" s="383">
        <v>733.36666666666656</v>
      </c>
      <c r="K506" s="382">
        <v>721.5</v>
      </c>
      <c r="L506" s="382">
        <v>707.6</v>
      </c>
      <c r="M506" s="382">
        <v>65.60163</v>
      </c>
      <c r="N506" s="1"/>
      <c r="O506" s="1"/>
    </row>
    <row r="507" spans="1:15" ht="12.75" customHeight="1">
      <c r="A507" s="31">
        <v>497</v>
      </c>
      <c r="B507" s="381" t="s">
        <v>562</v>
      </c>
      <c r="C507" s="382">
        <v>425.8</v>
      </c>
      <c r="D507" s="383">
        <v>428.66666666666669</v>
      </c>
      <c r="E507" s="383">
        <v>416.78333333333336</v>
      </c>
      <c r="F507" s="383">
        <v>407.76666666666665</v>
      </c>
      <c r="G507" s="383">
        <v>395.88333333333333</v>
      </c>
      <c r="H507" s="383">
        <v>437.68333333333339</v>
      </c>
      <c r="I507" s="383">
        <v>449.56666666666672</v>
      </c>
      <c r="J507" s="383">
        <v>458.58333333333343</v>
      </c>
      <c r="K507" s="382">
        <v>440.55</v>
      </c>
      <c r="L507" s="382">
        <v>419.65</v>
      </c>
      <c r="M507" s="382">
        <v>12.992850000000001</v>
      </c>
      <c r="N507" s="1"/>
      <c r="O507" s="1"/>
    </row>
    <row r="508" spans="1:15" ht="12.75" customHeight="1">
      <c r="A508" s="31">
        <v>498</v>
      </c>
      <c r="B508" s="381" t="s">
        <v>283</v>
      </c>
      <c r="C508" s="382">
        <v>13.95</v>
      </c>
      <c r="D508" s="383">
        <v>13.983333333333334</v>
      </c>
      <c r="E508" s="383">
        <v>13.416666666666668</v>
      </c>
      <c r="F508" s="383">
        <v>12.883333333333333</v>
      </c>
      <c r="G508" s="383">
        <v>12.316666666666666</v>
      </c>
      <c r="H508" s="383">
        <v>14.516666666666669</v>
      </c>
      <c r="I508" s="383">
        <v>15.083333333333336</v>
      </c>
      <c r="J508" s="383">
        <v>15.616666666666671</v>
      </c>
      <c r="K508" s="382">
        <v>14.55</v>
      </c>
      <c r="L508" s="382">
        <v>13.45</v>
      </c>
      <c r="M508" s="382">
        <v>1637.8282300000001</v>
      </c>
      <c r="N508" s="1"/>
      <c r="O508" s="1"/>
    </row>
    <row r="509" spans="1:15" ht="12.75" customHeight="1">
      <c r="A509" s="31">
        <v>499</v>
      </c>
      <c r="B509" s="381" t="s">
        <v>215</v>
      </c>
      <c r="C509" s="382">
        <v>320.8</v>
      </c>
      <c r="D509" s="383">
        <v>322.55</v>
      </c>
      <c r="E509" s="383">
        <v>317.25</v>
      </c>
      <c r="F509" s="383">
        <v>313.7</v>
      </c>
      <c r="G509" s="383">
        <v>308.39999999999998</v>
      </c>
      <c r="H509" s="383">
        <v>326.10000000000002</v>
      </c>
      <c r="I509" s="383">
        <v>331.40000000000009</v>
      </c>
      <c r="J509" s="383">
        <v>334.95000000000005</v>
      </c>
      <c r="K509" s="382">
        <v>327.85</v>
      </c>
      <c r="L509" s="382">
        <v>319</v>
      </c>
      <c r="M509" s="382">
        <v>75.306030000000007</v>
      </c>
      <c r="N509" s="1"/>
      <c r="O509" s="1"/>
    </row>
    <row r="510" spans="1:15" ht="12.75" customHeight="1">
      <c r="A510" s="31">
        <v>500</v>
      </c>
      <c r="B510" s="381" t="s">
        <v>563</v>
      </c>
      <c r="C510" s="382">
        <v>499.3</v>
      </c>
      <c r="D510" s="383">
        <v>499.3</v>
      </c>
      <c r="E510" s="383">
        <v>489.8</v>
      </c>
      <c r="F510" s="383">
        <v>480.3</v>
      </c>
      <c r="G510" s="383">
        <v>470.8</v>
      </c>
      <c r="H510" s="383">
        <v>508.8</v>
      </c>
      <c r="I510" s="383">
        <v>518.29999999999995</v>
      </c>
      <c r="J510" s="383">
        <v>527.79999999999995</v>
      </c>
      <c r="K510" s="382">
        <v>508.8</v>
      </c>
      <c r="L510" s="382">
        <v>489.8</v>
      </c>
      <c r="M510" s="382">
        <v>14.89634</v>
      </c>
      <c r="N510" s="1"/>
      <c r="O510" s="1"/>
    </row>
    <row r="511" spans="1:15" ht="12.75" customHeight="1">
      <c r="A511" s="31">
        <v>501</v>
      </c>
      <c r="B511" s="381" t="s">
        <v>564</v>
      </c>
      <c r="C511" s="382">
        <v>1844.65</v>
      </c>
      <c r="D511" s="383">
        <v>1854.55</v>
      </c>
      <c r="E511" s="383">
        <v>1830.1</v>
      </c>
      <c r="F511" s="383">
        <v>1815.55</v>
      </c>
      <c r="G511" s="383">
        <v>1791.1</v>
      </c>
      <c r="H511" s="383">
        <v>1869.1</v>
      </c>
      <c r="I511" s="383">
        <v>1893.5500000000002</v>
      </c>
      <c r="J511" s="383">
        <v>1908.1</v>
      </c>
      <c r="K511" s="382">
        <v>1879</v>
      </c>
      <c r="L511" s="382">
        <v>1840</v>
      </c>
      <c r="M511" s="382">
        <v>0.27888000000000002</v>
      </c>
      <c r="N511" s="1"/>
      <c r="O511" s="1"/>
    </row>
    <row r="512" spans="1:15" ht="12.75" customHeight="1">
      <c r="A512" s="318"/>
      <c r="B512" s="318"/>
      <c r="C512" s="319"/>
      <c r="D512" s="319"/>
      <c r="E512" s="319"/>
      <c r="F512" s="319"/>
      <c r="G512" s="319"/>
      <c r="H512" s="319"/>
      <c r="I512" s="319"/>
      <c r="J512" s="318"/>
      <c r="K512" s="318"/>
      <c r="L512" s="318"/>
      <c r="M512" s="320"/>
      <c r="N512" s="1"/>
      <c r="O512" s="1"/>
    </row>
    <row r="513" spans="1:15" ht="12.75" customHeight="1">
      <c r="A513" s="318"/>
      <c r="B513" s="318"/>
      <c r="C513" s="319"/>
      <c r="D513" s="319"/>
      <c r="E513" s="319"/>
      <c r="F513" s="319"/>
      <c r="G513" s="319"/>
      <c r="H513" s="319"/>
      <c r="I513" s="319"/>
      <c r="J513" s="318"/>
      <c r="K513" s="318"/>
      <c r="L513" s="318"/>
      <c r="M513" s="320"/>
      <c r="N513" s="1"/>
      <c r="O513" s="1"/>
    </row>
    <row r="514" spans="1:15" ht="12.75" customHeight="1">
      <c r="A514" s="318"/>
      <c r="B514" s="318"/>
      <c r="C514" s="319"/>
      <c r="D514" s="319"/>
      <c r="E514" s="319"/>
      <c r="F514" s="319"/>
      <c r="G514" s="319"/>
      <c r="H514" s="319"/>
      <c r="I514" s="319"/>
      <c r="J514" s="318"/>
      <c r="K514" s="318"/>
      <c r="L514" s="318"/>
      <c r="M514" s="320"/>
      <c r="N514" s="1"/>
      <c r="O514" s="1"/>
    </row>
    <row r="515" spans="1:15" ht="12.75" customHeight="1">
      <c r="A515" s="318"/>
      <c r="B515" s="318"/>
      <c r="C515" s="319"/>
      <c r="D515" s="319"/>
      <c r="E515" s="319"/>
      <c r="F515" s="319"/>
      <c r="G515" s="319"/>
      <c r="H515" s="319"/>
      <c r="I515" s="319"/>
      <c r="J515" s="318"/>
      <c r="K515" s="318"/>
      <c r="L515" s="318"/>
      <c r="M515" s="320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J518" s="1"/>
      <c r="K518" s="1"/>
      <c r="L518" s="1"/>
      <c r="M518" s="1"/>
      <c r="N518" s="1"/>
      <c r="O518" s="1"/>
    </row>
    <row r="519" spans="1:15" ht="12.75" customHeight="1">
      <c r="A519" s="66" t="s">
        <v>286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217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218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9" t="s">
        <v>219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9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0" t="s">
        <v>222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0" t="s">
        <v>223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0" t="s">
        <v>224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0" t="s">
        <v>225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226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227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228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229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230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D25" sqref="D25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288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443"/>
      <c r="B5" s="444"/>
      <c r="C5" s="443"/>
      <c r="D5" s="444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287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566</v>
      </c>
      <c r="B7" s="445" t="s">
        <v>567</v>
      </c>
      <c r="C7" s="444"/>
      <c r="D7" s="7">
        <f>Main!B10</f>
        <v>44571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51">
      <c r="A9" s="87" t="s">
        <v>568</v>
      </c>
      <c r="B9" s="88" t="s">
        <v>569</v>
      </c>
      <c r="C9" s="88" t="s">
        <v>570</v>
      </c>
      <c r="D9" s="88" t="s">
        <v>571</v>
      </c>
      <c r="E9" s="88" t="s">
        <v>572</v>
      </c>
      <c r="F9" s="88" t="s">
        <v>573</v>
      </c>
      <c r="G9" s="88" t="s">
        <v>574</v>
      </c>
      <c r="H9" s="88" t="s">
        <v>575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44568</v>
      </c>
      <c r="B10" s="32">
        <v>539562</v>
      </c>
      <c r="C10" s="31" t="s">
        <v>1007</v>
      </c>
      <c r="D10" s="31" t="s">
        <v>1008</v>
      </c>
      <c r="E10" s="31" t="s">
        <v>577</v>
      </c>
      <c r="F10" s="90">
        <v>100000</v>
      </c>
      <c r="G10" s="32">
        <v>5.84</v>
      </c>
      <c r="H10" s="32" t="s">
        <v>312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44568</v>
      </c>
      <c r="B11" s="32">
        <v>530109</v>
      </c>
      <c r="C11" s="31" t="s">
        <v>947</v>
      </c>
      <c r="D11" s="31" t="s">
        <v>948</v>
      </c>
      <c r="E11" s="31" t="s">
        <v>577</v>
      </c>
      <c r="F11" s="90">
        <v>1136341</v>
      </c>
      <c r="G11" s="32">
        <v>2.13</v>
      </c>
      <c r="H11" s="32" t="s">
        <v>312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44568</v>
      </c>
      <c r="B12" s="32">
        <v>539288</v>
      </c>
      <c r="C12" s="31" t="s">
        <v>884</v>
      </c>
      <c r="D12" s="31" t="s">
        <v>1009</v>
      </c>
      <c r="E12" s="31" t="s">
        <v>576</v>
      </c>
      <c r="F12" s="90">
        <v>25000</v>
      </c>
      <c r="G12" s="32">
        <v>4.13</v>
      </c>
      <c r="H12" s="32" t="s">
        <v>312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44568</v>
      </c>
      <c r="B13" s="32">
        <v>539288</v>
      </c>
      <c r="C13" s="31" t="s">
        <v>884</v>
      </c>
      <c r="D13" s="31" t="s">
        <v>1010</v>
      </c>
      <c r="E13" s="31" t="s">
        <v>576</v>
      </c>
      <c r="F13" s="90">
        <v>42020</v>
      </c>
      <c r="G13" s="32">
        <v>4.13</v>
      </c>
      <c r="H13" s="32" t="s">
        <v>312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44568</v>
      </c>
      <c r="B14" s="32">
        <v>539288</v>
      </c>
      <c r="C14" s="31" t="s">
        <v>884</v>
      </c>
      <c r="D14" s="31" t="s">
        <v>1010</v>
      </c>
      <c r="E14" s="31" t="s">
        <v>577</v>
      </c>
      <c r="F14" s="90">
        <v>12020</v>
      </c>
      <c r="G14" s="32">
        <v>4.13</v>
      </c>
      <c r="H14" s="32" t="s">
        <v>312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44568</v>
      </c>
      <c r="B15" s="32">
        <v>539288</v>
      </c>
      <c r="C15" s="31" t="s">
        <v>884</v>
      </c>
      <c r="D15" s="31" t="s">
        <v>1011</v>
      </c>
      <c r="E15" s="31" t="s">
        <v>576</v>
      </c>
      <c r="F15" s="90">
        <v>27800</v>
      </c>
      <c r="G15" s="32">
        <v>3.75</v>
      </c>
      <c r="H15" s="32" t="s">
        <v>312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44568</v>
      </c>
      <c r="B16" s="32">
        <v>539288</v>
      </c>
      <c r="C16" s="31" t="s">
        <v>884</v>
      </c>
      <c r="D16" s="31" t="s">
        <v>1012</v>
      </c>
      <c r="E16" s="31" t="s">
        <v>576</v>
      </c>
      <c r="F16" s="90">
        <v>43760</v>
      </c>
      <c r="G16" s="32">
        <v>4.1100000000000003</v>
      </c>
      <c r="H16" s="32" t="s">
        <v>312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44568</v>
      </c>
      <c r="B17" s="32">
        <v>539288</v>
      </c>
      <c r="C17" s="31" t="s">
        <v>884</v>
      </c>
      <c r="D17" s="31" t="s">
        <v>1013</v>
      </c>
      <c r="E17" s="31" t="s">
        <v>577</v>
      </c>
      <c r="F17" s="90">
        <v>58400</v>
      </c>
      <c r="G17" s="32">
        <v>20.09</v>
      </c>
      <c r="H17" s="32" t="s">
        <v>312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44568</v>
      </c>
      <c r="B18" s="32">
        <v>539288</v>
      </c>
      <c r="C18" s="31" t="s">
        <v>884</v>
      </c>
      <c r="D18" s="31" t="s">
        <v>949</v>
      </c>
      <c r="E18" s="31" t="s">
        <v>577</v>
      </c>
      <c r="F18" s="90">
        <v>30060</v>
      </c>
      <c r="G18" s="32">
        <v>19.440000000000001</v>
      </c>
      <c r="H18" s="32" t="s">
        <v>312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44568</v>
      </c>
      <c r="B19" s="32">
        <v>539288</v>
      </c>
      <c r="C19" s="31" t="s">
        <v>884</v>
      </c>
      <c r="D19" s="31" t="s">
        <v>1014</v>
      </c>
      <c r="E19" s="31" t="s">
        <v>576</v>
      </c>
      <c r="F19" s="90">
        <v>34825</v>
      </c>
      <c r="G19" s="32">
        <v>19.93</v>
      </c>
      <c r="H19" s="32" t="s">
        <v>312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44568</v>
      </c>
      <c r="B20" s="32">
        <v>539288</v>
      </c>
      <c r="C20" s="31" t="s">
        <v>884</v>
      </c>
      <c r="D20" s="31" t="s">
        <v>1015</v>
      </c>
      <c r="E20" s="31" t="s">
        <v>577</v>
      </c>
      <c r="F20" s="90">
        <v>26679</v>
      </c>
      <c r="G20" s="32">
        <v>753.67</v>
      </c>
      <c r="H20" s="32" t="s">
        <v>312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44568</v>
      </c>
      <c r="B21" s="32">
        <v>539288</v>
      </c>
      <c r="C21" s="31" t="s">
        <v>884</v>
      </c>
      <c r="D21" s="31" t="s">
        <v>860</v>
      </c>
      <c r="E21" s="31" t="s">
        <v>576</v>
      </c>
      <c r="F21" s="90">
        <v>51868</v>
      </c>
      <c r="G21" s="32">
        <v>780.71</v>
      </c>
      <c r="H21" s="32" t="s">
        <v>312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44568</v>
      </c>
      <c r="B22" s="32">
        <v>539288</v>
      </c>
      <c r="C22" s="31" t="s">
        <v>884</v>
      </c>
      <c r="D22" s="31" t="s">
        <v>860</v>
      </c>
      <c r="E22" s="31" t="s">
        <v>577</v>
      </c>
      <c r="F22" s="90">
        <v>125803</v>
      </c>
      <c r="G22" s="32">
        <v>37.549999999999997</v>
      </c>
      <c r="H22" s="32" t="s">
        <v>312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44568</v>
      </c>
      <c r="B23" s="32">
        <v>509053</v>
      </c>
      <c r="C23" s="31" t="s">
        <v>950</v>
      </c>
      <c r="D23" s="31" t="s">
        <v>1016</v>
      </c>
      <c r="E23" s="31" t="s">
        <v>577</v>
      </c>
      <c r="F23" s="90">
        <v>275000</v>
      </c>
      <c r="G23" s="32">
        <v>37.549999999999997</v>
      </c>
      <c r="H23" s="32" t="s">
        <v>312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44568</v>
      </c>
      <c r="B24" s="32">
        <v>509053</v>
      </c>
      <c r="C24" s="31" t="s">
        <v>950</v>
      </c>
      <c r="D24" s="31" t="s">
        <v>951</v>
      </c>
      <c r="E24" s="31" t="s">
        <v>576</v>
      </c>
      <c r="F24" s="90">
        <v>7665</v>
      </c>
      <c r="G24" s="32">
        <v>40.270000000000003</v>
      </c>
      <c r="H24" s="32" t="s">
        <v>312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44568</v>
      </c>
      <c r="B25" s="32">
        <v>509053</v>
      </c>
      <c r="C25" s="31" t="s">
        <v>950</v>
      </c>
      <c r="D25" s="31" t="s">
        <v>951</v>
      </c>
      <c r="E25" s="31" t="s">
        <v>577</v>
      </c>
      <c r="F25" s="90">
        <v>135000</v>
      </c>
      <c r="G25" s="32">
        <v>37.9</v>
      </c>
      <c r="H25" s="32" t="s">
        <v>312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44568</v>
      </c>
      <c r="B26" s="32">
        <v>532645</v>
      </c>
      <c r="C26" s="31" t="s">
        <v>1017</v>
      </c>
      <c r="D26" s="31" t="s">
        <v>1018</v>
      </c>
      <c r="E26" s="31" t="s">
        <v>576</v>
      </c>
      <c r="F26" s="90">
        <v>100000</v>
      </c>
      <c r="G26" s="32">
        <v>37.619999999999997</v>
      </c>
      <c r="H26" s="32" t="s">
        <v>312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44568</v>
      </c>
      <c r="B27" s="32">
        <v>532645</v>
      </c>
      <c r="C27" s="31" t="s">
        <v>1017</v>
      </c>
      <c r="D27" s="31" t="s">
        <v>1019</v>
      </c>
      <c r="E27" s="31" t="s">
        <v>577</v>
      </c>
      <c r="F27" s="90">
        <v>222003</v>
      </c>
      <c r="G27" s="32">
        <v>37.549999999999997</v>
      </c>
      <c r="H27" s="32" t="s">
        <v>312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44568</v>
      </c>
      <c r="B28" s="32">
        <v>514272</v>
      </c>
      <c r="C28" s="31" t="s">
        <v>1020</v>
      </c>
      <c r="D28" s="31" t="s">
        <v>860</v>
      </c>
      <c r="E28" s="31" t="s">
        <v>576</v>
      </c>
      <c r="F28" s="90">
        <v>53348</v>
      </c>
      <c r="G28" s="32">
        <v>132.54</v>
      </c>
      <c r="H28" s="32" t="s">
        <v>312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44568</v>
      </c>
      <c r="B29" s="32">
        <v>514272</v>
      </c>
      <c r="C29" s="31" t="s">
        <v>1020</v>
      </c>
      <c r="D29" s="31" t="s">
        <v>860</v>
      </c>
      <c r="E29" s="31" t="s">
        <v>577</v>
      </c>
      <c r="F29" s="90">
        <v>10</v>
      </c>
      <c r="G29" s="32">
        <v>134.02000000000001</v>
      </c>
      <c r="H29" s="32" t="s">
        <v>312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44568</v>
      </c>
      <c r="B30" s="32">
        <v>543439</v>
      </c>
      <c r="C30" s="31" t="s">
        <v>896</v>
      </c>
      <c r="D30" s="31" t="s">
        <v>1021</v>
      </c>
      <c r="E30" s="31" t="s">
        <v>576</v>
      </c>
      <c r="F30" s="90">
        <v>20000</v>
      </c>
      <c r="G30" s="32">
        <v>85.65</v>
      </c>
      <c r="H30" s="32" t="s">
        <v>312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44568</v>
      </c>
      <c r="B31" s="32">
        <v>543439</v>
      </c>
      <c r="C31" s="31" t="s">
        <v>896</v>
      </c>
      <c r="D31" s="31" t="s">
        <v>927</v>
      </c>
      <c r="E31" s="31" t="s">
        <v>576</v>
      </c>
      <c r="F31" s="90">
        <v>20000</v>
      </c>
      <c r="G31" s="32">
        <v>85.62</v>
      </c>
      <c r="H31" s="32" t="s">
        <v>312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44568</v>
      </c>
      <c r="B32" s="32">
        <v>543439</v>
      </c>
      <c r="C32" s="31" t="s">
        <v>896</v>
      </c>
      <c r="D32" s="31" t="s">
        <v>926</v>
      </c>
      <c r="E32" s="31" t="s">
        <v>576</v>
      </c>
      <c r="F32" s="90">
        <v>70000</v>
      </c>
      <c r="G32" s="32">
        <v>85.7</v>
      </c>
      <c r="H32" s="32" t="s">
        <v>312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44568</v>
      </c>
      <c r="B33" s="32">
        <v>530249</v>
      </c>
      <c r="C33" s="31" t="s">
        <v>1022</v>
      </c>
      <c r="D33" s="31" t="s">
        <v>1023</v>
      </c>
      <c r="E33" s="31" t="s">
        <v>577</v>
      </c>
      <c r="F33" s="90">
        <v>20000</v>
      </c>
      <c r="G33" s="32">
        <v>85.7</v>
      </c>
      <c r="H33" s="32" t="s">
        <v>312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44568</v>
      </c>
      <c r="B34" s="32">
        <v>500093</v>
      </c>
      <c r="C34" s="31" t="s">
        <v>839</v>
      </c>
      <c r="D34" s="31" t="s">
        <v>1024</v>
      </c>
      <c r="E34" s="31" t="s">
        <v>576</v>
      </c>
      <c r="F34" s="90">
        <v>17630108</v>
      </c>
      <c r="G34" s="32">
        <v>7.38</v>
      </c>
      <c r="H34" s="32" t="s">
        <v>312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44568</v>
      </c>
      <c r="B35" s="32">
        <v>500093</v>
      </c>
      <c r="C35" s="31" t="s">
        <v>839</v>
      </c>
      <c r="D35" s="31" t="s">
        <v>1025</v>
      </c>
      <c r="E35" s="31" t="s">
        <v>577</v>
      </c>
      <c r="F35" s="90">
        <v>17632000</v>
      </c>
      <c r="G35" s="32">
        <v>7.38</v>
      </c>
      <c r="H35" s="32" t="s">
        <v>312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44568</v>
      </c>
      <c r="B36" s="32">
        <v>539800</v>
      </c>
      <c r="C36" s="31" t="s">
        <v>1026</v>
      </c>
      <c r="D36" s="31" t="s">
        <v>860</v>
      </c>
      <c r="E36" s="31" t="s">
        <v>576</v>
      </c>
      <c r="F36" s="90">
        <v>30235</v>
      </c>
      <c r="G36" s="32">
        <v>7.38</v>
      </c>
      <c r="H36" s="32" t="s">
        <v>312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44568</v>
      </c>
      <c r="B37" s="32">
        <v>539800</v>
      </c>
      <c r="C37" s="31" t="s">
        <v>1026</v>
      </c>
      <c r="D37" s="31" t="s">
        <v>860</v>
      </c>
      <c r="E37" s="31" t="s">
        <v>577</v>
      </c>
      <c r="F37" s="90">
        <v>55235</v>
      </c>
      <c r="G37" s="32">
        <v>49.68</v>
      </c>
      <c r="H37" s="32" t="s">
        <v>312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44568</v>
      </c>
      <c r="B38" s="32">
        <v>535267</v>
      </c>
      <c r="C38" s="31" t="s">
        <v>1027</v>
      </c>
      <c r="D38" s="31" t="s">
        <v>860</v>
      </c>
      <c r="E38" s="31" t="s">
        <v>576</v>
      </c>
      <c r="F38" s="90">
        <v>8</v>
      </c>
      <c r="G38" s="32">
        <v>49.65</v>
      </c>
      <c r="H38" s="32" t="s">
        <v>312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44568</v>
      </c>
      <c r="B39" s="32">
        <v>535267</v>
      </c>
      <c r="C39" s="31" t="s">
        <v>1027</v>
      </c>
      <c r="D39" s="31" t="s">
        <v>860</v>
      </c>
      <c r="E39" s="31" t="s">
        <v>577</v>
      </c>
      <c r="F39" s="90">
        <v>102406</v>
      </c>
      <c r="G39" s="32">
        <v>49.68</v>
      </c>
      <c r="H39" s="32" t="s">
        <v>312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44568</v>
      </c>
      <c r="B40" s="32">
        <v>535267</v>
      </c>
      <c r="C40" s="31" t="s">
        <v>1027</v>
      </c>
      <c r="D40" s="31" t="s">
        <v>1028</v>
      </c>
      <c r="E40" s="31" t="s">
        <v>576</v>
      </c>
      <c r="F40" s="90">
        <v>125000</v>
      </c>
      <c r="G40" s="32">
        <v>49.66</v>
      </c>
      <c r="H40" s="32" t="s">
        <v>312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44568</v>
      </c>
      <c r="B41" s="32">
        <v>512379</v>
      </c>
      <c r="C41" s="31" t="s">
        <v>897</v>
      </c>
      <c r="D41" s="31" t="s">
        <v>1029</v>
      </c>
      <c r="E41" s="31" t="s">
        <v>576</v>
      </c>
      <c r="F41" s="90">
        <v>2833448</v>
      </c>
      <c r="G41" s="32">
        <v>10.47</v>
      </c>
      <c r="H41" s="32" t="s">
        <v>312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44568</v>
      </c>
      <c r="B42" s="32">
        <v>512379</v>
      </c>
      <c r="C42" s="31" t="s">
        <v>897</v>
      </c>
      <c r="D42" s="31" t="s">
        <v>1029</v>
      </c>
      <c r="E42" s="31" t="s">
        <v>577</v>
      </c>
      <c r="F42" s="90">
        <v>2390198</v>
      </c>
      <c r="G42" s="32">
        <v>7.83</v>
      </c>
      <c r="H42" s="32" t="s">
        <v>312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44568</v>
      </c>
      <c r="B43" s="32">
        <v>530067</v>
      </c>
      <c r="C43" s="31" t="s">
        <v>953</v>
      </c>
      <c r="D43" s="31" t="s">
        <v>1030</v>
      </c>
      <c r="E43" s="31" t="s">
        <v>576</v>
      </c>
      <c r="F43" s="90">
        <v>100000</v>
      </c>
      <c r="G43" s="32">
        <v>7.84</v>
      </c>
      <c r="H43" s="32" t="s">
        <v>312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44568</v>
      </c>
      <c r="B44" s="32">
        <v>524752</v>
      </c>
      <c r="C44" s="31" t="s">
        <v>1031</v>
      </c>
      <c r="D44" s="31" t="s">
        <v>898</v>
      </c>
      <c r="E44" s="31" t="s">
        <v>576</v>
      </c>
      <c r="F44" s="90">
        <v>150000</v>
      </c>
      <c r="G44" s="32">
        <v>190.27</v>
      </c>
      <c r="H44" s="32" t="s">
        <v>312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44568</v>
      </c>
      <c r="B45" s="32">
        <v>524752</v>
      </c>
      <c r="C45" s="31" t="s">
        <v>1031</v>
      </c>
      <c r="D45" s="31" t="s">
        <v>860</v>
      </c>
      <c r="E45" s="31" t="s">
        <v>576</v>
      </c>
      <c r="F45" s="90">
        <v>95000</v>
      </c>
      <c r="G45" s="32">
        <v>15.5</v>
      </c>
      <c r="H45" s="32" t="s">
        <v>312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44568</v>
      </c>
      <c r="B46" s="32">
        <v>539197</v>
      </c>
      <c r="C46" s="31" t="s">
        <v>1032</v>
      </c>
      <c r="D46" s="31" t="s">
        <v>860</v>
      </c>
      <c r="E46" s="31" t="s">
        <v>576</v>
      </c>
      <c r="F46" s="90">
        <v>1000007</v>
      </c>
      <c r="G46" s="32">
        <v>15.5</v>
      </c>
      <c r="H46" s="32" t="s">
        <v>312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44568</v>
      </c>
      <c r="B47" s="32">
        <v>539197</v>
      </c>
      <c r="C47" s="31" t="s">
        <v>1032</v>
      </c>
      <c r="D47" s="31" t="s">
        <v>860</v>
      </c>
      <c r="E47" s="31" t="s">
        <v>577</v>
      </c>
      <c r="F47" s="90">
        <v>8</v>
      </c>
      <c r="G47" s="32">
        <v>1.89</v>
      </c>
      <c r="H47" s="32" t="s">
        <v>312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44568</v>
      </c>
      <c r="B48" s="32">
        <v>539197</v>
      </c>
      <c r="C48" s="31" t="s">
        <v>1032</v>
      </c>
      <c r="D48" s="31" t="s">
        <v>1033</v>
      </c>
      <c r="E48" s="31" t="s">
        <v>576</v>
      </c>
      <c r="F48" s="90">
        <v>400000</v>
      </c>
      <c r="G48" s="32">
        <v>12.42</v>
      </c>
      <c r="H48" s="32" t="s">
        <v>312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44568</v>
      </c>
      <c r="B49" s="32">
        <v>540811</v>
      </c>
      <c r="C49" s="31" t="s">
        <v>928</v>
      </c>
      <c r="D49" s="31" t="s">
        <v>1034</v>
      </c>
      <c r="E49" s="31" t="s">
        <v>576</v>
      </c>
      <c r="F49" s="90">
        <v>50000</v>
      </c>
      <c r="G49" s="32">
        <v>12.39</v>
      </c>
      <c r="H49" s="32" t="s">
        <v>312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44568</v>
      </c>
      <c r="B50" s="32">
        <v>533149</v>
      </c>
      <c r="C50" s="31" t="s">
        <v>1035</v>
      </c>
      <c r="D50" s="31" t="s">
        <v>1036</v>
      </c>
      <c r="E50" s="31" t="s">
        <v>577</v>
      </c>
      <c r="F50" s="90">
        <v>74036</v>
      </c>
      <c r="G50" s="32">
        <v>30.25</v>
      </c>
      <c r="H50" s="32" t="s">
        <v>312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44568</v>
      </c>
      <c r="B51" s="32">
        <v>524444</v>
      </c>
      <c r="C51" s="31" t="s">
        <v>1037</v>
      </c>
      <c r="D51" s="31" t="s">
        <v>1038</v>
      </c>
      <c r="E51" s="31" t="s">
        <v>576</v>
      </c>
      <c r="F51" s="90">
        <v>1858575</v>
      </c>
      <c r="G51" s="32">
        <v>30.25</v>
      </c>
      <c r="H51" s="32" t="s">
        <v>312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44568</v>
      </c>
      <c r="B52" s="32">
        <v>524444</v>
      </c>
      <c r="C52" s="31" t="s">
        <v>1037</v>
      </c>
      <c r="D52" s="31" t="s">
        <v>1038</v>
      </c>
      <c r="E52" s="31" t="s">
        <v>577</v>
      </c>
      <c r="F52" s="90">
        <v>1993575</v>
      </c>
      <c r="G52" s="32">
        <v>81</v>
      </c>
      <c r="H52" s="32" t="s">
        <v>312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44568</v>
      </c>
      <c r="B53" s="32">
        <v>524444</v>
      </c>
      <c r="C53" s="31" t="s">
        <v>1037</v>
      </c>
      <c r="D53" s="31" t="s">
        <v>1039</v>
      </c>
      <c r="E53" s="31" t="s">
        <v>576</v>
      </c>
      <c r="F53" s="90">
        <v>4832383</v>
      </c>
      <c r="G53" s="32">
        <v>81</v>
      </c>
      <c r="H53" s="32" t="s">
        <v>312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44568</v>
      </c>
      <c r="B54" s="32">
        <v>524444</v>
      </c>
      <c r="C54" s="31" t="s">
        <v>1037</v>
      </c>
      <c r="D54" s="31" t="s">
        <v>1039</v>
      </c>
      <c r="E54" s="31" t="s">
        <v>577</v>
      </c>
      <c r="F54" s="90">
        <v>4832383</v>
      </c>
      <c r="G54" s="32">
        <v>17.7</v>
      </c>
      <c r="H54" s="32" t="s">
        <v>312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44568</v>
      </c>
      <c r="B55" s="32">
        <v>539032</v>
      </c>
      <c r="C55" s="31" t="s">
        <v>1040</v>
      </c>
      <c r="D55" s="31" t="s">
        <v>1041</v>
      </c>
      <c r="E55" s="31" t="s">
        <v>576</v>
      </c>
      <c r="F55" s="90">
        <v>45000</v>
      </c>
      <c r="G55" s="32">
        <v>17.7</v>
      </c>
      <c r="H55" s="32" t="s">
        <v>312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44568</v>
      </c>
      <c r="B56" s="32">
        <v>539032</v>
      </c>
      <c r="C56" s="31" t="s">
        <v>1040</v>
      </c>
      <c r="D56" s="31" t="s">
        <v>1041</v>
      </c>
      <c r="E56" s="31" t="s">
        <v>577</v>
      </c>
      <c r="F56" s="90">
        <v>5768</v>
      </c>
      <c r="G56" s="32">
        <v>17.7</v>
      </c>
      <c r="H56" s="32" t="s">
        <v>312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44568</v>
      </c>
      <c r="B57" s="32">
        <v>538787</v>
      </c>
      <c r="C57" s="31" t="s">
        <v>1042</v>
      </c>
      <c r="D57" s="31" t="s">
        <v>1043</v>
      </c>
      <c r="E57" s="31" t="s">
        <v>577</v>
      </c>
      <c r="F57" s="90">
        <v>300000</v>
      </c>
      <c r="G57" s="32">
        <v>17.7</v>
      </c>
      <c r="H57" s="32" t="s">
        <v>312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44568</v>
      </c>
      <c r="B58" s="32">
        <v>538787</v>
      </c>
      <c r="C58" s="31" t="s">
        <v>1042</v>
      </c>
      <c r="D58" s="31" t="s">
        <v>1044</v>
      </c>
      <c r="E58" s="31" t="s">
        <v>577</v>
      </c>
      <c r="F58" s="90">
        <v>65701</v>
      </c>
      <c r="G58" s="32">
        <v>17.7</v>
      </c>
      <c r="H58" s="32" t="s">
        <v>312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44568</v>
      </c>
      <c r="B59" s="32">
        <v>538787</v>
      </c>
      <c r="C59" s="31" t="s">
        <v>1042</v>
      </c>
      <c r="D59" s="31" t="s">
        <v>1045</v>
      </c>
      <c r="E59" s="31" t="s">
        <v>576</v>
      </c>
      <c r="F59" s="90">
        <v>295300</v>
      </c>
      <c r="G59" s="32">
        <v>17.7</v>
      </c>
      <c r="H59" s="32" t="s">
        <v>312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44568</v>
      </c>
      <c r="B60" s="32">
        <v>538787</v>
      </c>
      <c r="C60" s="31" t="s">
        <v>1042</v>
      </c>
      <c r="D60" s="31" t="s">
        <v>1045</v>
      </c>
      <c r="E60" s="31" t="s">
        <v>577</v>
      </c>
      <c r="F60" s="90">
        <v>300000</v>
      </c>
      <c r="G60" s="32">
        <v>17.7</v>
      </c>
      <c r="H60" s="32" t="s">
        <v>312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44568</v>
      </c>
      <c r="B61" s="32">
        <v>542918</v>
      </c>
      <c r="C61" s="31" t="s">
        <v>954</v>
      </c>
      <c r="D61" s="31" t="s">
        <v>1046</v>
      </c>
      <c r="E61" s="31" t="s">
        <v>576</v>
      </c>
      <c r="F61" s="90">
        <v>42000</v>
      </c>
      <c r="G61" s="32">
        <v>17.7</v>
      </c>
      <c r="H61" s="32" t="s">
        <v>312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44568</v>
      </c>
      <c r="B62" s="32">
        <v>542918</v>
      </c>
      <c r="C62" s="20" t="s">
        <v>954</v>
      </c>
      <c r="D62" s="20" t="s">
        <v>955</v>
      </c>
      <c r="E62" s="31" t="s">
        <v>577</v>
      </c>
      <c r="F62" s="90">
        <v>45000</v>
      </c>
      <c r="G62" s="32">
        <v>17.7</v>
      </c>
      <c r="H62" s="32" t="s">
        <v>312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44568</v>
      </c>
      <c r="B63" s="32">
        <v>531881</v>
      </c>
      <c r="C63" s="31" t="s">
        <v>1047</v>
      </c>
      <c r="D63" s="31" t="s">
        <v>1048</v>
      </c>
      <c r="E63" s="31" t="s">
        <v>576</v>
      </c>
      <c r="F63" s="90">
        <v>10000</v>
      </c>
      <c r="G63" s="32">
        <v>17.7</v>
      </c>
      <c r="H63" s="32" t="s">
        <v>312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44568</v>
      </c>
      <c r="B64" s="32">
        <v>531881</v>
      </c>
      <c r="C64" s="31" t="s">
        <v>1047</v>
      </c>
      <c r="D64" s="31" t="s">
        <v>1049</v>
      </c>
      <c r="E64" s="31" t="s">
        <v>577</v>
      </c>
      <c r="F64" s="90">
        <v>39000</v>
      </c>
      <c r="G64" s="32">
        <v>17.7</v>
      </c>
      <c r="H64" s="32" t="s">
        <v>312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44568</v>
      </c>
      <c r="B65" s="32">
        <v>540377</v>
      </c>
      <c r="C65" s="31" t="s">
        <v>899</v>
      </c>
      <c r="D65" s="31" t="s">
        <v>956</v>
      </c>
      <c r="E65" s="31" t="s">
        <v>576</v>
      </c>
      <c r="F65" s="90">
        <v>24000</v>
      </c>
      <c r="G65" s="32">
        <v>17.7</v>
      </c>
      <c r="H65" s="32" t="s">
        <v>312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44568</v>
      </c>
      <c r="B66" s="32">
        <v>532627</v>
      </c>
      <c r="C66" s="31" t="s">
        <v>980</v>
      </c>
      <c r="D66" s="31" t="s">
        <v>1050</v>
      </c>
      <c r="E66" s="31" t="s">
        <v>576</v>
      </c>
      <c r="F66" s="90">
        <v>36041125</v>
      </c>
      <c r="G66" s="32">
        <v>17.7</v>
      </c>
      <c r="H66" s="32" t="s">
        <v>312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44568</v>
      </c>
      <c r="B67" s="32">
        <v>532627</v>
      </c>
      <c r="C67" s="31" t="s">
        <v>980</v>
      </c>
      <c r="D67" s="31" t="s">
        <v>1050</v>
      </c>
      <c r="E67" s="31" t="s">
        <v>577</v>
      </c>
      <c r="F67" s="90">
        <v>39923085</v>
      </c>
      <c r="G67" s="32">
        <v>17.7</v>
      </c>
      <c r="H67" s="32" t="s">
        <v>312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44568</v>
      </c>
      <c r="B68" s="32">
        <v>504076</v>
      </c>
      <c r="C68" s="31" t="s">
        <v>1051</v>
      </c>
      <c r="D68" s="31" t="s">
        <v>1052</v>
      </c>
      <c r="E68" s="31" t="s">
        <v>576</v>
      </c>
      <c r="F68" s="90">
        <v>99000</v>
      </c>
      <c r="G68" s="32">
        <v>17.7</v>
      </c>
      <c r="H68" s="32" t="s">
        <v>312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44568</v>
      </c>
      <c r="B69" s="32">
        <v>539910</v>
      </c>
      <c r="C69" s="31" t="s">
        <v>1053</v>
      </c>
      <c r="D69" s="31" t="s">
        <v>1054</v>
      </c>
      <c r="E69" s="31" t="s">
        <v>577</v>
      </c>
      <c r="F69" s="90">
        <v>134051</v>
      </c>
      <c r="G69" s="32">
        <v>17.7</v>
      </c>
      <c r="H69" s="32" t="s">
        <v>312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44568</v>
      </c>
      <c r="B70" s="32">
        <v>517415</v>
      </c>
      <c r="C70" s="31" t="s">
        <v>957</v>
      </c>
      <c r="D70" s="31" t="s">
        <v>860</v>
      </c>
      <c r="E70" s="31" t="s">
        <v>576</v>
      </c>
      <c r="F70" s="90">
        <v>816</v>
      </c>
      <c r="G70" s="32">
        <v>17.7</v>
      </c>
      <c r="H70" s="32" t="s">
        <v>312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44568</v>
      </c>
      <c r="B71" s="32">
        <v>517415</v>
      </c>
      <c r="C71" s="31" t="s">
        <v>957</v>
      </c>
      <c r="D71" s="31" t="s">
        <v>860</v>
      </c>
      <c r="E71" s="31" t="s">
        <v>577</v>
      </c>
      <c r="F71" s="90">
        <v>300000</v>
      </c>
      <c r="G71" s="32">
        <v>23.77</v>
      </c>
      <c r="H71" s="32" t="s">
        <v>312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44568</v>
      </c>
      <c r="B72" s="32">
        <v>542677</v>
      </c>
      <c r="C72" s="31" t="s">
        <v>1055</v>
      </c>
      <c r="D72" s="31" t="s">
        <v>1056</v>
      </c>
      <c r="E72" s="31" t="s">
        <v>576</v>
      </c>
      <c r="F72" s="90">
        <v>25000</v>
      </c>
      <c r="G72" s="32">
        <v>2.4500000000000002</v>
      </c>
      <c r="H72" s="32" t="s">
        <v>312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44568</v>
      </c>
      <c r="B73" s="32">
        <v>539519</v>
      </c>
      <c r="C73" s="31" t="s">
        <v>1057</v>
      </c>
      <c r="D73" s="31" t="s">
        <v>1028</v>
      </c>
      <c r="E73" s="31" t="s">
        <v>576</v>
      </c>
      <c r="F73" s="90">
        <v>39384</v>
      </c>
      <c r="G73" s="32">
        <v>1.1499999999999999</v>
      </c>
      <c r="H73" s="32" t="s">
        <v>312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44568</v>
      </c>
      <c r="B74" s="32">
        <v>539767</v>
      </c>
      <c r="C74" s="31" t="s">
        <v>1058</v>
      </c>
      <c r="D74" s="31" t="s">
        <v>1059</v>
      </c>
      <c r="E74" s="31" t="s">
        <v>576</v>
      </c>
      <c r="F74" s="90">
        <v>2942</v>
      </c>
      <c r="G74" s="32">
        <v>1.1499999999999999</v>
      </c>
      <c r="H74" s="32" t="s">
        <v>312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44568</v>
      </c>
      <c r="B75" s="32">
        <v>539767</v>
      </c>
      <c r="C75" s="31" t="s">
        <v>1058</v>
      </c>
      <c r="D75" s="31" t="s">
        <v>1059</v>
      </c>
      <c r="E75" s="31" t="s">
        <v>577</v>
      </c>
      <c r="F75" s="90">
        <v>18019</v>
      </c>
      <c r="G75" s="32">
        <v>1.1499999999999999</v>
      </c>
      <c r="H75" s="32" t="s">
        <v>312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44568</v>
      </c>
      <c r="B76" s="32">
        <v>539767</v>
      </c>
      <c r="C76" s="31" t="s">
        <v>1058</v>
      </c>
      <c r="D76" s="31" t="s">
        <v>1060</v>
      </c>
      <c r="E76" s="31" t="s">
        <v>576</v>
      </c>
      <c r="F76" s="90">
        <v>25236</v>
      </c>
      <c r="G76" s="32">
        <v>1.1399999999999999</v>
      </c>
      <c r="H76" s="32" t="s">
        <v>312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44568</v>
      </c>
      <c r="B77" s="32">
        <v>504273</v>
      </c>
      <c r="C77" s="31" t="s">
        <v>1061</v>
      </c>
      <c r="D77" s="31" t="s">
        <v>1062</v>
      </c>
      <c r="E77" s="31" t="s">
        <v>577</v>
      </c>
      <c r="F77" s="90">
        <v>400000</v>
      </c>
      <c r="G77" s="32">
        <v>1.1399999999999999</v>
      </c>
      <c r="H77" s="32" t="s">
        <v>312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44568</v>
      </c>
      <c r="B78" s="32">
        <v>539410</v>
      </c>
      <c r="C78" s="31" t="s">
        <v>958</v>
      </c>
      <c r="D78" s="31" t="s">
        <v>1063</v>
      </c>
      <c r="E78" s="31" t="s">
        <v>577</v>
      </c>
      <c r="F78" s="90">
        <v>300000</v>
      </c>
      <c r="G78" s="32">
        <v>1.1499999999999999</v>
      </c>
      <c r="H78" s="32" t="s">
        <v>312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44568</v>
      </c>
      <c r="B79" s="32">
        <v>543207</v>
      </c>
      <c r="C79" s="31" t="s">
        <v>959</v>
      </c>
      <c r="D79" s="31" t="s">
        <v>960</v>
      </c>
      <c r="E79" s="31" t="s">
        <v>576</v>
      </c>
      <c r="F79" s="90">
        <v>34315</v>
      </c>
      <c r="G79" s="32">
        <v>37.5</v>
      </c>
      <c r="H79" s="32" t="s">
        <v>312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44568</v>
      </c>
      <c r="B80" s="32">
        <v>543207</v>
      </c>
      <c r="C80" s="31" t="s">
        <v>959</v>
      </c>
      <c r="D80" s="31" t="s">
        <v>960</v>
      </c>
      <c r="E80" s="31" t="s">
        <v>577</v>
      </c>
      <c r="F80" s="90">
        <v>81281</v>
      </c>
      <c r="G80" s="32">
        <v>37.5</v>
      </c>
      <c r="H80" s="32" t="s">
        <v>312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44568</v>
      </c>
      <c r="B81" s="32">
        <v>543207</v>
      </c>
      <c r="C81" s="31" t="s">
        <v>959</v>
      </c>
      <c r="D81" s="31" t="s">
        <v>1064</v>
      </c>
      <c r="E81" s="31" t="s">
        <v>576</v>
      </c>
      <c r="F81" s="90">
        <v>75000</v>
      </c>
      <c r="G81" s="32">
        <v>23.47</v>
      </c>
      <c r="H81" s="32" t="s">
        <v>312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44568</v>
      </c>
      <c r="B82" s="32">
        <v>540243</v>
      </c>
      <c r="C82" s="31" t="s">
        <v>1065</v>
      </c>
      <c r="D82" s="31" t="s">
        <v>1066</v>
      </c>
      <c r="E82" s="31" t="s">
        <v>576</v>
      </c>
      <c r="F82" s="90">
        <v>2815</v>
      </c>
      <c r="G82" s="32">
        <v>23.13</v>
      </c>
      <c r="H82" s="32" t="s">
        <v>312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44568</v>
      </c>
      <c r="B83" s="32">
        <v>540243</v>
      </c>
      <c r="C83" s="31" t="s">
        <v>1065</v>
      </c>
      <c r="D83" s="31" t="s">
        <v>1066</v>
      </c>
      <c r="E83" s="31" t="s">
        <v>577</v>
      </c>
      <c r="F83" s="90">
        <v>13238</v>
      </c>
      <c r="G83" s="32">
        <v>24.18</v>
      </c>
      <c r="H83" s="32" t="s">
        <v>312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44568</v>
      </c>
      <c r="B84" s="32">
        <v>540243</v>
      </c>
      <c r="C84" s="31" t="s">
        <v>1065</v>
      </c>
      <c r="D84" s="31" t="s">
        <v>1067</v>
      </c>
      <c r="E84" s="31" t="s">
        <v>577</v>
      </c>
      <c r="F84" s="90">
        <v>60000</v>
      </c>
      <c r="G84" s="32">
        <v>23.72</v>
      </c>
      <c r="H84" s="32" t="s">
        <v>312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44568</v>
      </c>
      <c r="B85" s="32">
        <v>540243</v>
      </c>
      <c r="C85" s="31" t="s">
        <v>1065</v>
      </c>
      <c r="D85" s="31" t="s">
        <v>1068</v>
      </c>
      <c r="E85" s="31" t="s">
        <v>576</v>
      </c>
      <c r="F85" s="90">
        <v>28800</v>
      </c>
      <c r="G85" s="32">
        <v>22.83</v>
      </c>
      <c r="H85" s="32" t="s">
        <v>312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44568</v>
      </c>
      <c r="B86" s="32">
        <v>539291</v>
      </c>
      <c r="C86" s="31" t="s">
        <v>1069</v>
      </c>
      <c r="D86" s="31" t="s">
        <v>1070</v>
      </c>
      <c r="E86" s="31" t="s">
        <v>577</v>
      </c>
      <c r="F86" s="90">
        <v>22500</v>
      </c>
      <c r="G86" s="32">
        <v>23.13</v>
      </c>
      <c r="H86" s="32" t="s">
        <v>312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44568</v>
      </c>
      <c r="B87" s="32">
        <v>538860</v>
      </c>
      <c r="C87" s="31" t="s">
        <v>1071</v>
      </c>
      <c r="D87" s="31" t="s">
        <v>860</v>
      </c>
      <c r="E87" s="31" t="s">
        <v>576</v>
      </c>
      <c r="F87" s="90">
        <v>642035</v>
      </c>
      <c r="G87" s="32">
        <v>4.95</v>
      </c>
      <c r="H87" s="32" t="s">
        <v>312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44568</v>
      </c>
      <c r="B88" s="32">
        <v>532911</v>
      </c>
      <c r="C88" s="31" t="s">
        <v>961</v>
      </c>
      <c r="D88" s="31" t="s">
        <v>931</v>
      </c>
      <c r="E88" s="31" t="s">
        <v>577</v>
      </c>
      <c r="F88" s="90">
        <v>118149</v>
      </c>
      <c r="G88" s="32">
        <v>4.95</v>
      </c>
      <c r="H88" s="32" t="s">
        <v>312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44568</v>
      </c>
      <c r="B89" s="32">
        <v>536659</v>
      </c>
      <c r="C89" s="31" t="s">
        <v>900</v>
      </c>
      <c r="D89" s="31" t="s">
        <v>1072</v>
      </c>
      <c r="E89" s="31" t="s">
        <v>577</v>
      </c>
      <c r="F89" s="90">
        <v>44000</v>
      </c>
      <c r="G89" s="32">
        <v>5</v>
      </c>
      <c r="H89" s="32" t="s">
        <v>312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44568</v>
      </c>
      <c r="B90" s="32">
        <v>534708</v>
      </c>
      <c r="C90" s="31" t="s">
        <v>1073</v>
      </c>
      <c r="D90" s="31" t="s">
        <v>1074</v>
      </c>
      <c r="E90" s="31" t="s">
        <v>576</v>
      </c>
      <c r="F90" s="90">
        <v>66000</v>
      </c>
      <c r="G90" s="32">
        <v>5.58</v>
      </c>
      <c r="H90" s="32" t="s">
        <v>312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44568</v>
      </c>
      <c r="B91" s="32">
        <v>530125</v>
      </c>
      <c r="C91" s="31" t="s">
        <v>1075</v>
      </c>
      <c r="D91" s="31" t="s">
        <v>1076</v>
      </c>
      <c r="E91" s="31" t="s">
        <v>577</v>
      </c>
      <c r="F91" s="90">
        <v>78000</v>
      </c>
      <c r="G91" s="32">
        <v>5.5</v>
      </c>
      <c r="H91" s="32" t="s">
        <v>312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44568</v>
      </c>
      <c r="B92" s="32">
        <v>530125</v>
      </c>
      <c r="C92" s="31" t="s">
        <v>1075</v>
      </c>
      <c r="D92" s="31" t="s">
        <v>1077</v>
      </c>
      <c r="E92" s="31" t="s">
        <v>576</v>
      </c>
      <c r="F92" s="90">
        <v>68000</v>
      </c>
      <c r="G92" s="32">
        <v>103.75</v>
      </c>
      <c r="H92" s="32" t="s">
        <v>312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44568</v>
      </c>
      <c r="B93" s="32">
        <v>539526</v>
      </c>
      <c r="C93" s="31" t="s">
        <v>962</v>
      </c>
      <c r="D93" s="31" t="s">
        <v>898</v>
      </c>
      <c r="E93" s="31" t="s">
        <v>577</v>
      </c>
      <c r="F93" s="90">
        <v>1000000</v>
      </c>
      <c r="G93" s="32">
        <v>23.15</v>
      </c>
      <c r="H93" s="32" t="s">
        <v>312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44568</v>
      </c>
      <c r="B94" s="32">
        <v>539526</v>
      </c>
      <c r="C94" s="31" t="s">
        <v>962</v>
      </c>
      <c r="D94" s="31" t="s">
        <v>860</v>
      </c>
      <c r="E94" s="31" t="s">
        <v>576</v>
      </c>
      <c r="F94" s="90">
        <v>3429</v>
      </c>
      <c r="G94" s="32">
        <v>1.66</v>
      </c>
      <c r="H94" s="32" t="s">
        <v>312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44568</v>
      </c>
      <c r="B95" s="32">
        <v>539526</v>
      </c>
      <c r="C95" s="31" t="s">
        <v>962</v>
      </c>
      <c r="D95" s="31" t="s">
        <v>860</v>
      </c>
      <c r="E95" s="31" t="s">
        <v>577</v>
      </c>
      <c r="F95" s="90">
        <v>5500000</v>
      </c>
      <c r="G95" s="32">
        <v>1.66</v>
      </c>
      <c r="H95" s="32" t="s">
        <v>312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44568</v>
      </c>
      <c r="B96" s="32">
        <v>538875</v>
      </c>
      <c r="C96" s="31" t="s">
        <v>901</v>
      </c>
      <c r="D96" s="31" t="s">
        <v>1078</v>
      </c>
      <c r="E96" s="31" t="s">
        <v>577</v>
      </c>
      <c r="F96" s="90">
        <v>150000</v>
      </c>
      <c r="G96" s="32">
        <v>16.46</v>
      </c>
      <c r="H96" s="32" t="s">
        <v>312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44568</v>
      </c>
      <c r="B97" s="32">
        <v>538875</v>
      </c>
      <c r="C97" s="31" t="s">
        <v>901</v>
      </c>
      <c r="D97" s="31" t="s">
        <v>1079</v>
      </c>
      <c r="E97" s="31" t="s">
        <v>577</v>
      </c>
      <c r="F97" s="90">
        <v>150000</v>
      </c>
      <c r="G97" s="32">
        <v>3.8</v>
      </c>
      <c r="H97" s="32" t="s">
        <v>312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44568</v>
      </c>
      <c r="B98" s="32">
        <v>530525</v>
      </c>
      <c r="C98" s="31" t="s">
        <v>963</v>
      </c>
      <c r="D98" s="31" t="s">
        <v>860</v>
      </c>
      <c r="E98" s="31" t="s">
        <v>576</v>
      </c>
      <c r="F98" s="90">
        <v>18</v>
      </c>
      <c r="G98" s="32">
        <v>3.8</v>
      </c>
      <c r="H98" s="32" t="s">
        <v>312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44568</v>
      </c>
      <c r="B99" s="32">
        <v>530525</v>
      </c>
      <c r="C99" s="31" t="s">
        <v>963</v>
      </c>
      <c r="D99" s="31" t="s">
        <v>860</v>
      </c>
      <c r="E99" s="31" t="s">
        <v>577</v>
      </c>
      <c r="F99" s="90">
        <v>170000</v>
      </c>
      <c r="G99" s="32">
        <v>4.18</v>
      </c>
      <c r="H99" s="32" t="s">
        <v>312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44568</v>
      </c>
      <c r="B100" s="32">
        <v>540269</v>
      </c>
      <c r="C100" s="31" t="s">
        <v>964</v>
      </c>
      <c r="D100" s="31" t="s">
        <v>965</v>
      </c>
      <c r="E100" s="31" t="s">
        <v>576</v>
      </c>
      <c r="F100" s="90">
        <v>90000</v>
      </c>
      <c r="G100" s="32">
        <v>13.92</v>
      </c>
      <c r="H100" s="32" t="s">
        <v>312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44568</v>
      </c>
      <c r="B101" s="32">
        <v>540269</v>
      </c>
      <c r="C101" s="31" t="s">
        <v>964</v>
      </c>
      <c r="D101" s="31" t="s">
        <v>1080</v>
      </c>
      <c r="E101" s="31" t="s">
        <v>577</v>
      </c>
      <c r="F101" s="90">
        <v>100000</v>
      </c>
      <c r="G101" s="32">
        <v>23.4</v>
      </c>
      <c r="H101" s="32" t="s">
        <v>312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>
        <v>44568</v>
      </c>
      <c r="B102" s="32">
        <v>540079</v>
      </c>
      <c r="C102" s="31" t="s">
        <v>1081</v>
      </c>
      <c r="D102" s="31" t="s">
        <v>1082</v>
      </c>
      <c r="E102" s="31" t="s">
        <v>576</v>
      </c>
      <c r="F102" s="90">
        <v>36000</v>
      </c>
      <c r="G102" s="32">
        <v>9.86</v>
      </c>
      <c r="H102" s="32" t="s">
        <v>312</v>
      </c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>
        <v>44568</v>
      </c>
      <c r="B103" s="32">
        <v>539835</v>
      </c>
      <c r="C103" s="31" t="s">
        <v>1083</v>
      </c>
      <c r="D103" s="31" t="s">
        <v>860</v>
      </c>
      <c r="E103" s="31" t="s">
        <v>576</v>
      </c>
      <c r="F103" s="90">
        <v>25000</v>
      </c>
      <c r="G103" s="32">
        <v>9.94</v>
      </c>
      <c r="H103" s="32" t="s">
        <v>312</v>
      </c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>
        <v>44568</v>
      </c>
      <c r="B104" s="32">
        <v>534733</v>
      </c>
      <c r="C104" s="31" t="s">
        <v>906</v>
      </c>
      <c r="D104" s="31" t="s">
        <v>907</v>
      </c>
      <c r="E104" s="31" t="s">
        <v>577</v>
      </c>
      <c r="F104" s="90">
        <v>282329</v>
      </c>
      <c r="G104" s="32">
        <v>10.1</v>
      </c>
      <c r="H104" s="32" t="s">
        <v>312</v>
      </c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>
        <v>44568</v>
      </c>
      <c r="B105" s="32">
        <v>538496</v>
      </c>
      <c r="C105" s="31" t="s">
        <v>967</v>
      </c>
      <c r="D105" s="31" t="s">
        <v>968</v>
      </c>
      <c r="E105" s="31" t="s">
        <v>576</v>
      </c>
      <c r="F105" s="90">
        <v>96000</v>
      </c>
      <c r="G105" s="32">
        <v>9.86</v>
      </c>
      <c r="H105" s="32" t="s">
        <v>312</v>
      </c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>
        <v>44568</v>
      </c>
      <c r="B106" s="32">
        <v>538496</v>
      </c>
      <c r="C106" s="31" t="s">
        <v>967</v>
      </c>
      <c r="D106" s="31" t="s">
        <v>966</v>
      </c>
      <c r="E106" s="31" t="s">
        <v>577</v>
      </c>
      <c r="F106" s="90">
        <v>93000</v>
      </c>
      <c r="G106" s="32">
        <v>27</v>
      </c>
      <c r="H106" s="32" t="s">
        <v>312</v>
      </c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>
        <v>44568</v>
      </c>
      <c r="B107" s="32">
        <v>526638</v>
      </c>
      <c r="C107" s="31" t="s">
        <v>969</v>
      </c>
      <c r="D107" s="31" t="s">
        <v>860</v>
      </c>
      <c r="E107" s="31" t="s">
        <v>576</v>
      </c>
      <c r="F107" s="90">
        <v>358</v>
      </c>
      <c r="G107" s="32">
        <v>138.27000000000001</v>
      </c>
      <c r="H107" s="32" t="s">
        <v>312</v>
      </c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>
        <v>44568</v>
      </c>
      <c r="B108" s="32">
        <v>526638</v>
      </c>
      <c r="C108" s="31" t="s">
        <v>969</v>
      </c>
      <c r="D108" s="31" t="s">
        <v>860</v>
      </c>
      <c r="E108" s="31" t="s">
        <v>577</v>
      </c>
      <c r="F108" s="90">
        <v>40000</v>
      </c>
      <c r="G108" s="32">
        <v>32</v>
      </c>
      <c r="H108" s="32" t="s">
        <v>312</v>
      </c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>
        <v>44568</v>
      </c>
      <c r="B109" s="32">
        <v>540108</v>
      </c>
      <c r="C109" s="31" t="s">
        <v>1084</v>
      </c>
      <c r="D109" s="31" t="s">
        <v>1085</v>
      </c>
      <c r="E109" s="31" t="s">
        <v>577</v>
      </c>
      <c r="F109" s="90">
        <v>55030</v>
      </c>
      <c r="G109" s="32">
        <v>32</v>
      </c>
      <c r="H109" s="32" t="s">
        <v>312</v>
      </c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>
        <v>44568</v>
      </c>
      <c r="B110" s="32">
        <v>542923</v>
      </c>
      <c r="C110" s="31" t="s">
        <v>970</v>
      </c>
      <c r="D110" s="31" t="s">
        <v>1086</v>
      </c>
      <c r="E110" s="31" t="s">
        <v>576</v>
      </c>
      <c r="F110" s="90">
        <v>210000</v>
      </c>
      <c r="G110" s="32">
        <v>32</v>
      </c>
      <c r="H110" s="32" t="s">
        <v>312</v>
      </c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>
        <v>44568</v>
      </c>
      <c r="B111" s="32">
        <v>542923</v>
      </c>
      <c r="C111" s="31" t="s">
        <v>970</v>
      </c>
      <c r="D111" s="31" t="s">
        <v>1087</v>
      </c>
      <c r="E111" s="31" t="s">
        <v>577</v>
      </c>
      <c r="F111" s="90">
        <v>100000</v>
      </c>
      <c r="G111" s="32">
        <v>33.67</v>
      </c>
      <c r="H111" s="32" t="s">
        <v>312</v>
      </c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>
        <v>44568</v>
      </c>
      <c r="B112" s="32">
        <v>542923</v>
      </c>
      <c r="C112" s="31" t="s">
        <v>970</v>
      </c>
      <c r="D112" s="31" t="s">
        <v>1088</v>
      </c>
      <c r="E112" s="31" t="s">
        <v>577</v>
      </c>
      <c r="F112" s="90">
        <v>100000</v>
      </c>
      <c r="G112" s="32">
        <v>7.07</v>
      </c>
      <c r="H112" s="32" t="s">
        <v>312</v>
      </c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>
        <v>44568</v>
      </c>
      <c r="B113" s="32">
        <v>532035</v>
      </c>
      <c r="C113" s="31" t="s">
        <v>1089</v>
      </c>
      <c r="D113" s="31" t="s">
        <v>1090</v>
      </c>
      <c r="E113" s="31" t="s">
        <v>576</v>
      </c>
      <c r="F113" s="90">
        <v>50100</v>
      </c>
      <c r="G113" s="32">
        <v>2.16</v>
      </c>
      <c r="H113" s="32" t="s">
        <v>312</v>
      </c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>
        <v>44568</v>
      </c>
      <c r="B114" s="32">
        <v>531668</v>
      </c>
      <c r="C114" s="31" t="s">
        <v>972</v>
      </c>
      <c r="D114" s="31" t="s">
        <v>1091</v>
      </c>
      <c r="E114" s="31" t="s">
        <v>576</v>
      </c>
      <c r="F114" s="90">
        <v>117015</v>
      </c>
      <c r="G114" s="32">
        <v>16.260000000000002</v>
      </c>
      <c r="H114" s="32" t="s">
        <v>312</v>
      </c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>
        <v>44568</v>
      </c>
      <c r="B115" s="32">
        <v>512064</v>
      </c>
      <c r="C115" s="31" t="s">
        <v>1092</v>
      </c>
      <c r="D115" s="31" t="s">
        <v>1093</v>
      </c>
      <c r="E115" s="31" t="s">
        <v>577</v>
      </c>
      <c r="F115" s="90">
        <v>1746</v>
      </c>
      <c r="G115" s="32">
        <v>12.36</v>
      </c>
      <c r="H115" s="32" t="s">
        <v>312</v>
      </c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>
        <v>44568</v>
      </c>
      <c r="B116" s="32">
        <v>543436</v>
      </c>
      <c r="C116" s="31" t="s">
        <v>973</v>
      </c>
      <c r="D116" s="31" t="s">
        <v>1094</v>
      </c>
      <c r="E116" s="31" t="s">
        <v>577</v>
      </c>
      <c r="F116" s="90">
        <v>3200</v>
      </c>
      <c r="G116" s="32">
        <v>5.98</v>
      </c>
      <c r="H116" s="32" t="s">
        <v>312</v>
      </c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>
        <v>44568</v>
      </c>
      <c r="B117" s="32" t="s">
        <v>1095</v>
      </c>
      <c r="C117" s="31" t="s">
        <v>1096</v>
      </c>
      <c r="D117" s="31" t="s">
        <v>984</v>
      </c>
      <c r="E117" s="31" t="s">
        <v>576</v>
      </c>
      <c r="F117" s="90">
        <v>180000</v>
      </c>
      <c r="G117" s="32">
        <v>5.98</v>
      </c>
      <c r="H117" s="32" t="s">
        <v>863</v>
      </c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>
        <v>44568</v>
      </c>
      <c r="B118" s="32" t="s">
        <v>1095</v>
      </c>
      <c r="C118" s="31" t="s">
        <v>1096</v>
      </c>
      <c r="D118" s="31" t="s">
        <v>875</v>
      </c>
      <c r="E118" s="31" t="s">
        <v>576</v>
      </c>
      <c r="F118" s="90">
        <v>235842</v>
      </c>
      <c r="G118" s="32">
        <v>5.98</v>
      </c>
      <c r="H118" s="32" t="s">
        <v>863</v>
      </c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>
        <v>44568</v>
      </c>
      <c r="B119" s="32" t="s">
        <v>1097</v>
      </c>
      <c r="C119" s="31" t="s">
        <v>1098</v>
      </c>
      <c r="D119" s="31" t="s">
        <v>1099</v>
      </c>
      <c r="E119" s="31" t="s">
        <v>576</v>
      </c>
      <c r="F119" s="90">
        <v>100000</v>
      </c>
      <c r="G119" s="32">
        <v>7.78</v>
      </c>
      <c r="H119" s="32" t="s">
        <v>863</v>
      </c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>
        <v>44568</v>
      </c>
      <c r="B120" s="32" t="s">
        <v>1100</v>
      </c>
      <c r="C120" s="31" t="s">
        <v>1101</v>
      </c>
      <c r="D120" s="31" t="s">
        <v>1102</v>
      </c>
      <c r="E120" s="31" t="s">
        <v>576</v>
      </c>
      <c r="F120" s="90">
        <v>1192067</v>
      </c>
      <c r="G120" s="32">
        <v>7.85</v>
      </c>
      <c r="H120" s="32" t="s">
        <v>863</v>
      </c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>
        <v>44568</v>
      </c>
      <c r="B121" s="32" t="s">
        <v>1100</v>
      </c>
      <c r="C121" s="31" t="s">
        <v>1101</v>
      </c>
      <c r="D121" s="31" t="s">
        <v>1103</v>
      </c>
      <c r="E121" s="31" t="s">
        <v>576</v>
      </c>
      <c r="F121" s="90">
        <v>1571760</v>
      </c>
      <c r="G121" s="32">
        <v>0.56000000000000005</v>
      </c>
      <c r="H121" s="32" t="s">
        <v>863</v>
      </c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>
        <v>44568</v>
      </c>
      <c r="B122" s="32" t="s">
        <v>1100</v>
      </c>
      <c r="C122" s="31" t="s">
        <v>1101</v>
      </c>
      <c r="D122" s="31" t="s">
        <v>1104</v>
      </c>
      <c r="E122" s="31" t="s">
        <v>576</v>
      </c>
      <c r="F122" s="90">
        <v>2475832</v>
      </c>
      <c r="G122" s="32">
        <v>0.56000000000000005</v>
      </c>
      <c r="H122" s="32" t="s">
        <v>863</v>
      </c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>
        <v>44568</v>
      </c>
      <c r="B123" s="32" t="s">
        <v>1100</v>
      </c>
      <c r="C123" s="31" t="s">
        <v>1101</v>
      </c>
      <c r="D123" s="31" t="s">
        <v>1105</v>
      </c>
      <c r="E123" s="31" t="s">
        <v>576</v>
      </c>
      <c r="F123" s="90">
        <v>800000</v>
      </c>
      <c r="G123" s="32">
        <v>355.09</v>
      </c>
      <c r="H123" s="32" t="s">
        <v>863</v>
      </c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>
        <v>44568</v>
      </c>
      <c r="B124" s="32" t="s">
        <v>1106</v>
      </c>
      <c r="C124" s="31" t="s">
        <v>1107</v>
      </c>
      <c r="D124" s="31" t="s">
        <v>860</v>
      </c>
      <c r="E124" s="31" t="s">
        <v>576</v>
      </c>
      <c r="F124" s="90">
        <v>504000</v>
      </c>
      <c r="G124" s="32">
        <v>355.12</v>
      </c>
      <c r="H124" s="32" t="s">
        <v>863</v>
      </c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>
        <v>44568</v>
      </c>
      <c r="B125" s="32" t="s">
        <v>1106</v>
      </c>
      <c r="C125" s="31" t="s">
        <v>1107</v>
      </c>
      <c r="D125" s="31" t="s">
        <v>1108</v>
      </c>
      <c r="E125" s="31" t="s">
        <v>576</v>
      </c>
      <c r="F125" s="90">
        <v>56000</v>
      </c>
      <c r="G125" s="32">
        <v>11.1</v>
      </c>
      <c r="H125" s="32" t="s">
        <v>863</v>
      </c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>
        <v>44568</v>
      </c>
      <c r="B126" s="32" t="s">
        <v>1109</v>
      </c>
      <c r="C126" s="31" t="s">
        <v>1110</v>
      </c>
      <c r="D126" s="31" t="s">
        <v>1104</v>
      </c>
      <c r="E126" s="31" t="s">
        <v>576</v>
      </c>
      <c r="F126" s="90">
        <v>68654</v>
      </c>
      <c r="G126" s="32">
        <v>18.7</v>
      </c>
      <c r="H126" s="32" t="s">
        <v>863</v>
      </c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>
        <v>44568</v>
      </c>
      <c r="B127" s="32" t="s">
        <v>726</v>
      </c>
      <c r="C127" s="31" t="s">
        <v>1111</v>
      </c>
      <c r="D127" s="31" t="s">
        <v>1112</v>
      </c>
      <c r="E127" s="31" t="s">
        <v>576</v>
      </c>
      <c r="F127" s="90">
        <v>1324680</v>
      </c>
      <c r="G127" s="32">
        <v>18.7</v>
      </c>
      <c r="H127" s="32" t="s">
        <v>863</v>
      </c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>
        <v>44568</v>
      </c>
      <c r="B128" s="32" t="s">
        <v>1113</v>
      </c>
      <c r="C128" s="31" t="s">
        <v>1114</v>
      </c>
      <c r="D128" s="31" t="s">
        <v>1115</v>
      </c>
      <c r="E128" s="31" t="s">
        <v>576</v>
      </c>
      <c r="F128" s="90">
        <v>56000</v>
      </c>
      <c r="G128" s="32">
        <v>81.099999999999994</v>
      </c>
      <c r="H128" s="32" t="s">
        <v>863</v>
      </c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>
        <v>44568</v>
      </c>
      <c r="B129" s="32" t="s">
        <v>978</v>
      </c>
      <c r="C129" s="31" t="s">
        <v>979</v>
      </c>
      <c r="D129" s="31" t="s">
        <v>875</v>
      </c>
      <c r="E129" s="31" t="s">
        <v>576</v>
      </c>
      <c r="F129" s="90">
        <v>53029</v>
      </c>
      <c r="G129" s="32">
        <v>81.099999999999994</v>
      </c>
      <c r="H129" s="32" t="s">
        <v>863</v>
      </c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>
        <v>44568</v>
      </c>
      <c r="B130" s="32" t="s">
        <v>1116</v>
      </c>
      <c r="C130" s="31" t="s">
        <v>1117</v>
      </c>
      <c r="D130" s="31" t="s">
        <v>1118</v>
      </c>
      <c r="E130" s="31" t="s">
        <v>576</v>
      </c>
      <c r="F130" s="90">
        <v>635310</v>
      </c>
      <c r="G130" s="32">
        <v>86.11</v>
      </c>
      <c r="H130" s="32" t="s">
        <v>863</v>
      </c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>
        <v>44568</v>
      </c>
      <c r="B131" s="32" t="s">
        <v>1116</v>
      </c>
      <c r="C131" s="31" t="s">
        <v>1117</v>
      </c>
      <c r="D131" s="31" t="s">
        <v>1119</v>
      </c>
      <c r="E131" s="31" t="s">
        <v>576</v>
      </c>
      <c r="F131" s="90">
        <v>492685</v>
      </c>
      <c r="G131" s="32">
        <v>40.15</v>
      </c>
      <c r="H131" s="32" t="s">
        <v>863</v>
      </c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>
        <v>44568</v>
      </c>
      <c r="B132" s="32" t="s">
        <v>828</v>
      </c>
      <c r="C132" s="31" t="s">
        <v>1120</v>
      </c>
      <c r="D132" s="31" t="s">
        <v>1121</v>
      </c>
      <c r="E132" s="31" t="s">
        <v>576</v>
      </c>
      <c r="F132" s="90">
        <v>2585700</v>
      </c>
      <c r="G132" s="32">
        <v>40.22</v>
      </c>
      <c r="H132" s="32" t="s">
        <v>863</v>
      </c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>
        <v>44568</v>
      </c>
      <c r="B133" s="32" t="s">
        <v>376</v>
      </c>
      <c r="C133" s="31" t="s">
        <v>1122</v>
      </c>
      <c r="D133" s="31" t="s">
        <v>875</v>
      </c>
      <c r="E133" s="31" t="s">
        <v>576</v>
      </c>
      <c r="F133" s="90">
        <v>1156991</v>
      </c>
      <c r="G133" s="32">
        <v>9.56</v>
      </c>
      <c r="H133" s="32" t="s">
        <v>863</v>
      </c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>
        <v>44568</v>
      </c>
      <c r="B134" s="32" t="s">
        <v>1123</v>
      </c>
      <c r="C134" s="31" t="s">
        <v>1124</v>
      </c>
      <c r="D134" s="31" t="s">
        <v>1125</v>
      </c>
      <c r="E134" s="31" t="s">
        <v>576</v>
      </c>
      <c r="F134" s="90">
        <v>678848</v>
      </c>
      <c r="G134" s="32">
        <v>16.77</v>
      </c>
      <c r="H134" s="32" t="s">
        <v>863</v>
      </c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>
        <v>44568</v>
      </c>
      <c r="B135" s="32" t="s">
        <v>404</v>
      </c>
      <c r="C135" s="31" t="s">
        <v>1126</v>
      </c>
      <c r="D135" s="31" t="s">
        <v>1125</v>
      </c>
      <c r="E135" s="31" t="s">
        <v>576</v>
      </c>
      <c r="F135" s="90">
        <v>1995544</v>
      </c>
      <c r="G135" s="32">
        <v>43.38</v>
      </c>
      <c r="H135" s="32" t="s">
        <v>863</v>
      </c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>
        <v>44568</v>
      </c>
      <c r="B136" s="32" t="s">
        <v>404</v>
      </c>
      <c r="C136" s="31" t="s">
        <v>1126</v>
      </c>
      <c r="D136" s="31" t="s">
        <v>1127</v>
      </c>
      <c r="E136" s="31" t="s">
        <v>576</v>
      </c>
      <c r="F136" s="90">
        <v>2432802</v>
      </c>
      <c r="G136" s="32">
        <v>2.85</v>
      </c>
      <c r="H136" s="32" t="s">
        <v>863</v>
      </c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>
        <v>44568</v>
      </c>
      <c r="B137" s="32" t="s">
        <v>1128</v>
      </c>
      <c r="C137" s="31" t="s">
        <v>1129</v>
      </c>
      <c r="D137" s="31" t="s">
        <v>1130</v>
      </c>
      <c r="E137" s="31" t="s">
        <v>576</v>
      </c>
      <c r="F137" s="90">
        <v>13887000</v>
      </c>
      <c r="G137" s="32">
        <v>2.85</v>
      </c>
      <c r="H137" s="32" t="s">
        <v>863</v>
      </c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>
        <v>44568</v>
      </c>
      <c r="B138" s="32" t="s">
        <v>980</v>
      </c>
      <c r="C138" s="31" t="s">
        <v>981</v>
      </c>
      <c r="D138" s="31" t="s">
        <v>908</v>
      </c>
      <c r="E138" s="31" t="s">
        <v>576</v>
      </c>
      <c r="F138" s="90">
        <v>62721002</v>
      </c>
      <c r="G138" s="32">
        <v>10.09</v>
      </c>
      <c r="H138" s="32" t="s">
        <v>863</v>
      </c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>
        <v>44568</v>
      </c>
      <c r="B139" s="32" t="s">
        <v>1131</v>
      </c>
      <c r="C139" s="31" t="s">
        <v>1132</v>
      </c>
      <c r="D139" s="31" t="s">
        <v>1133</v>
      </c>
      <c r="E139" s="31" t="s">
        <v>576</v>
      </c>
      <c r="F139" s="90">
        <v>47606</v>
      </c>
      <c r="G139" s="32">
        <v>4.24</v>
      </c>
      <c r="H139" s="32" t="s">
        <v>863</v>
      </c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>
        <v>44568</v>
      </c>
      <c r="B140" s="32" t="s">
        <v>1134</v>
      </c>
      <c r="C140" s="31" t="s">
        <v>1135</v>
      </c>
      <c r="D140" s="31" t="s">
        <v>1136</v>
      </c>
      <c r="E140" s="31" t="s">
        <v>576</v>
      </c>
      <c r="F140" s="90">
        <v>400010</v>
      </c>
      <c r="G140" s="32">
        <v>4.24</v>
      </c>
      <c r="H140" s="32" t="s">
        <v>863</v>
      </c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>
        <v>44568</v>
      </c>
      <c r="B141" s="32" t="s">
        <v>1137</v>
      </c>
      <c r="C141" s="31" t="s">
        <v>1138</v>
      </c>
      <c r="D141" s="31" t="s">
        <v>1139</v>
      </c>
      <c r="E141" s="31" t="s">
        <v>576</v>
      </c>
      <c r="F141" s="90">
        <v>126000</v>
      </c>
      <c r="G141" s="32">
        <v>221.45</v>
      </c>
      <c r="H141" s="32" t="s">
        <v>863</v>
      </c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>
        <v>44568</v>
      </c>
      <c r="B142" s="32" t="s">
        <v>1140</v>
      </c>
      <c r="C142" s="31" t="s">
        <v>1141</v>
      </c>
      <c r="D142" s="31" t="s">
        <v>1142</v>
      </c>
      <c r="E142" s="31" t="s">
        <v>576</v>
      </c>
      <c r="F142" s="90">
        <v>14266</v>
      </c>
      <c r="G142" s="32">
        <v>219.35</v>
      </c>
      <c r="H142" s="32" t="s">
        <v>863</v>
      </c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>
        <v>44568</v>
      </c>
      <c r="B143" s="32" t="s">
        <v>1143</v>
      </c>
      <c r="C143" s="31" t="s">
        <v>1144</v>
      </c>
      <c r="D143" s="31" t="s">
        <v>1039</v>
      </c>
      <c r="E143" s="31" t="s">
        <v>576</v>
      </c>
      <c r="F143" s="90">
        <v>86825</v>
      </c>
      <c r="G143" s="32">
        <v>155.87</v>
      </c>
      <c r="H143" s="32" t="s">
        <v>863</v>
      </c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>
        <v>44568</v>
      </c>
      <c r="B144" s="32" t="s">
        <v>1145</v>
      </c>
      <c r="C144" s="31" t="s">
        <v>1146</v>
      </c>
      <c r="D144" s="31" t="s">
        <v>1125</v>
      </c>
      <c r="E144" s="31" t="s">
        <v>576</v>
      </c>
      <c r="F144" s="90">
        <v>82452</v>
      </c>
      <c r="G144" s="32">
        <v>7.33</v>
      </c>
      <c r="H144" s="32" t="s">
        <v>863</v>
      </c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>
        <v>44568</v>
      </c>
      <c r="B145" s="32" t="s">
        <v>1147</v>
      </c>
      <c r="C145" s="31" t="s">
        <v>1148</v>
      </c>
      <c r="D145" s="31" t="s">
        <v>1149</v>
      </c>
      <c r="E145" s="31" t="s">
        <v>576</v>
      </c>
      <c r="F145" s="90">
        <v>113746</v>
      </c>
      <c r="G145" s="32">
        <v>7.4</v>
      </c>
      <c r="H145" s="32" t="s">
        <v>863</v>
      </c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>
        <v>44568</v>
      </c>
      <c r="B146" s="32" t="s">
        <v>985</v>
      </c>
      <c r="C146" s="31" t="s">
        <v>986</v>
      </c>
      <c r="D146" s="31" t="s">
        <v>908</v>
      </c>
      <c r="E146" s="31" t="s">
        <v>576</v>
      </c>
      <c r="F146" s="90">
        <v>94603</v>
      </c>
      <c r="G146" s="32">
        <v>16.8</v>
      </c>
      <c r="H146" s="32" t="s">
        <v>863</v>
      </c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>
        <v>44568</v>
      </c>
      <c r="B147" s="32" t="s">
        <v>1150</v>
      </c>
      <c r="C147" s="31" t="s">
        <v>1151</v>
      </c>
      <c r="D147" s="31" t="s">
        <v>1152</v>
      </c>
      <c r="E147" s="31" t="s">
        <v>576</v>
      </c>
      <c r="F147" s="90">
        <v>168000</v>
      </c>
      <c r="G147" s="32">
        <v>175.64</v>
      </c>
      <c r="H147" s="32" t="s">
        <v>863</v>
      </c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>
        <v>44568</v>
      </c>
      <c r="B148" s="32" t="s">
        <v>1150</v>
      </c>
      <c r="C148" s="31" t="s">
        <v>1151</v>
      </c>
      <c r="D148" s="31" t="s">
        <v>1153</v>
      </c>
      <c r="E148" s="31" t="s">
        <v>576</v>
      </c>
      <c r="F148" s="90">
        <v>72000</v>
      </c>
      <c r="G148" s="32">
        <v>7.59</v>
      </c>
      <c r="H148" s="32" t="s">
        <v>863</v>
      </c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>
        <v>44568</v>
      </c>
      <c r="B149" s="32" t="s">
        <v>932</v>
      </c>
      <c r="C149" s="31" t="s">
        <v>933</v>
      </c>
      <c r="D149" s="31" t="s">
        <v>1104</v>
      </c>
      <c r="E149" s="31" t="s">
        <v>576</v>
      </c>
      <c r="F149" s="90">
        <v>115762</v>
      </c>
      <c r="G149" s="32">
        <v>90.13</v>
      </c>
      <c r="H149" s="32" t="s">
        <v>863</v>
      </c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>
        <v>44568</v>
      </c>
      <c r="B150" s="32" t="s">
        <v>1154</v>
      </c>
      <c r="C150" s="31" t="s">
        <v>1155</v>
      </c>
      <c r="D150" s="31" t="s">
        <v>885</v>
      </c>
      <c r="E150" s="31" t="s">
        <v>576</v>
      </c>
      <c r="F150" s="90">
        <v>220669</v>
      </c>
      <c r="G150" s="32">
        <v>90.33</v>
      </c>
      <c r="H150" s="32" t="s">
        <v>863</v>
      </c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>
        <v>44568</v>
      </c>
      <c r="B151" s="32" t="s">
        <v>1154</v>
      </c>
      <c r="C151" s="31" t="s">
        <v>1155</v>
      </c>
      <c r="D151" s="31" t="s">
        <v>1156</v>
      </c>
      <c r="E151" s="31" t="s">
        <v>576</v>
      </c>
      <c r="F151" s="90">
        <v>164735</v>
      </c>
      <c r="G151" s="32">
        <v>34.6</v>
      </c>
      <c r="H151" s="32" t="s">
        <v>863</v>
      </c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>
        <v>44568</v>
      </c>
      <c r="B152" s="32" t="s">
        <v>1154</v>
      </c>
      <c r="C152" s="31" t="s">
        <v>1155</v>
      </c>
      <c r="D152" s="31" t="s">
        <v>1157</v>
      </c>
      <c r="E152" s="31" t="s">
        <v>576</v>
      </c>
      <c r="F152" s="90">
        <v>637255</v>
      </c>
      <c r="G152" s="32">
        <v>1457.09</v>
      </c>
      <c r="H152" s="32" t="s">
        <v>863</v>
      </c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>
        <v>44568</v>
      </c>
      <c r="B153" s="32" t="s">
        <v>1154</v>
      </c>
      <c r="C153" s="31" t="s">
        <v>1155</v>
      </c>
      <c r="D153" s="31" t="s">
        <v>1125</v>
      </c>
      <c r="E153" s="31" t="s">
        <v>576</v>
      </c>
      <c r="F153" s="90">
        <v>178546</v>
      </c>
      <c r="G153" s="32">
        <v>37.76</v>
      </c>
      <c r="H153" s="32" t="s">
        <v>863</v>
      </c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>
        <v>44568</v>
      </c>
      <c r="B154" s="32" t="s">
        <v>987</v>
      </c>
      <c r="C154" s="31" t="s">
        <v>988</v>
      </c>
      <c r="D154" s="31" t="s">
        <v>875</v>
      </c>
      <c r="E154" s="31" t="s">
        <v>576</v>
      </c>
      <c r="F154" s="90">
        <v>76806</v>
      </c>
      <c r="G154" s="32">
        <v>89.9</v>
      </c>
      <c r="H154" s="32" t="s">
        <v>863</v>
      </c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>
        <v>44568</v>
      </c>
      <c r="B155" s="32" t="s">
        <v>934</v>
      </c>
      <c r="C155" s="31" t="s">
        <v>935</v>
      </c>
      <c r="D155" s="31" t="s">
        <v>908</v>
      </c>
      <c r="E155" s="31" t="s">
        <v>576</v>
      </c>
      <c r="F155" s="90">
        <v>1812348</v>
      </c>
      <c r="G155" s="32">
        <v>5.55</v>
      </c>
      <c r="H155" s="32" t="s">
        <v>863</v>
      </c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>
        <v>44568</v>
      </c>
      <c r="B156" s="32" t="s">
        <v>1158</v>
      </c>
      <c r="C156" s="31" t="s">
        <v>1159</v>
      </c>
      <c r="D156" s="31" t="s">
        <v>860</v>
      </c>
      <c r="E156" s="31" t="s">
        <v>576</v>
      </c>
      <c r="F156" s="90">
        <v>20800</v>
      </c>
      <c r="G156" s="32">
        <v>5.42</v>
      </c>
      <c r="H156" s="32" t="s">
        <v>863</v>
      </c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>
        <v>44568</v>
      </c>
      <c r="B157" s="32" t="s">
        <v>990</v>
      </c>
      <c r="C157" s="31" t="s">
        <v>991</v>
      </c>
      <c r="D157" s="31" t="s">
        <v>875</v>
      </c>
      <c r="E157" s="31" t="s">
        <v>576</v>
      </c>
      <c r="F157" s="90">
        <v>2223841</v>
      </c>
      <c r="G157" s="32">
        <v>7.53</v>
      </c>
      <c r="H157" s="32" t="s">
        <v>863</v>
      </c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>
        <v>44568</v>
      </c>
      <c r="B158" s="32" t="s">
        <v>990</v>
      </c>
      <c r="C158" s="31" t="s">
        <v>991</v>
      </c>
      <c r="D158" s="31" t="s">
        <v>878</v>
      </c>
      <c r="E158" s="31" t="s">
        <v>576</v>
      </c>
      <c r="F158" s="90">
        <v>1</v>
      </c>
      <c r="G158" s="32">
        <v>231.62</v>
      </c>
      <c r="H158" s="32" t="s">
        <v>863</v>
      </c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>
        <v>44568</v>
      </c>
      <c r="B159" s="32" t="s">
        <v>990</v>
      </c>
      <c r="C159" s="31" t="s">
        <v>991</v>
      </c>
      <c r="D159" s="31" t="s">
        <v>908</v>
      </c>
      <c r="E159" s="31" t="s">
        <v>576</v>
      </c>
      <c r="F159" s="90">
        <v>2056035</v>
      </c>
      <c r="G159" s="32">
        <v>231.95</v>
      </c>
      <c r="H159" s="32" t="s">
        <v>863</v>
      </c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>
        <v>44568</v>
      </c>
      <c r="B160" s="32" t="s">
        <v>1095</v>
      </c>
      <c r="C160" s="31" t="s">
        <v>1096</v>
      </c>
      <c r="D160" s="31" t="s">
        <v>984</v>
      </c>
      <c r="E160" s="31" t="s">
        <v>577</v>
      </c>
      <c r="F160" s="90">
        <v>75000</v>
      </c>
      <c r="G160" s="32">
        <v>83.11</v>
      </c>
      <c r="H160" s="32" t="s">
        <v>863</v>
      </c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>
        <v>44568</v>
      </c>
      <c r="B161" s="32" t="s">
        <v>1095</v>
      </c>
      <c r="C161" s="31" t="s">
        <v>1096</v>
      </c>
      <c r="D161" s="31" t="s">
        <v>875</v>
      </c>
      <c r="E161" s="31" t="s">
        <v>577</v>
      </c>
      <c r="F161" s="90">
        <v>235842</v>
      </c>
      <c r="G161" s="32">
        <v>30.57</v>
      </c>
      <c r="H161" s="32" t="s">
        <v>863</v>
      </c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>
        <v>44568</v>
      </c>
      <c r="B162" s="32" t="s">
        <v>1100</v>
      </c>
      <c r="C162" s="31" t="s">
        <v>1101</v>
      </c>
      <c r="D162" s="31" t="s">
        <v>1104</v>
      </c>
      <c r="E162" s="31" t="s">
        <v>577</v>
      </c>
      <c r="F162" s="90">
        <v>1925832</v>
      </c>
      <c r="G162" s="32">
        <v>16.670000000000002</v>
      </c>
      <c r="H162" s="32" t="s">
        <v>863</v>
      </c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>
        <v>44568</v>
      </c>
      <c r="B163" s="32" t="s">
        <v>1100</v>
      </c>
      <c r="C163" s="31" t="s">
        <v>1101</v>
      </c>
      <c r="D163" s="31" t="s">
        <v>1102</v>
      </c>
      <c r="E163" s="31" t="s">
        <v>577</v>
      </c>
      <c r="F163" s="90">
        <v>1146365</v>
      </c>
      <c r="G163" s="32">
        <v>135.44</v>
      </c>
      <c r="H163" s="32" t="s">
        <v>863</v>
      </c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>
        <v>44568</v>
      </c>
      <c r="B164" s="32" t="s">
        <v>1100</v>
      </c>
      <c r="C164" s="31" t="s">
        <v>1101</v>
      </c>
      <c r="D164" s="31" t="s">
        <v>1103</v>
      </c>
      <c r="E164" s="31" t="s">
        <v>577</v>
      </c>
      <c r="F164" s="90">
        <v>1540760</v>
      </c>
      <c r="G164" s="32">
        <v>19.54</v>
      </c>
      <c r="H164" s="32" t="s">
        <v>863</v>
      </c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>
        <v>44568</v>
      </c>
      <c r="B165" s="32" t="s">
        <v>1106</v>
      </c>
      <c r="C165" s="31" t="s">
        <v>1107</v>
      </c>
      <c r="D165" s="31" t="s">
        <v>1160</v>
      </c>
      <c r="E165" s="31" t="s">
        <v>577</v>
      </c>
      <c r="F165" s="90">
        <v>88000</v>
      </c>
      <c r="G165" s="32">
        <v>177.47</v>
      </c>
      <c r="H165" s="32" t="s">
        <v>863</v>
      </c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>
        <v>44568</v>
      </c>
      <c r="B166" s="32" t="s">
        <v>1106</v>
      </c>
      <c r="C166" s="31" t="s">
        <v>1107</v>
      </c>
      <c r="D166" s="31" t="s">
        <v>1161</v>
      </c>
      <c r="E166" s="31" t="s">
        <v>577</v>
      </c>
      <c r="F166" s="90">
        <v>80000</v>
      </c>
      <c r="G166" s="32">
        <v>3.85</v>
      </c>
      <c r="H166" s="32" t="s">
        <v>863</v>
      </c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>
        <v>44568</v>
      </c>
      <c r="B167" s="32" t="s">
        <v>1106</v>
      </c>
      <c r="C167" s="31" t="s">
        <v>1107</v>
      </c>
      <c r="D167" s="31" t="s">
        <v>1162</v>
      </c>
      <c r="E167" s="31" t="s">
        <v>577</v>
      </c>
      <c r="F167" s="90">
        <v>80000</v>
      </c>
      <c r="G167" s="32">
        <v>3.85</v>
      </c>
      <c r="H167" s="32" t="s">
        <v>863</v>
      </c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>
        <v>44568</v>
      </c>
      <c r="B168" s="32" t="s">
        <v>1106</v>
      </c>
      <c r="C168" s="31" t="s">
        <v>1107</v>
      </c>
      <c r="D168" s="31" t="s">
        <v>1108</v>
      </c>
      <c r="E168" s="31" t="s">
        <v>577</v>
      </c>
      <c r="F168" s="90">
        <v>32000</v>
      </c>
      <c r="G168" s="32">
        <v>3.55</v>
      </c>
      <c r="H168" s="32" t="s">
        <v>863</v>
      </c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>
        <v>44568</v>
      </c>
      <c r="B169" s="32" t="s">
        <v>1163</v>
      </c>
      <c r="C169" s="31" t="s">
        <v>1164</v>
      </c>
      <c r="D169" s="31" t="s">
        <v>1165</v>
      </c>
      <c r="E169" s="31" t="s">
        <v>577</v>
      </c>
      <c r="F169" s="90">
        <v>332000</v>
      </c>
      <c r="G169" s="32">
        <v>3.77</v>
      </c>
      <c r="H169" s="32" t="s">
        <v>863</v>
      </c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>
        <v>44568</v>
      </c>
      <c r="B170" s="32" t="s">
        <v>1109</v>
      </c>
      <c r="C170" s="31" t="s">
        <v>1110</v>
      </c>
      <c r="D170" s="31" t="s">
        <v>1104</v>
      </c>
      <c r="E170" s="31" t="s">
        <v>577</v>
      </c>
      <c r="F170" s="90">
        <v>168654</v>
      </c>
      <c r="G170" s="32">
        <v>3.76</v>
      </c>
      <c r="H170" s="32" t="s">
        <v>863</v>
      </c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>
        <v>44568</v>
      </c>
      <c r="B171" s="32" t="s">
        <v>726</v>
      </c>
      <c r="C171" s="31" t="s">
        <v>1111</v>
      </c>
      <c r="D171" s="31" t="s">
        <v>1112</v>
      </c>
      <c r="E171" s="31" t="s">
        <v>577</v>
      </c>
      <c r="F171" s="90">
        <v>1324680</v>
      </c>
      <c r="G171" s="32">
        <v>3.77</v>
      </c>
      <c r="H171" s="32" t="s">
        <v>863</v>
      </c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>
        <v>44568</v>
      </c>
      <c r="B172" s="32" t="s">
        <v>1113</v>
      </c>
      <c r="C172" s="31" t="s">
        <v>1114</v>
      </c>
      <c r="D172" s="31" t="s">
        <v>1166</v>
      </c>
      <c r="E172" s="31" t="s">
        <v>577</v>
      </c>
      <c r="F172" s="90">
        <v>56000</v>
      </c>
      <c r="G172" s="32">
        <v>3.78</v>
      </c>
      <c r="H172" s="32" t="s">
        <v>863</v>
      </c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>
        <v>44568</v>
      </c>
      <c r="B173" s="32" t="s">
        <v>952</v>
      </c>
      <c r="C173" s="31" t="s">
        <v>974</v>
      </c>
      <c r="D173" s="31" t="s">
        <v>993</v>
      </c>
      <c r="E173" s="31" t="s">
        <v>577</v>
      </c>
      <c r="F173" s="90">
        <v>334349</v>
      </c>
      <c r="G173" s="32">
        <v>33.659999999999997</v>
      </c>
      <c r="H173" s="32" t="s">
        <v>863</v>
      </c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>
        <v>44568</v>
      </c>
      <c r="B174" s="32" t="s">
        <v>975</v>
      </c>
      <c r="C174" s="31" t="s">
        <v>976</v>
      </c>
      <c r="D174" s="31" t="s">
        <v>977</v>
      </c>
      <c r="E174" s="31" t="s">
        <v>577</v>
      </c>
      <c r="F174" s="90">
        <v>50000</v>
      </c>
      <c r="G174" s="32">
        <v>33.85</v>
      </c>
      <c r="H174" s="32" t="s">
        <v>863</v>
      </c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>
        <v>44568</v>
      </c>
      <c r="B175" s="32" t="s">
        <v>978</v>
      </c>
      <c r="C175" s="31" t="s">
        <v>979</v>
      </c>
      <c r="D175" s="31" t="s">
        <v>875</v>
      </c>
      <c r="E175" s="31" t="s">
        <v>577</v>
      </c>
      <c r="F175" s="90">
        <v>53029</v>
      </c>
      <c r="G175" s="32">
        <v>4.25</v>
      </c>
      <c r="H175" s="32" t="s">
        <v>863</v>
      </c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>
        <v>44568</v>
      </c>
      <c r="B176" s="32" t="s">
        <v>1116</v>
      </c>
      <c r="C176" s="31" t="s">
        <v>1117</v>
      </c>
      <c r="D176" s="31" t="s">
        <v>1118</v>
      </c>
      <c r="E176" s="31" t="s">
        <v>577</v>
      </c>
      <c r="F176" s="90">
        <v>635310</v>
      </c>
      <c r="G176" s="32">
        <v>208.76</v>
      </c>
      <c r="H176" s="32" t="s">
        <v>863</v>
      </c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>
        <v>44568</v>
      </c>
      <c r="B177" s="32" t="s">
        <v>1116</v>
      </c>
      <c r="C177" s="31" t="s">
        <v>1117</v>
      </c>
      <c r="D177" s="31" t="s">
        <v>1119</v>
      </c>
      <c r="E177" s="31" t="s">
        <v>577</v>
      </c>
      <c r="F177" s="90">
        <v>492685</v>
      </c>
      <c r="G177" s="32">
        <v>551.5</v>
      </c>
      <c r="H177" s="32" t="s">
        <v>863</v>
      </c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>
        <v>44568</v>
      </c>
      <c r="B178" s="32" t="s">
        <v>1167</v>
      </c>
      <c r="C178" s="31" t="s">
        <v>1168</v>
      </c>
      <c r="D178" s="31" t="s">
        <v>1169</v>
      </c>
      <c r="E178" s="31" t="s">
        <v>577</v>
      </c>
      <c r="F178" s="90">
        <v>2522866</v>
      </c>
      <c r="G178" s="32">
        <v>125.72</v>
      </c>
      <c r="H178" s="32" t="s">
        <v>863</v>
      </c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>
        <v>44568</v>
      </c>
      <c r="B179" s="32" t="s">
        <v>1170</v>
      </c>
      <c r="C179" s="31" t="s">
        <v>1171</v>
      </c>
      <c r="D179" s="31" t="s">
        <v>1172</v>
      </c>
      <c r="E179" s="31" t="s">
        <v>577</v>
      </c>
      <c r="F179" s="90">
        <v>48000</v>
      </c>
      <c r="G179" s="32">
        <v>4.76</v>
      </c>
      <c r="H179" s="32" t="s">
        <v>863</v>
      </c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>
        <v>44568</v>
      </c>
      <c r="B180" s="32" t="s">
        <v>376</v>
      </c>
      <c r="C180" s="31" t="s">
        <v>1122</v>
      </c>
      <c r="D180" s="31" t="s">
        <v>875</v>
      </c>
      <c r="E180" s="31" t="s">
        <v>577</v>
      </c>
      <c r="F180" s="90">
        <v>1156991</v>
      </c>
      <c r="G180" s="32">
        <v>123.1</v>
      </c>
      <c r="H180" s="32" t="s">
        <v>863</v>
      </c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>
        <v>44568</v>
      </c>
      <c r="B181" s="32" t="s">
        <v>1123</v>
      </c>
      <c r="C181" s="31" t="s">
        <v>1124</v>
      </c>
      <c r="D181" s="31" t="s">
        <v>1125</v>
      </c>
      <c r="E181" s="31" t="s">
        <v>577</v>
      </c>
      <c r="F181" s="90">
        <v>679995</v>
      </c>
      <c r="G181" s="32">
        <v>2.75</v>
      </c>
      <c r="H181" s="32" t="s">
        <v>863</v>
      </c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>
        <v>44568</v>
      </c>
      <c r="B182" s="32" t="s">
        <v>936</v>
      </c>
      <c r="C182" s="31" t="s">
        <v>937</v>
      </c>
      <c r="D182" s="31" t="s">
        <v>930</v>
      </c>
      <c r="E182" s="31" t="s">
        <v>577</v>
      </c>
      <c r="F182" s="90">
        <v>1750000</v>
      </c>
      <c r="G182" s="32">
        <v>0.9</v>
      </c>
      <c r="H182" s="32" t="s">
        <v>863</v>
      </c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>
        <v>44568</v>
      </c>
      <c r="B183" s="32" t="s">
        <v>929</v>
      </c>
      <c r="C183" s="31" t="s">
        <v>938</v>
      </c>
      <c r="D183" s="31" t="s">
        <v>930</v>
      </c>
      <c r="E183" s="31" t="s">
        <v>577</v>
      </c>
      <c r="F183" s="90">
        <v>192969530</v>
      </c>
      <c r="G183" s="32">
        <v>154.22999999999999</v>
      </c>
      <c r="H183" s="32" t="s">
        <v>863</v>
      </c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>
        <v>44568</v>
      </c>
      <c r="B184" s="32" t="s">
        <v>404</v>
      </c>
      <c r="C184" s="31" t="s">
        <v>1126</v>
      </c>
      <c r="D184" s="31" t="s">
        <v>1125</v>
      </c>
      <c r="E184" s="31" t="s">
        <v>577</v>
      </c>
      <c r="F184" s="90">
        <v>1957742</v>
      </c>
      <c r="G184" s="32">
        <v>142.03</v>
      </c>
      <c r="H184" s="32" t="s">
        <v>863</v>
      </c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>
        <v>44568</v>
      </c>
      <c r="B185" s="32" t="s">
        <v>404</v>
      </c>
      <c r="C185" s="31" t="s">
        <v>1126</v>
      </c>
      <c r="D185" s="31" t="s">
        <v>1127</v>
      </c>
      <c r="E185" s="31" t="s">
        <v>577</v>
      </c>
      <c r="F185" s="90">
        <v>2430960</v>
      </c>
      <c r="G185" s="32">
        <v>141.80000000000001</v>
      </c>
      <c r="H185" s="32" t="s">
        <v>863</v>
      </c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>
        <v>44568</v>
      </c>
      <c r="B186" s="32" t="s">
        <v>879</v>
      </c>
      <c r="C186" s="31" t="s">
        <v>1173</v>
      </c>
      <c r="D186" s="31" t="s">
        <v>1174</v>
      </c>
      <c r="E186" s="31" t="s">
        <v>577</v>
      </c>
      <c r="F186" s="90">
        <v>117000</v>
      </c>
      <c r="G186" s="32">
        <v>19.57</v>
      </c>
      <c r="H186" s="32" t="s">
        <v>863</v>
      </c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>
        <v>44568</v>
      </c>
      <c r="B187" s="32" t="s">
        <v>1128</v>
      </c>
      <c r="C187" s="31" t="s">
        <v>1129</v>
      </c>
      <c r="D187" s="31" t="s">
        <v>1130</v>
      </c>
      <c r="E187" s="31" t="s">
        <v>577</v>
      </c>
      <c r="F187" s="90">
        <v>13815000</v>
      </c>
      <c r="G187" s="32">
        <v>18.75</v>
      </c>
      <c r="H187" s="32" t="s">
        <v>863</v>
      </c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>
        <v>44568</v>
      </c>
      <c r="B188" s="32" t="s">
        <v>980</v>
      </c>
      <c r="C188" s="31" t="s">
        <v>981</v>
      </c>
      <c r="D188" s="31" t="s">
        <v>908</v>
      </c>
      <c r="E188" s="31" t="s">
        <v>577</v>
      </c>
      <c r="F188" s="90">
        <v>66596564</v>
      </c>
      <c r="G188" s="32">
        <v>17.940000000000001</v>
      </c>
      <c r="H188" s="32" t="s">
        <v>863</v>
      </c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>
        <v>44568</v>
      </c>
      <c r="B189" s="32" t="s">
        <v>1131</v>
      </c>
      <c r="C189" s="31" t="s">
        <v>1132</v>
      </c>
      <c r="D189" s="31" t="s">
        <v>1133</v>
      </c>
      <c r="E189" s="31" t="s">
        <v>577</v>
      </c>
      <c r="F189" s="90">
        <v>7606</v>
      </c>
      <c r="G189" s="32">
        <v>18.78</v>
      </c>
      <c r="H189" s="32" t="s">
        <v>863</v>
      </c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>
        <v>44568</v>
      </c>
      <c r="B190" s="32" t="s">
        <v>1175</v>
      </c>
      <c r="C190" s="31" t="s">
        <v>1176</v>
      </c>
      <c r="D190" s="31" t="s">
        <v>1177</v>
      </c>
      <c r="E190" s="31" t="s">
        <v>577</v>
      </c>
      <c r="F190" s="90">
        <v>382209</v>
      </c>
      <c r="G190" s="32">
        <v>18.190000000000001</v>
      </c>
      <c r="H190" s="32" t="s">
        <v>863</v>
      </c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>
        <v>44568</v>
      </c>
      <c r="B191" s="32" t="s">
        <v>1178</v>
      </c>
      <c r="C191" s="31" t="s">
        <v>1179</v>
      </c>
      <c r="D191" s="31" t="s">
        <v>1180</v>
      </c>
      <c r="E191" s="31" t="s">
        <v>577</v>
      </c>
      <c r="F191" s="90">
        <v>550000</v>
      </c>
      <c r="G191" s="32">
        <v>155.41999999999999</v>
      </c>
      <c r="H191" s="32" t="s">
        <v>863</v>
      </c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>
        <v>44568</v>
      </c>
      <c r="B192" s="32" t="s">
        <v>1134</v>
      </c>
      <c r="C192" s="31" t="s">
        <v>1135</v>
      </c>
      <c r="D192" s="31" t="s">
        <v>1136</v>
      </c>
      <c r="E192" s="31" t="s">
        <v>577</v>
      </c>
      <c r="F192" s="90">
        <v>100000</v>
      </c>
      <c r="G192" s="32">
        <v>7.3</v>
      </c>
      <c r="H192" s="32" t="s">
        <v>863</v>
      </c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>
        <v>44568</v>
      </c>
      <c r="B193" s="32" t="s">
        <v>1134</v>
      </c>
      <c r="C193" s="31" t="s">
        <v>1135</v>
      </c>
      <c r="D193" s="31" t="s">
        <v>1181</v>
      </c>
      <c r="E193" s="31" t="s">
        <v>577</v>
      </c>
      <c r="F193" s="90">
        <v>500000</v>
      </c>
      <c r="G193" s="32">
        <v>16.8</v>
      </c>
      <c r="H193" s="32" t="s">
        <v>863</v>
      </c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>
        <v>44568</v>
      </c>
      <c r="B194" s="32" t="s">
        <v>982</v>
      </c>
      <c r="C194" s="31" t="s">
        <v>983</v>
      </c>
      <c r="D194" s="31" t="s">
        <v>1182</v>
      </c>
      <c r="E194" s="31" t="s">
        <v>577</v>
      </c>
      <c r="F194" s="90">
        <v>128733</v>
      </c>
      <c r="G194" s="32">
        <v>16.8</v>
      </c>
      <c r="H194" s="32" t="s">
        <v>863</v>
      </c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>
        <v>44568</v>
      </c>
      <c r="B195" s="32" t="s">
        <v>1140</v>
      </c>
      <c r="C195" s="31" t="s">
        <v>1141</v>
      </c>
      <c r="D195" s="31" t="s">
        <v>1183</v>
      </c>
      <c r="E195" s="31" t="s">
        <v>577</v>
      </c>
      <c r="F195" s="90">
        <v>215851</v>
      </c>
      <c r="G195" s="32">
        <v>16.8</v>
      </c>
      <c r="H195" s="32" t="s">
        <v>863</v>
      </c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>
        <v>44568</v>
      </c>
      <c r="B196" s="32" t="s">
        <v>1140</v>
      </c>
      <c r="C196" s="31" t="s">
        <v>1141</v>
      </c>
      <c r="D196" s="31" t="s">
        <v>1142</v>
      </c>
      <c r="E196" s="31" t="s">
        <v>577</v>
      </c>
      <c r="F196" s="90">
        <v>343092</v>
      </c>
      <c r="G196" s="32">
        <v>176.09</v>
      </c>
      <c r="H196" s="32" t="s">
        <v>863</v>
      </c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>
        <v>44568</v>
      </c>
      <c r="B197" s="32" t="s">
        <v>1143</v>
      </c>
      <c r="C197" s="31" t="s">
        <v>1144</v>
      </c>
      <c r="D197" s="31" t="s">
        <v>1039</v>
      </c>
      <c r="E197" s="31" t="s">
        <v>577</v>
      </c>
      <c r="F197" s="90">
        <v>156825</v>
      </c>
      <c r="G197" s="32">
        <v>7.5</v>
      </c>
      <c r="H197" s="32" t="s">
        <v>863</v>
      </c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>
        <v>44568</v>
      </c>
      <c r="B198" s="32" t="s">
        <v>1184</v>
      </c>
      <c r="C198" s="31" t="s">
        <v>1185</v>
      </c>
      <c r="D198" s="31" t="s">
        <v>1186</v>
      </c>
      <c r="E198" s="31" t="s">
        <v>577</v>
      </c>
      <c r="F198" s="90">
        <v>645500</v>
      </c>
      <c r="G198" s="32">
        <v>8.0500000000000007</v>
      </c>
      <c r="H198" s="32" t="s">
        <v>863</v>
      </c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>
        <v>44568</v>
      </c>
      <c r="B199" s="32" t="s">
        <v>1187</v>
      </c>
      <c r="C199" s="31" t="s">
        <v>1188</v>
      </c>
      <c r="D199" s="31" t="s">
        <v>1189</v>
      </c>
      <c r="E199" s="31" t="s">
        <v>577</v>
      </c>
      <c r="F199" s="90">
        <v>132000</v>
      </c>
      <c r="G199" s="32">
        <v>90.19</v>
      </c>
      <c r="H199" s="32" t="s">
        <v>863</v>
      </c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>
        <v>44568</v>
      </c>
      <c r="B200" s="32" t="s">
        <v>1145</v>
      </c>
      <c r="C200" s="31" t="s">
        <v>1146</v>
      </c>
      <c r="D200" s="31" t="s">
        <v>1125</v>
      </c>
      <c r="E200" s="31" t="s">
        <v>577</v>
      </c>
      <c r="F200" s="90">
        <v>78580</v>
      </c>
      <c r="G200" s="32">
        <v>90.44</v>
      </c>
      <c r="H200" s="32" t="s">
        <v>863</v>
      </c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>
        <v>44568</v>
      </c>
      <c r="B201" s="32" t="s">
        <v>886</v>
      </c>
      <c r="C201" s="31" t="s">
        <v>887</v>
      </c>
      <c r="D201" s="31" t="s">
        <v>878</v>
      </c>
      <c r="E201" s="31" t="s">
        <v>577</v>
      </c>
      <c r="F201" s="90">
        <v>197838</v>
      </c>
      <c r="G201" s="32">
        <v>38.1</v>
      </c>
      <c r="H201" s="32" t="s">
        <v>863</v>
      </c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>
        <v>44568</v>
      </c>
      <c r="B202" s="32" t="s">
        <v>985</v>
      </c>
      <c r="C202" s="31" t="s">
        <v>986</v>
      </c>
      <c r="D202" s="31" t="s">
        <v>908</v>
      </c>
      <c r="E202" s="31" t="s">
        <v>577</v>
      </c>
      <c r="F202" s="90">
        <v>94603</v>
      </c>
      <c r="G202" s="32">
        <v>1461.15</v>
      </c>
      <c r="H202" s="32" t="s">
        <v>863</v>
      </c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>
        <v>44568</v>
      </c>
      <c r="B203" s="32" t="s">
        <v>1150</v>
      </c>
      <c r="C203" s="31" t="s">
        <v>1151</v>
      </c>
      <c r="D203" s="31" t="s">
        <v>1153</v>
      </c>
      <c r="E203" s="31" t="s">
        <v>577</v>
      </c>
      <c r="F203" s="90">
        <v>6000</v>
      </c>
      <c r="G203" s="32">
        <v>22.75</v>
      </c>
      <c r="H203" s="32" t="s">
        <v>863</v>
      </c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>
        <v>44568</v>
      </c>
      <c r="B204" s="32" t="s">
        <v>1150</v>
      </c>
      <c r="C204" s="31" t="s">
        <v>1151</v>
      </c>
      <c r="D204" s="31" t="s">
        <v>1190</v>
      </c>
      <c r="E204" s="31" t="s">
        <v>577</v>
      </c>
      <c r="F204" s="90">
        <v>198000</v>
      </c>
      <c r="G204" s="32">
        <v>2.41</v>
      </c>
      <c r="H204" s="32" t="s">
        <v>863</v>
      </c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>
        <v>44568</v>
      </c>
      <c r="B205" s="32" t="s">
        <v>932</v>
      </c>
      <c r="C205" s="31" t="s">
        <v>933</v>
      </c>
      <c r="D205" s="31" t="s">
        <v>1104</v>
      </c>
      <c r="E205" s="31" t="s">
        <v>577</v>
      </c>
      <c r="F205" s="90">
        <v>66140</v>
      </c>
      <c r="G205" s="32">
        <v>90.35</v>
      </c>
      <c r="H205" s="32" t="s">
        <v>863</v>
      </c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>
        <v>44568</v>
      </c>
      <c r="B206" s="32" t="s">
        <v>1154</v>
      </c>
      <c r="C206" s="31" t="s">
        <v>1155</v>
      </c>
      <c r="D206" s="31" t="s">
        <v>1156</v>
      </c>
      <c r="E206" s="31" t="s">
        <v>577</v>
      </c>
      <c r="F206" s="90">
        <v>119735</v>
      </c>
      <c r="G206" s="32">
        <v>5.41</v>
      </c>
      <c r="H206" s="32" t="s">
        <v>863</v>
      </c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>
        <v>44568</v>
      </c>
      <c r="B207" s="32" t="s">
        <v>1154</v>
      </c>
      <c r="C207" s="31" t="s">
        <v>1155</v>
      </c>
      <c r="D207" s="31" t="s">
        <v>885</v>
      </c>
      <c r="E207" s="31" t="s">
        <v>577</v>
      </c>
      <c r="F207" s="90">
        <v>229005</v>
      </c>
      <c r="G207" s="32">
        <v>5.52</v>
      </c>
      <c r="H207" s="32" t="s">
        <v>863</v>
      </c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>
        <v>44568</v>
      </c>
      <c r="B208" s="32" t="s">
        <v>1154</v>
      </c>
      <c r="C208" s="31" t="s">
        <v>1155</v>
      </c>
      <c r="D208" s="31" t="s">
        <v>1125</v>
      </c>
      <c r="E208" s="31" t="s">
        <v>577</v>
      </c>
      <c r="F208" s="90">
        <v>183497</v>
      </c>
      <c r="G208" s="32">
        <v>7.56</v>
      </c>
      <c r="H208" s="32" t="s">
        <v>863</v>
      </c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>
        <v>44568</v>
      </c>
      <c r="B209" s="32" t="s">
        <v>1154</v>
      </c>
      <c r="C209" s="31" t="s">
        <v>1155</v>
      </c>
      <c r="D209" s="31" t="s">
        <v>1157</v>
      </c>
      <c r="E209" s="31" t="s">
        <v>577</v>
      </c>
      <c r="F209" s="90">
        <v>606255</v>
      </c>
      <c r="G209" s="32">
        <v>232.05</v>
      </c>
      <c r="H209" s="32" t="s">
        <v>863</v>
      </c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>
        <v>44568</v>
      </c>
      <c r="B210" s="32" t="s">
        <v>987</v>
      </c>
      <c r="C210" s="31" t="s">
        <v>988</v>
      </c>
      <c r="D210" s="31" t="s">
        <v>875</v>
      </c>
      <c r="E210" s="31" t="s">
        <v>577</v>
      </c>
      <c r="F210" s="90">
        <v>76806</v>
      </c>
      <c r="G210" s="32">
        <v>231.05</v>
      </c>
      <c r="H210" s="32" t="s">
        <v>863</v>
      </c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>
        <v>44568</v>
      </c>
      <c r="B211" s="32" t="s">
        <v>971</v>
      </c>
      <c r="C211" s="31" t="s">
        <v>989</v>
      </c>
      <c r="D211" s="31" t="s">
        <v>878</v>
      </c>
      <c r="E211" s="31" t="s">
        <v>577</v>
      </c>
      <c r="F211" s="90">
        <v>3918901</v>
      </c>
      <c r="G211" s="32">
        <v>85.91</v>
      </c>
      <c r="H211" s="32" t="s">
        <v>863</v>
      </c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>
        <v>44568</v>
      </c>
      <c r="B212" s="32" t="s">
        <v>934</v>
      </c>
      <c r="C212" s="31" t="s">
        <v>935</v>
      </c>
      <c r="D212" s="31" t="s">
        <v>908</v>
      </c>
      <c r="E212" s="31" t="s">
        <v>577</v>
      </c>
      <c r="F212" s="90">
        <v>1674206</v>
      </c>
      <c r="G212" s="32">
        <v>83.28</v>
      </c>
      <c r="H212" s="32" t="s">
        <v>863</v>
      </c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>
        <v>44568</v>
      </c>
      <c r="B213" s="32" t="s">
        <v>1158</v>
      </c>
      <c r="C213" s="31" t="s">
        <v>1159</v>
      </c>
      <c r="D213" s="31" t="s">
        <v>878</v>
      </c>
      <c r="E213" s="31" t="s">
        <v>577</v>
      </c>
      <c r="F213" s="90">
        <v>20800</v>
      </c>
      <c r="G213" s="32">
        <v>29.45</v>
      </c>
      <c r="H213" s="32" t="s">
        <v>863</v>
      </c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>
        <v>44568</v>
      </c>
      <c r="B214" s="32" t="s">
        <v>990</v>
      </c>
      <c r="C214" s="31" t="s">
        <v>991</v>
      </c>
      <c r="D214" s="31" t="s">
        <v>994</v>
      </c>
      <c r="E214" s="31" t="s">
        <v>577</v>
      </c>
      <c r="F214" s="90">
        <v>1990685</v>
      </c>
      <c r="G214" s="32">
        <v>16.8</v>
      </c>
      <c r="H214" s="32" t="s">
        <v>863</v>
      </c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>
        <v>44568</v>
      </c>
      <c r="B215" s="32" t="s">
        <v>990</v>
      </c>
      <c r="C215" s="31" t="s">
        <v>991</v>
      </c>
      <c r="D215" s="31" t="s">
        <v>875</v>
      </c>
      <c r="E215" s="31" t="s">
        <v>577</v>
      </c>
      <c r="F215" s="90">
        <v>2223841</v>
      </c>
      <c r="G215" s="32">
        <v>251.78</v>
      </c>
      <c r="H215" s="32" t="s">
        <v>863</v>
      </c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>
        <v>44568</v>
      </c>
      <c r="B216" s="32" t="s">
        <v>990</v>
      </c>
      <c r="C216" s="31" t="s">
        <v>991</v>
      </c>
      <c r="D216" s="31" t="s">
        <v>992</v>
      </c>
      <c r="E216" s="31" t="s">
        <v>577</v>
      </c>
      <c r="F216" s="90">
        <v>4000000</v>
      </c>
      <c r="G216" s="32">
        <v>135.54</v>
      </c>
      <c r="H216" s="32" t="s">
        <v>863</v>
      </c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>
        <v>44568</v>
      </c>
      <c r="B217" s="32" t="s">
        <v>990</v>
      </c>
      <c r="C217" s="31" t="s">
        <v>991</v>
      </c>
      <c r="D217" s="31" t="s">
        <v>908</v>
      </c>
      <c r="E217" s="31" t="s">
        <v>577</v>
      </c>
      <c r="F217" s="90">
        <v>2202983</v>
      </c>
      <c r="G217" s="32">
        <v>19.55</v>
      </c>
      <c r="H217" s="32" t="s">
        <v>863</v>
      </c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>
        <v>44568</v>
      </c>
      <c r="B218" s="32" t="s">
        <v>990</v>
      </c>
      <c r="C218" s="31" t="s">
        <v>991</v>
      </c>
      <c r="D218" s="31" t="s">
        <v>878</v>
      </c>
      <c r="E218" s="31" t="s">
        <v>577</v>
      </c>
      <c r="F218" s="90">
        <v>2009764</v>
      </c>
      <c r="G218" s="32">
        <v>19.55</v>
      </c>
      <c r="H218" s="32" t="s">
        <v>863</v>
      </c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32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32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32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32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32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32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32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32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32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32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32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32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32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32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32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32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32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32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32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32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32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32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32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32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32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32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32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32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32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32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32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32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32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32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32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32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32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32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32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32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32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32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32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32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32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32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32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32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32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32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32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32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32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32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32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32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32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32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32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49"/>
  <sheetViews>
    <sheetView zoomScale="85" zoomScaleNormal="85" workbookViewId="0">
      <selection activeCell="L20" sqref="L20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903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44571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578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568</v>
      </c>
      <c r="C9" s="100"/>
      <c r="D9" s="101" t="s">
        <v>579</v>
      </c>
      <c r="E9" s="100" t="s">
        <v>580</v>
      </c>
      <c r="F9" s="100" t="s">
        <v>581</v>
      </c>
      <c r="G9" s="100" t="s">
        <v>582</v>
      </c>
      <c r="H9" s="100" t="s">
        <v>583</v>
      </c>
      <c r="I9" s="100" t="s">
        <v>584</v>
      </c>
      <c r="J9" s="99" t="s">
        <v>585</v>
      </c>
      <c r="K9" s="100" t="s">
        <v>586</v>
      </c>
      <c r="L9" s="102" t="s">
        <v>587</v>
      </c>
      <c r="M9" s="102" t="s">
        <v>588</v>
      </c>
      <c r="N9" s="100" t="s">
        <v>589</v>
      </c>
      <c r="O9" s="101" t="s">
        <v>590</v>
      </c>
      <c r="P9" s="100" t="s">
        <v>827</v>
      </c>
      <c r="Q9" s="1"/>
      <c r="R9" s="6"/>
      <c r="S9" s="1"/>
      <c r="T9" s="1"/>
      <c r="U9" s="1"/>
      <c r="V9" s="1"/>
      <c r="W9" s="1"/>
      <c r="X9" s="1"/>
    </row>
    <row r="10" spans="1:38" s="262" customFormat="1" ht="12.75" customHeight="1">
      <c r="A10" s="321">
        <v>1</v>
      </c>
      <c r="B10" s="263">
        <v>44532</v>
      </c>
      <c r="C10" s="323"/>
      <c r="D10" s="324" t="s">
        <v>251</v>
      </c>
      <c r="E10" s="325" t="s">
        <v>593</v>
      </c>
      <c r="F10" s="326" t="s">
        <v>865</v>
      </c>
      <c r="G10" s="326">
        <v>414</v>
      </c>
      <c r="H10" s="325"/>
      <c r="I10" s="327" t="s">
        <v>866</v>
      </c>
      <c r="J10" s="299" t="s">
        <v>594</v>
      </c>
      <c r="K10" s="299"/>
      <c r="L10" s="300"/>
      <c r="M10" s="301"/>
      <c r="N10" s="299"/>
      <c r="O10" s="302"/>
      <c r="P10" s="107">
        <f>VLOOKUP(D10,'MidCap Intra'!B42:C535,2,0)</f>
        <v>444.8</v>
      </c>
      <c r="Q10" s="261"/>
      <c r="R10" s="261" t="s">
        <v>592</v>
      </c>
      <c r="S10" s="261"/>
      <c r="T10" s="261"/>
      <c r="U10" s="261"/>
      <c r="V10" s="261"/>
      <c r="W10" s="261"/>
      <c r="X10" s="261"/>
      <c r="Y10" s="261"/>
      <c r="Z10" s="261"/>
      <c r="AA10" s="261"/>
      <c r="AB10" s="261"/>
      <c r="AC10" s="261"/>
      <c r="AD10" s="261"/>
      <c r="AE10" s="261"/>
      <c r="AF10" s="261"/>
      <c r="AG10" s="261"/>
      <c r="AH10" s="261"/>
      <c r="AI10" s="261"/>
      <c r="AJ10" s="261"/>
      <c r="AK10" s="261"/>
      <c r="AL10" s="261"/>
    </row>
    <row r="11" spans="1:38" s="262" customFormat="1" ht="12.75" customHeight="1">
      <c r="A11" s="321">
        <v>2</v>
      </c>
      <c r="B11" s="263">
        <v>44532</v>
      </c>
      <c r="C11" s="323"/>
      <c r="D11" s="324" t="s">
        <v>136</v>
      </c>
      <c r="E11" s="325" t="s">
        <v>593</v>
      </c>
      <c r="F11" s="326" t="s">
        <v>867</v>
      </c>
      <c r="G11" s="326">
        <v>109</v>
      </c>
      <c r="H11" s="325"/>
      <c r="I11" s="327" t="s">
        <v>868</v>
      </c>
      <c r="J11" s="299" t="s">
        <v>594</v>
      </c>
      <c r="K11" s="299"/>
      <c r="L11" s="300"/>
      <c r="M11" s="301"/>
      <c r="N11" s="299"/>
      <c r="O11" s="302"/>
      <c r="P11" s="107">
        <f>VLOOKUP(D11,'MidCap Intra'!B43:C536,2,0)</f>
        <v>118.5</v>
      </c>
      <c r="Q11" s="261"/>
      <c r="R11" s="261" t="s">
        <v>592</v>
      </c>
      <c r="S11" s="261"/>
      <c r="T11" s="261"/>
      <c r="U11" s="261"/>
      <c r="V11" s="261"/>
      <c r="W11" s="261"/>
      <c r="X11" s="261"/>
      <c r="Y11" s="261"/>
      <c r="Z11" s="261"/>
      <c r="AA11" s="261"/>
      <c r="AB11" s="261"/>
      <c r="AC11" s="261"/>
      <c r="AD11" s="261"/>
      <c r="AE11" s="261"/>
      <c r="AF11" s="261"/>
      <c r="AG11" s="261"/>
      <c r="AH11" s="261"/>
      <c r="AI11" s="261"/>
      <c r="AJ11" s="261"/>
      <c r="AK11" s="261"/>
      <c r="AL11" s="261"/>
    </row>
    <row r="12" spans="1:38" s="262" customFormat="1" ht="12.75" customHeight="1">
      <c r="A12" s="321">
        <v>3</v>
      </c>
      <c r="B12" s="322">
        <v>44544</v>
      </c>
      <c r="C12" s="323"/>
      <c r="D12" s="324" t="s">
        <v>118</v>
      </c>
      <c r="E12" s="325" t="s">
        <v>593</v>
      </c>
      <c r="F12" s="326" t="s">
        <v>869</v>
      </c>
      <c r="G12" s="326">
        <v>635</v>
      </c>
      <c r="H12" s="325"/>
      <c r="I12" s="327" t="s">
        <v>870</v>
      </c>
      <c r="J12" s="299" t="s">
        <v>594</v>
      </c>
      <c r="K12" s="299"/>
      <c r="L12" s="300"/>
      <c r="M12" s="301"/>
      <c r="N12" s="299"/>
      <c r="O12" s="302"/>
      <c r="P12" s="107">
        <f>VLOOKUP(D12,'MidCap Intra'!B45:C538,2,0)</f>
        <v>660.3</v>
      </c>
      <c r="Q12" s="261"/>
      <c r="R12" s="261" t="s">
        <v>592</v>
      </c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1"/>
      <c r="AH12" s="261"/>
      <c r="AI12" s="261"/>
      <c r="AJ12" s="261"/>
      <c r="AK12" s="261"/>
      <c r="AL12" s="261"/>
    </row>
    <row r="13" spans="1:38" s="262" customFormat="1" ht="12.75" customHeight="1">
      <c r="A13" s="395">
        <v>4</v>
      </c>
      <c r="B13" s="396">
        <v>44547</v>
      </c>
      <c r="C13" s="397"/>
      <c r="D13" s="398" t="s">
        <v>71</v>
      </c>
      <c r="E13" s="399" t="s">
        <v>593</v>
      </c>
      <c r="F13" s="400">
        <v>201.5</v>
      </c>
      <c r="G13" s="400">
        <v>188</v>
      </c>
      <c r="H13" s="399">
        <v>214.5</v>
      </c>
      <c r="I13" s="401" t="s">
        <v>871</v>
      </c>
      <c r="J13" s="103" t="s">
        <v>909</v>
      </c>
      <c r="K13" s="103">
        <f t="shared" ref="K13:K14" si="0">H13-F13</f>
        <v>13</v>
      </c>
      <c r="L13" s="104">
        <f t="shared" ref="L13:L14" si="1">(F13*-0.7)/100</f>
        <v>-1.4104999999999999</v>
      </c>
      <c r="M13" s="105">
        <f t="shared" ref="M13:M14" si="2">(K13+L13)/F13</f>
        <v>5.751612903225807E-2</v>
      </c>
      <c r="N13" s="103" t="s">
        <v>591</v>
      </c>
      <c r="O13" s="106">
        <v>44200</v>
      </c>
      <c r="P13" s="402">
        <f>VLOOKUP(D13,'MidCap Intra'!B46:C539,2,0)</f>
        <v>208.05</v>
      </c>
      <c r="Q13" s="261"/>
      <c r="R13" s="261" t="s">
        <v>592</v>
      </c>
      <c r="S13" s="261"/>
      <c r="T13" s="261"/>
      <c r="U13" s="261"/>
      <c r="V13" s="261"/>
      <c r="W13" s="261"/>
      <c r="X13" s="261"/>
      <c r="Y13" s="261"/>
      <c r="Z13" s="261"/>
      <c r="AA13" s="261"/>
      <c r="AB13" s="261"/>
      <c r="AC13" s="261"/>
      <c r="AD13" s="261"/>
      <c r="AE13" s="261"/>
      <c r="AF13" s="261"/>
      <c r="AG13" s="261"/>
      <c r="AH13" s="261"/>
      <c r="AI13" s="261"/>
      <c r="AJ13" s="261"/>
      <c r="AK13" s="261"/>
      <c r="AL13" s="261"/>
    </row>
    <row r="14" spans="1:38" s="262" customFormat="1" ht="12.75" customHeight="1">
      <c r="A14" s="395">
        <v>5</v>
      </c>
      <c r="B14" s="396">
        <v>44547</v>
      </c>
      <c r="C14" s="397"/>
      <c r="D14" s="398" t="s">
        <v>125</v>
      </c>
      <c r="E14" s="399" t="s">
        <v>593</v>
      </c>
      <c r="F14" s="400">
        <v>730</v>
      </c>
      <c r="G14" s="400">
        <v>687</v>
      </c>
      <c r="H14" s="399">
        <v>774</v>
      </c>
      <c r="I14" s="401" t="s">
        <v>872</v>
      </c>
      <c r="J14" s="103" t="s">
        <v>912</v>
      </c>
      <c r="K14" s="103">
        <f t="shared" si="0"/>
        <v>44</v>
      </c>
      <c r="L14" s="104">
        <f t="shared" si="1"/>
        <v>-5.1099999999999994</v>
      </c>
      <c r="M14" s="105">
        <f t="shared" si="2"/>
        <v>5.3273972602739729E-2</v>
      </c>
      <c r="N14" s="103" t="s">
        <v>591</v>
      </c>
      <c r="O14" s="106">
        <v>44200</v>
      </c>
      <c r="P14" s="402">
        <f>VLOOKUP(D14,'MidCap Intra'!B47:C540,2,0)</f>
        <v>793.25</v>
      </c>
      <c r="Q14" s="261"/>
      <c r="R14" s="261" t="s">
        <v>592</v>
      </c>
      <c r="S14" s="261"/>
      <c r="T14" s="261"/>
      <c r="U14" s="261"/>
      <c r="V14" s="261"/>
      <c r="W14" s="261"/>
      <c r="X14" s="261"/>
      <c r="Y14" s="261"/>
      <c r="Z14" s="261"/>
      <c r="AA14" s="261"/>
      <c r="AB14" s="261"/>
      <c r="AC14" s="261"/>
      <c r="AD14" s="261"/>
      <c r="AE14" s="261"/>
      <c r="AF14" s="261"/>
      <c r="AG14" s="261"/>
      <c r="AH14" s="261"/>
      <c r="AI14" s="261"/>
      <c r="AJ14" s="261"/>
      <c r="AK14" s="261"/>
      <c r="AL14" s="261"/>
    </row>
    <row r="15" spans="1:38" s="262" customFormat="1" ht="12.75" customHeight="1">
      <c r="A15" s="395">
        <v>6</v>
      </c>
      <c r="B15" s="396">
        <v>44552</v>
      </c>
      <c r="C15" s="397"/>
      <c r="D15" s="398" t="s">
        <v>43</v>
      </c>
      <c r="E15" s="399" t="s">
        <v>593</v>
      </c>
      <c r="F15" s="400">
        <v>2140</v>
      </c>
      <c r="G15" s="400">
        <v>1995</v>
      </c>
      <c r="H15" s="399">
        <v>2280</v>
      </c>
      <c r="I15" s="401" t="s">
        <v>876</v>
      </c>
      <c r="J15" s="103" t="s">
        <v>743</v>
      </c>
      <c r="K15" s="103">
        <f t="shared" ref="K15" si="3">H15-F15</f>
        <v>140</v>
      </c>
      <c r="L15" s="104">
        <f t="shared" ref="L15" si="4">(F15*-0.7)/100</f>
        <v>-14.98</v>
      </c>
      <c r="M15" s="105">
        <f t="shared" ref="M15" si="5">(K15+L15)/F15</f>
        <v>5.8420560747663552E-2</v>
      </c>
      <c r="N15" s="103" t="s">
        <v>591</v>
      </c>
      <c r="O15" s="106">
        <v>44203</v>
      </c>
      <c r="P15" s="402">
        <f>VLOOKUP(D15,'MidCap Intra'!B2:C541,2,0)</f>
        <v>2284.6</v>
      </c>
      <c r="Q15" s="261"/>
      <c r="R15" s="261" t="s">
        <v>592</v>
      </c>
      <c r="S15" s="261"/>
      <c r="T15" s="261"/>
      <c r="U15" s="261"/>
      <c r="V15" s="261"/>
      <c r="W15" s="261"/>
      <c r="X15" s="261"/>
      <c r="Y15" s="261"/>
      <c r="Z15" s="261"/>
      <c r="AA15" s="261"/>
      <c r="AB15" s="261"/>
      <c r="AC15" s="261"/>
      <c r="AD15" s="261"/>
      <c r="AE15" s="261"/>
      <c r="AF15" s="261"/>
      <c r="AG15" s="261"/>
      <c r="AH15" s="261"/>
      <c r="AI15" s="261"/>
      <c r="AJ15" s="261"/>
      <c r="AK15" s="261"/>
      <c r="AL15" s="261"/>
    </row>
    <row r="16" spans="1:38" s="262" customFormat="1" ht="12.75" customHeight="1">
      <c r="A16" s="321">
        <v>7</v>
      </c>
      <c r="B16" s="322">
        <v>44557</v>
      </c>
      <c r="C16" s="323"/>
      <c r="D16" s="324" t="s">
        <v>522</v>
      </c>
      <c r="E16" s="325" t="s">
        <v>593</v>
      </c>
      <c r="F16" s="326" t="s">
        <v>877</v>
      </c>
      <c r="G16" s="326">
        <v>2035</v>
      </c>
      <c r="H16" s="325"/>
      <c r="I16" s="327" t="s">
        <v>825</v>
      </c>
      <c r="J16" s="299" t="s">
        <v>594</v>
      </c>
      <c r="K16" s="299"/>
      <c r="L16" s="300"/>
      <c r="M16" s="301"/>
      <c r="N16" s="299"/>
      <c r="O16" s="302"/>
      <c r="P16" s="107">
        <f>VLOOKUP(D16,'MidCap Intra'!B12:M512,2,0)</f>
        <v>2196.1999999999998</v>
      </c>
      <c r="Q16" s="261"/>
      <c r="R16" s="261" t="s">
        <v>592</v>
      </c>
      <c r="S16" s="261"/>
      <c r="T16" s="261"/>
      <c r="U16" s="261"/>
      <c r="V16" s="261"/>
      <c r="W16" s="261"/>
      <c r="X16" s="261"/>
      <c r="Y16" s="261"/>
      <c r="Z16" s="261"/>
      <c r="AA16" s="261"/>
      <c r="AB16" s="261"/>
      <c r="AC16" s="261"/>
      <c r="AD16" s="261"/>
      <c r="AE16" s="261"/>
      <c r="AF16" s="261"/>
      <c r="AG16" s="261"/>
      <c r="AH16" s="261"/>
      <c r="AI16" s="261"/>
      <c r="AJ16" s="261"/>
      <c r="AK16" s="261"/>
      <c r="AL16" s="261"/>
    </row>
    <row r="17" spans="1:38" s="262" customFormat="1" ht="12.75" customHeight="1">
      <c r="A17" s="341">
        <v>8</v>
      </c>
      <c r="B17" s="342">
        <v>44559</v>
      </c>
      <c r="C17" s="343"/>
      <c r="D17" s="344" t="s">
        <v>493</v>
      </c>
      <c r="E17" s="345" t="s">
        <v>593</v>
      </c>
      <c r="F17" s="346">
        <v>1730</v>
      </c>
      <c r="G17" s="346">
        <v>1640</v>
      </c>
      <c r="H17" s="345">
        <v>1810</v>
      </c>
      <c r="I17" s="347" t="s">
        <v>883</v>
      </c>
      <c r="J17" s="269" t="s">
        <v>888</v>
      </c>
      <c r="K17" s="269">
        <f t="shared" ref="K17" si="6">H17-F17</f>
        <v>80</v>
      </c>
      <c r="L17" s="270">
        <f t="shared" ref="L17" si="7">(F17*-0.7)/100</f>
        <v>-12.11</v>
      </c>
      <c r="M17" s="271">
        <f t="shared" ref="M17" si="8">(K17+L17)/F17</f>
        <v>3.9242774566473987E-2</v>
      </c>
      <c r="N17" s="269" t="s">
        <v>591</v>
      </c>
      <c r="O17" s="272">
        <v>44561</v>
      </c>
      <c r="P17" s="268">
        <f>VLOOKUP(D17,'MidCap Intra'!B50:C543,2,0)</f>
        <v>1772.15</v>
      </c>
      <c r="Q17" s="261"/>
      <c r="R17" s="261" t="s">
        <v>592</v>
      </c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  <c r="AD17" s="261"/>
      <c r="AE17" s="261"/>
      <c r="AF17" s="261"/>
      <c r="AG17" s="261"/>
      <c r="AH17" s="261"/>
      <c r="AI17" s="261"/>
      <c r="AJ17" s="261"/>
      <c r="AK17" s="261"/>
      <c r="AL17" s="261"/>
    </row>
    <row r="18" spans="1:38" s="262" customFormat="1" ht="12.75" customHeight="1">
      <c r="A18" s="341">
        <v>9</v>
      </c>
      <c r="B18" s="342">
        <v>44561</v>
      </c>
      <c r="C18" s="343"/>
      <c r="D18" s="344" t="s">
        <v>179</v>
      </c>
      <c r="E18" s="345" t="s">
        <v>593</v>
      </c>
      <c r="F18" s="346">
        <v>2980</v>
      </c>
      <c r="G18" s="346">
        <v>2790</v>
      </c>
      <c r="H18" s="345">
        <v>3105</v>
      </c>
      <c r="I18" s="347" t="s">
        <v>889</v>
      </c>
      <c r="J18" s="269" t="s">
        <v>902</v>
      </c>
      <c r="K18" s="269">
        <f t="shared" ref="K18" si="9">H18-F18</f>
        <v>125</v>
      </c>
      <c r="L18" s="270">
        <f t="shared" ref="L18" si="10">(F18*-0.7)/100</f>
        <v>-20.86</v>
      </c>
      <c r="M18" s="271">
        <f t="shared" ref="M18" si="11">(K18+L18)/F18</f>
        <v>3.4946308724832217E-2</v>
      </c>
      <c r="N18" s="269" t="s">
        <v>591</v>
      </c>
      <c r="O18" s="272">
        <v>44564</v>
      </c>
      <c r="P18" s="268">
        <f>VLOOKUP(D18,'MidCap Intra'!B51:C544,2,0)</f>
        <v>2949.05</v>
      </c>
      <c r="Q18" s="261"/>
      <c r="R18" s="261" t="s">
        <v>592</v>
      </c>
      <c r="S18" s="261"/>
      <c r="T18" s="261"/>
      <c r="U18" s="261"/>
      <c r="V18" s="261"/>
      <c r="W18" s="261"/>
      <c r="X18" s="261"/>
      <c r="Y18" s="261"/>
      <c r="Z18" s="261"/>
      <c r="AA18" s="261"/>
      <c r="AB18" s="261"/>
      <c r="AC18" s="261"/>
      <c r="AD18" s="261"/>
      <c r="AE18" s="261"/>
      <c r="AF18" s="261"/>
      <c r="AG18" s="261"/>
      <c r="AH18" s="261"/>
      <c r="AI18" s="261"/>
      <c r="AJ18" s="261"/>
      <c r="AK18" s="261"/>
      <c r="AL18" s="261"/>
    </row>
    <row r="19" spans="1:38" ht="13.9" customHeight="1">
      <c r="A19" s="113"/>
      <c r="B19" s="108"/>
      <c r="C19" s="114"/>
      <c r="D19" s="109"/>
      <c r="E19" s="110"/>
      <c r="F19" s="107"/>
      <c r="G19" s="107"/>
      <c r="H19" s="110"/>
      <c r="I19" s="111"/>
      <c r="J19" s="112"/>
      <c r="K19" s="113"/>
      <c r="L19" s="108"/>
      <c r="M19" s="114"/>
      <c r="N19" s="109"/>
      <c r="O19" s="110"/>
      <c r="P19" s="110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4.25" customHeight="1">
      <c r="A20" s="120"/>
      <c r="B20" s="121"/>
      <c r="C20" s="122"/>
      <c r="D20" s="123"/>
      <c r="E20" s="124"/>
      <c r="F20" s="124"/>
      <c r="H20" s="124"/>
      <c r="I20" s="125"/>
      <c r="J20" s="126"/>
      <c r="K20" s="126"/>
      <c r="L20" s="127"/>
      <c r="M20" s="128"/>
      <c r="N20" s="129"/>
      <c r="O20" s="130"/>
      <c r="P20" s="131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</row>
    <row r="21" spans="1:38" ht="14.25" customHeight="1">
      <c r="A21" s="120"/>
      <c r="B21" s="121"/>
      <c r="C21" s="122"/>
      <c r="D21" s="123"/>
      <c r="E21" s="124"/>
      <c r="F21" s="124"/>
      <c r="G21" s="120"/>
      <c r="H21" s="124"/>
      <c r="I21" s="125"/>
      <c r="J21" s="126"/>
      <c r="K21" s="126"/>
      <c r="L21" s="127"/>
      <c r="M21" s="128"/>
      <c r="N21" s="129"/>
      <c r="O21" s="130"/>
      <c r="P21" s="131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</row>
    <row r="22" spans="1:38" ht="12" customHeight="1">
      <c r="A22" s="132" t="s">
        <v>596</v>
      </c>
      <c r="B22" s="133"/>
      <c r="C22" s="134"/>
      <c r="D22" s="135"/>
      <c r="E22" s="136"/>
      <c r="F22" s="136"/>
      <c r="G22" s="136"/>
      <c r="H22" s="136"/>
      <c r="I22" s="136"/>
      <c r="J22" s="137"/>
      <c r="K22" s="136"/>
      <c r="L22" s="138"/>
      <c r="M22" s="59"/>
      <c r="N22" s="137"/>
      <c r="O22" s="13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</row>
    <row r="23" spans="1:38" ht="12" customHeight="1">
      <c r="A23" s="139" t="s">
        <v>597</v>
      </c>
      <c r="B23" s="132"/>
      <c r="C23" s="132"/>
      <c r="D23" s="132"/>
      <c r="E23" s="44"/>
      <c r="F23" s="140" t="s">
        <v>598</v>
      </c>
      <c r="G23" s="6"/>
      <c r="H23" s="6"/>
      <c r="I23" s="6"/>
      <c r="J23" s="141"/>
      <c r="K23" s="142"/>
      <c r="L23" s="142"/>
      <c r="M23" s="143"/>
      <c r="N23" s="1"/>
      <c r="O23" s="1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2" customHeight="1">
      <c r="A24" s="132" t="s">
        <v>599</v>
      </c>
      <c r="B24" s="132"/>
      <c r="C24" s="132"/>
      <c r="D24" s="132" t="s">
        <v>1006</v>
      </c>
      <c r="E24" s="6"/>
      <c r="F24" s="140" t="s">
        <v>600</v>
      </c>
      <c r="G24" s="6"/>
      <c r="H24" s="6"/>
      <c r="I24" s="6"/>
      <c r="J24" s="141"/>
      <c r="K24" s="142"/>
      <c r="L24" s="142"/>
      <c r="M24" s="143"/>
      <c r="N24" s="1"/>
      <c r="O24" s="1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2" customHeight="1">
      <c r="A25" s="132"/>
      <c r="B25" s="132"/>
      <c r="C25" s="132"/>
      <c r="D25" s="132"/>
      <c r="E25" s="6"/>
      <c r="F25" s="6"/>
      <c r="G25" s="6"/>
      <c r="H25" s="6"/>
      <c r="I25" s="6"/>
      <c r="J25" s="145"/>
      <c r="K25" s="142"/>
      <c r="L25" s="142"/>
      <c r="M25" s="6"/>
      <c r="N25" s="146"/>
      <c r="O25" s="1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.75" customHeight="1">
      <c r="A26" s="1"/>
      <c r="B26" s="147" t="s">
        <v>601</v>
      </c>
      <c r="C26" s="147"/>
      <c r="D26" s="147"/>
      <c r="E26" s="147"/>
      <c r="F26" s="148"/>
      <c r="G26" s="6"/>
      <c r="H26" s="6"/>
      <c r="I26" s="149"/>
      <c r="J26" s="150"/>
      <c r="K26" s="151"/>
      <c r="L26" s="150"/>
      <c r="M26" s="6"/>
      <c r="N26" s="1"/>
      <c r="O26" s="1"/>
      <c r="P26" s="1"/>
      <c r="R26" s="59"/>
      <c r="S26" s="1"/>
      <c r="T26" s="1"/>
      <c r="U26" s="1"/>
      <c r="V26" s="1"/>
      <c r="W26" s="1"/>
      <c r="X26" s="1"/>
      <c r="Y26" s="1"/>
      <c r="Z26" s="1"/>
    </row>
    <row r="27" spans="1:38" ht="38.25" customHeight="1">
      <c r="A27" s="99" t="s">
        <v>16</v>
      </c>
      <c r="B27" s="100" t="s">
        <v>568</v>
      </c>
      <c r="C27" s="102"/>
      <c r="D27" s="101" t="s">
        <v>579</v>
      </c>
      <c r="E27" s="100" t="s">
        <v>580</v>
      </c>
      <c r="F27" s="100" t="s">
        <v>581</v>
      </c>
      <c r="G27" s="100" t="s">
        <v>602</v>
      </c>
      <c r="H27" s="100" t="s">
        <v>583</v>
      </c>
      <c r="I27" s="100" t="s">
        <v>584</v>
      </c>
      <c r="J27" s="100" t="s">
        <v>585</v>
      </c>
      <c r="K27" s="100" t="s">
        <v>603</v>
      </c>
      <c r="L27" s="153" t="s">
        <v>587</v>
      </c>
      <c r="M27" s="102" t="s">
        <v>588</v>
      </c>
      <c r="N27" s="99" t="s">
        <v>589</v>
      </c>
      <c r="O27" s="358" t="s">
        <v>590</v>
      </c>
      <c r="P27" s="303"/>
      <c r="Q27" s="1"/>
      <c r="R27" s="355"/>
      <c r="S27" s="355"/>
      <c r="T27" s="355"/>
      <c r="U27" s="318"/>
      <c r="V27" s="318"/>
      <c r="W27" s="318"/>
      <c r="X27" s="318"/>
      <c r="Y27" s="318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</row>
    <row r="28" spans="1:38" s="278" customFormat="1" ht="15" customHeight="1">
      <c r="A28" s="359">
        <v>1</v>
      </c>
      <c r="B28" s="260">
        <v>44559</v>
      </c>
      <c r="C28" s="307"/>
      <c r="D28" s="360" t="s">
        <v>199</v>
      </c>
      <c r="E28" s="306" t="s">
        <v>593</v>
      </c>
      <c r="F28" s="306">
        <v>476</v>
      </c>
      <c r="G28" s="306">
        <v>463</v>
      </c>
      <c r="H28" s="306">
        <v>496</v>
      </c>
      <c r="I28" s="306" t="s">
        <v>811</v>
      </c>
      <c r="J28" s="103" t="s">
        <v>864</v>
      </c>
      <c r="K28" s="103">
        <f t="shared" ref="K28" si="12">H28-F28</f>
        <v>20</v>
      </c>
      <c r="L28" s="104">
        <f t="shared" ref="L28" si="13">(F28*-0.7)/100</f>
        <v>-3.3319999999999999</v>
      </c>
      <c r="M28" s="105">
        <f t="shared" ref="M28" si="14">(K28+L28)/F28</f>
        <v>3.5016806722689073E-2</v>
      </c>
      <c r="N28" s="103" t="s">
        <v>591</v>
      </c>
      <c r="O28" s="106">
        <v>44564</v>
      </c>
      <c r="P28" s="356"/>
      <c r="Q28" s="356"/>
      <c r="R28" s="357" t="s">
        <v>592</v>
      </c>
      <c r="S28" s="261"/>
      <c r="T28" s="261"/>
      <c r="U28" s="261"/>
      <c r="V28" s="261"/>
      <c r="W28" s="261"/>
      <c r="X28" s="261"/>
      <c r="Y28" s="261"/>
      <c r="Z28" s="261"/>
      <c r="AA28" s="261"/>
      <c r="AB28" s="261"/>
      <c r="AC28" s="261"/>
      <c r="AD28" s="261"/>
      <c r="AE28" s="261"/>
      <c r="AF28" s="261"/>
      <c r="AG28" s="261"/>
      <c r="AH28" s="261"/>
      <c r="AI28" s="354"/>
      <c r="AJ28" s="317"/>
      <c r="AK28" s="317"/>
      <c r="AL28" s="317"/>
    </row>
    <row r="29" spans="1:38" s="278" customFormat="1" ht="15" customHeight="1">
      <c r="A29" s="348">
        <v>2</v>
      </c>
      <c r="B29" s="263">
        <v>44559</v>
      </c>
      <c r="C29" s="349"/>
      <c r="D29" s="350" t="s">
        <v>851</v>
      </c>
      <c r="E29" s="266" t="s">
        <v>593</v>
      </c>
      <c r="F29" s="266" t="s">
        <v>880</v>
      </c>
      <c r="G29" s="266">
        <v>2930</v>
      </c>
      <c r="H29" s="266"/>
      <c r="I29" s="266" t="s">
        <v>881</v>
      </c>
      <c r="J29" s="351" t="s">
        <v>594</v>
      </c>
      <c r="K29" s="351"/>
      <c r="L29" s="352"/>
      <c r="M29" s="353"/>
      <c r="N29" s="351"/>
      <c r="O29" s="387"/>
      <c r="P29" s="356"/>
      <c r="Q29" s="356"/>
      <c r="R29" s="357" t="s">
        <v>592</v>
      </c>
      <c r="S29" s="261"/>
      <c r="T29" s="261"/>
      <c r="U29" s="261"/>
      <c r="V29" s="261"/>
      <c r="W29" s="261"/>
      <c r="X29" s="261"/>
      <c r="Y29" s="261"/>
      <c r="Z29" s="261"/>
      <c r="AA29" s="261"/>
      <c r="AB29" s="261"/>
      <c r="AC29" s="261"/>
      <c r="AD29" s="261"/>
      <c r="AE29" s="261"/>
      <c r="AF29" s="261"/>
      <c r="AG29" s="261"/>
      <c r="AH29" s="261"/>
      <c r="AI29" s="354"/>
      <c r="AJ29" s="317"/>
      <c r="AK29" s="317"/>
      <c r="AL29" s="317"/>
    </row>
    <row r="30" spans="1:38" s="278" customFormat="1" ht="15" customHeight="1">
      <c r="A30" s="359">
        <v>3</v>
      </c>
      <c r="B30" s="260">
        <v>44559</v>
      </c>
      <c r="C30" s="307"/>
      <c r="D30" s="360" t="s">
        <v>391</v>
      </c>
      <c r="E30" s="306" t="s">
        <v>593</v>
      </c>
      <c r="F30" s="306">
        <v>126</v>
      </c>
      <c r="G30" s="306">
        <v>122</v>
      </c>
      <c r="H30" s="306">
        <v>131.5</v>
      </c>
      <c r="I30" s="306" t="s">
        <v>882</v>
      </c>
      <c r="J30" s="103" t="s">
        <v>910</v>
      </c>
      <c r="K30" s="103">
        <f t="shared" ref="K30" si="15">H30-F30</f>
        <v>5.5</v>
      </c>
      <c r="L30" s="104">
        <f t="shared" ref="L30" si="16">(F30*-0.7)/100</f>
        <v>-0.8819999999999999</v>
      </c>
      <c r="M30" s="105">
        <f t="shared" ref="M30" si="17">(K30+L30)/F30</f>
        <v>3.6650793650793656E-2</v>
      </c>
      <c r="N30" s="103" t="s">
        <v>591</v>
      </c>
      <c r="O30" s="106">
        <v>44565</v>
      </c>
      <c r="P30" s="356"/>
      <c r="Q30" s="356"/>
      <c r="R30" s="357" t="s">
        <v>595</v>
      </c>
      <c r="S30" s="261"/>
      <c r="T30" s="261"/>
      <c r="U30" s="261"/>
      <c r="V30" s="261"/>
      <c r="W30" s="261"/>
      <c r="X30" s="261"/>
      <c r="Y30" s="261"/>
      <c r="Z30" s="261"/>
      <c r="AA30" s="261"/>
      <c r="AB30" s="261"/>
      <c r="AC30" s="261"/>
      <c r="AD30" s="261"/>
      <c r="AE30" s="261"/>
      <c r="AF30" s="261"/>
      <c r="AG30" s="261"/>
      <c r="AH30" s="261"/>
      <c r="AI30" s="354"/>
      <c r="AJ30" s="317"/>
      <c r="AK30" s="317"/>
      <c r="AL30" s="317"/>
    </row>
    <row r="31" spans="1:38" s="278" customFormat="1" ht="15" customHeight="1">
      <c r="A31" s="359">
        <v>4</v>
      </c>
      <c r="B31" s="260">
        <v>44561</v>
      </c>
      <c r="C31" s="307"/>
      <c r="D31" s="360" t="s">
        <v>381</v>
      </c>
      <c r="E31" s="306" t="s">
        <v>593</v>
      </c>
      <c r="F31" s="306">
        <v>443.5</v>
      </c>
      <c r="G31" s="306">
        <v>430</v>
      </c>
      <c r="H31" s="306">
        <v>459</v>
      </c>
      <c r="I31" s="306" t="s">
        <v>890</v>
      </c>
      <c r="J31" s="103" t="s">
        <v>911</v>
      </c>
      <c r="K31" s="103">
        <f t="shared" ref="K31" si="18">H31-F31</f>
        <v>15.5</v>
      </c>
      <c r="L31" s="104">
        <f t="shared" ref="L31" si="19">(F31*-0.7)/100</f>
        <v>-3.1044999999999998</v>
      </c>
      <c r="M31" s="105">
        <f t="shared" ref="M31" si="20">(K31+L31)/F31</f>
        <v>2.7949267192784667E-2</v>
      </c>
      <c r="N31" s="103" t="s">
        <v>591</v>
      </c>
      <c r="O31" s="106">
        <v>44565</v>
      </c>
      <c r="P31" s="356"/>
      <c r="Q31" s="356"/>
      <c r="R31" s="357" t="s">
        <v>595</v>
      </c>
      <c r="S31" s="261"/>
      <c r="T31" s="261"/>
      <c r="U31" s="261"/>
      <c r="V31" s="261"/>
      <c r="W31" s="261"/>
      <c r="X31" s="261"/>
      <c r="Y31" s="261"/>
      <c r="Z31" s="261"/>
      <c r="AA31" s="261"/>
      <c r="AB31" s="261"/>
      <c r="AC31" s="261"/>
      <c r="AD31" s="261"/>
      <c r="AE31" s="261"/>
      <c r="AF31" s="261"/>
      <c r="AG31" s="261"/>
      <c r="AH31" s="261"/>
      <c r="AI31" s="354"/>
      <c r="AJ31" s="317"/>
      <c r="AK31" s="317"/>
      <c r="AL31" s="317"/>
    </row>
    <row r="32" spans="1:38" s="278" customFormat="1" ht="15" customHeight="1">
      <c r="A32" s="422">
        <v>5</v>
      </c>
      <c r="B32" s="423">
        <v>44561</v>
      </c>
      <c r="C32" s="424"/>
      <c r="D32" s="425" t="s">
        <v>61</v>
      </c>
      <c r="E32" s="426" t="s">
        <v>593</v>
      </c>
      <c r="F32" s="426">
        <v>677.5</v>
      </c>
      <c r="G32" s="426">
        <v>659</v>
      </c>
      <c r="H32" s="426">
        <v>696</v>
      </c>
      <c r="I32" s="426" t="s">
        <v>895</v>
      </c>
      <c r="J32" s="427" t="s">
        <v>904</v>
      </c>
      <c r="K32" s="427">
        <f t="shared" ref="K32" si="21">H32-F32</f>
        <v>18.5</v>
      </c>
      <c r="L32" s="428">
        <f t="shared" ref="L32" si="22">(F32*-0.7)/100</f>
        <v>-4.7424999999999997</v>
      </c>
      <c r="M32" s="429">
        <f t="shared" ref="M32" si="23">(K32+L32)/F32</f>
        <v>2.0306273062730629E-2</v>
      </c>
      <c r="N32" s="427" t="s">
        <v>591</v>
      </c>
      <c r="O32" s="430">
        <v>44564</v>
      </c>
      <c r="P32" s="356"/>
      <c r="Q32" s="356"/>
      <c r="R32" s="357" t="s">
        <v>592</v>
      </c>
      <c r="S32" s="261"/>
      <c r="T32" s="261"/>
      <c r="U32" s="261"/>
      <c r="V32" s="261"/>
      <c r="W32" s="261"/>
      <c r="X32" s="261"/>
      <c r="Y32" s="261"/>
      <c r="Z32" s="261"/>
      <c r="AA32" s="261"/>
      <c r="AB32" s="261"/>
      <c r="AC32" s="261"/>
      <c r="AD32" s="261"/>
      <c r="AE32" s="261"/>
      <c r="AF32" s="261"/>
      <c r="AG32" s="261"/>
      <c r="AH32" s="261"/>
      <c r="AI32" s="354"/>
      <c r="AJ32" s="317"/>
      <c r="AK32" s="317"/>
      <c r="AL32" s="317"/>
    </row>
    <row r="33" spans="1:38" s="278" customFormat="1" ht="15" customHeight="1">
      <c r="A33" s="348">
        <v>6</v>
      </c>
      <c r="B33" s="263">
        <v>44567</v>
      </c>
      <c r="C33" s="349"/>
      <c r="D33" s="350" t="s">
        <v>77</v>
      </c>
      <c r="E33" s="266" t="s">
        <v>593</v>
      </c>
      <c r="F33" s="266" t="s">
        <v>945</v>
      </c>
      <c r="G33" s="266">
        <v>350</v>
      </c>
      <c r="H33" s="266"/>
      <c r="I33" s="266" t="s">
        <v>946</v>
      </c>
      <c r="J33" s="351" t="s">
        <v>594</v>
      </c>
      <c r="K33" s="351"/>
      <c r="L33" s="352"/>
      <c r="M33" s="353"/>
      <c r="N33" s="351"/>
      <c r="O33" s="431"/>
      <c r="P33" s="356"/>
      <c r="Q33" s="356"/>
      <c r="R33" s="357" t="s">
        <v>595</v>
      </c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354"/>
      <c r="AJ33" s="317"/>
      <c r="AK33" s="317"/>
      <c r="AL33" s="317"/>
    </row>
    <row r="34" spans="1:38" s="278" customFormat="1" ht="15" customHeight="1">
      <c r="A34" s="348">
        <v>7</v>
      </c>
      <c r="B34" s="263">
        <v>44568</v>
      </c>
      <c r="C34" s="349"/>
      <c r="D34" s="350" t="s">
        <v>415</v>
      </c>
      <c r="E34" s="266" t="s">
        <v>593</v>
      </c>
      <c r="F34" s="266" t="s">
        <v>1001</v>
      </c>
      <c r="G34" s="266">
        <v>1618</v>
      </c>
      <c r="H34" s="266"/>
      <c r="I34" s="266" t="s">
        <v>1002</v>
      </c>
      <c r="J34" s="351" t="s">
        <v>594</v>
      </c>
      <c r="K34" s="351"/>
      <c r="L34" s="352"/>
      <c r="M34" s="353"/>
      <c r="N34" s="351"/>
      <c r="O34" s="431"/>
      <c r="P34" s="356"/>
      <c r="Q34" s="356"/>
      <c r="R34" s="357" t="s">
        <v>592</v>
      </c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354"/>
      <c r="AJ34" s="317"/>
      <c r="AK34" s="317"/>
      <c r="AL34" s="317"/>
    </row>
    <row r="35" spans="1:38" s="291" customFormat="1" ht="15" customHeight="1">
      <c r="K35" s="267"/>
      <c r="L35" s="304"/>
      <c r="M35" s="384"/>
      <c r="N35" s="267"/>
      <c r="O35" s="315"/>
      <c r="P35" s="1"/>
      <c r="Q35" s="1"/>
      <c r="R35" s="378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386"/>
      <c r="AJ35" s="385"/>
      <c r="AK35" s="385"/>
      <c r="AL35" s="385"/>
    </row>
    <row r="36" spans="1:38" ht="15" customHeight="1">
      <c r="A36" s="369"/>
      <c r="B36" s="370"/>
      <c r="C36" s="371"/>
      <c r="D36" s="372"/>
      <c r="E36" s="373"/>
      <c r="F36" s="373"/>
      <c r="G36" s="373"/>
      <c r="H36" s="373"/>
      <c r="I36" s="373"/>
      <c r="J36" s="374"/>
      <c r="K36" s="374"/>
      <c r="L36" s="375"/>
      <c r="M36" s="376"/>
      <c r="N36" s="374"/>
      <c r="O36" s="377"/>
      <c r="P36" s="1"/>
      <c r="Q36" s="1"/>
      <c r="R36" s="378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ht="44.25" customHeight="1">
      <c r="A37" s="132" t="s">
        <v>596</v>
      </c>
      <c r="B37" s="155"/>
      <c r="C37" s="155"/>
      <c r="D37" s="1"/>
      <c r="E37" s="6"/>
      <c r="F37" s="6"/>
      <c r="G37" s="6"/>
      <c r="H37" s="6" t="s">
        <v>608</v>
      </c>
      <c r="I37" s="6"/>
      <c r="J37" s="6"/>
      <c r="K37" s="128"/>
      <c r="L37" s="157"/>
      <c r="M37" s="128"/>
      <c r="N37" s="129"/>
      <c r="O37" s="128"/>
      <c r="P37" s="1"/>
      <c r="Q37" s="1"/>
      <c r="R37" s="6"/>
      <c r="S37" s="1"/>
      <c r="T37" s="1"/>
      <c r="U37" s="1"/>
      <c r="V37" s="1"/>
      <c r="W37" s="1"/>
      <c r="X37" s="1"/>
      <c r="Y37" s="1"/>
      <c r="Z37" s="1"/>
      <c r="AA37" s="1"/>
      <c r="AB37" s="1"/>
      <c r="AC37" s="320"/>
      <c r="AD37" s="320"/>
      <c r="AE37" s="320"/>
      <c r="AF37" s="320"/>
      <c r="AG37" s="320"/>
      <c r="AH37" s="320"/>
    </row>
    <row r="38" spans="1:38" ht="12.75" customHeight="1">
      <c r="A38" s="139" t="s">
        <v>597</v>
      </c>
      <c r="B38" s="132"/>
      <c r="C38" s="132"/>
      <c r="D38" s="132"/>
      <c r="E38" s="44"/>
      <c r="F38" s="140" t="s">
        <v>598</v>
      </c>
      <c r="G38" s="59"/>
      <c r="H38" s="44"/>
      <c r="I38" s="59"/>
      <c r="J38" s="6"/>
      <c r="K38" s="158"/>
      <c r="L38" s="159"/>
      <c r="M38" s="6"/>
      <c r="N38" s="122"/>
      <c r="O38" s="160"/>
      <c r="P38" s="44"/>
      <c r="Q38" s="44"/>
      <c r="R38" s="6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</row>
    <row r="39" spans="1:38" ht="14.25" customHeight="1">
      <c r="A39" s="139"/>
      <c r="B39" s="132"/>
      <c r="C39" s="132"/>
      <c r="D39" s="132"/>
      <c r="E39" s="6"/>
      <c r="F39" s="140" t="s">
        <v>600</v>
      </c>
      <c r="G39" s="59"/>
      <c r="H39" s="44"/>
      <c r="I39" s="59"/>
      <c r="J39" s="6"/>
      <c r="K39" s="158"/>
      <c r="L39" s="159"/>
      <c r="M39" s="6"/>
      <c r="N39" s="122"/>
      <c r="O39" s="160"/>
      <c r="P39" s="44"/>
      <c r="Q39" s="44"/>
      <c r="R39" s="6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</row>
    <row r="40" spans="1:38" ht="14.25" customHeight="1">
      <c r="A40" s="132"/>
      <c r="B40" s="132"/>
      <c r="C40" s="132"/>
      <c r="D40" s="132"/>
      <c r="E40" s="6"/>
      <c r="F40" s="6"/>
      <c r="G40" s="6"/>
      <c r="H40" s="6"/>
      <c r="I40" s="6"/>
      <c r="J40" s="145"/>
      <c r="K40" s="142"/>
      <c r="L40" s="143"/>
      <c r="M40" s="6"/>
      <c r="N40" s="146"/>
      <c r="O40" s="1"/>
      <c r="P40" s="44"/>
      <c r="Q40" s="44"/>
      <c r="R40" s="6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</row>
    <row r="41" spans="1:38" ht="12.75" customHeight="1">
      <c r="A41" s="161" t="s">
        <v>609</v>
      </c>
      <c r="B41" s="161"/>
      <c r="C41" s="161"/>
      <c r="D41" s="161"/>
      <c r="E41" s="6"/>
      <c r="F41" s="6"/>
      <c r="G41" s="6"/>
      <c r="H41" s="6"/>
      <c r="I41" s="6"/>
      <c r="J41" s="6"/>
      <c r="K41" s="6"/>
      <c r="L41" s="6"/>
      <c r="M41" s="6"/>
      <c r="N41" s="6"/>
      <c r="O41" s="24"/>
      <c r="Q41" s="44"/>
      <c r="R41" s="6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</row>
    <row r="42" spans="1:38" ht="38.25" customHeight="1">
      <c r="A42" s="100" t="s">
        <v>16</v>
      </c>
      <c r="B42" s="100" t="s">
        <v>568</v>
      </c>
      <c r="C42" s="100"/>
      <c r="D42" s="101" t="s">
        <v>579</v>
      </c>
      <c r="E42" s="100" t="s">
        <v>580</v>
      </c>
      <c r="F42" s="100" t="s">
        <v>581</v>
      </c>
      <c r="G42" s="100" t="s">
        <v>602</v>
      </c>
      <c r="H42" s="100" t="s">
        <v>583</v>
      </c>
      <c r="I42" s="100" t="s">
        <v>584</v>
      </c>
      <c r="J42" s="99" t="s">
        <v>585</v>
      </c>
      <c r="K42" s="162" t="s">
        <v>610</v>
      </c>
      <c r="L42" s="102" t="s">
        <v>587</v>
      </c>
      <c r="M42" s="162" t="s">
        <v>611</v>
      </c>
      <c r="N42" s="100" t="s">
        <v>612</v>
      </c>
      <c r="O42" s="99" t="s">
        <v>589</v>
      </c>
      <c r="P42" s="101" t="s">
        <v>590</v>
      </c>
      <c r="Q42" s="44"/>
      <c r="R42" s="6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</row>
    <row r="43" spans="1:38" s="262" customFormat="1" ht="13.5" customHeight="1">
      <c r="A43" s="361">
        <v>1</v>
      </c>
      <c r="B43" s="362">
        <v>44561</v>
      </c>
      <c r="C43" s="407"/>
      <c r="D43" s="407" t="s">
        <v>894</v>
      </c>
      <c r="E43" s="361" t="s">
        <v>593</v>
      </c>
      <c r="F43" s="361">
        <v>2432.5</v>
      </c>
      <c r="G43" s="361">
        <v>2398</v>
      </c>
      <c r="H43" s="365">
        <v>2398</v>
      </c>
      <c r="I43" s="365" t="s">
        <v>893</v>
      </c>
      <c r="J43" s="380" t="s">
        <v>916</v>
      </c>
      <c r="K43" s="365">
        <f t="shared" ref="K43" si="24">H43-F43</f>
        <v>-34.5</v>
      </c>
      <c r="L43" s="403">
        <f t="shared" ref="L43" si="25">(H43*N43)*0.07%</f>
        <v>629.47500000000014</v>
      </c>
      <c r="M43" s="404">
        <f t="shared" ref="M43" si="26">(K43*N43)-L43</f>
        <v>-13566.975</v>
      </c>
      <c r="N43" s="365">
        <v>375</v>
      </c>
      <c r="O43" s="405" t="s">
        <v>604</v>
      </c>
      <c r="P43" s="406">
        <v>44200</v>
      </c>
      <c r="Q43" s="264"/>
      <c r="R43" s="274" t="s">
        <v>595</v>
      </c>
      <c r="S43" s="261"/>
      <c r="T43" s="261"/>
      <c r="U43" s="261"/>
      <c r="V43" s="261"/>
      <c r="W43" s="261"/>
      <c r="X43" s="261"/>
      <c r="Y43" s="261"/>
      <c r="Z43" s="261"/>
      <c r="AA43" s="261"/>
      <c r="AB43" s="261"/>
      <c r="AC43" s="261"/>
      <c r="AD43" s="261"/>
      <c r="AE43" s="261"/>
      <c r="AF43" s="273"/>
      <c r="AG43" s="263"/>
      <c r="AH43" s="316"/>
      <c r="AI43" s="316"/>
      <c r="AJ43" s="297"/>
      <c r="AK43" s="297"/>
      <c r="AL43" s="297"/>
    </row>
    <row r="44" spans="1:38" s="262" customFormat="1" ht="13.5" customHeight="1">
      <c r="A44" s="361">
        <v>2</v>
      </c>
      <c r="B44" s="362">
        <v>44565</v>
      </c>
      <c r="C44" s="407"/>
      <c r="D44" s="407" t="s">
        <v>913</v>
      </c>
      <c r="E44" s="361" t="s">
        <v>914</v>
      </c>
      <c r="F44" s="361">
        <v>17770</v>
      </c>
      <c r="G44" s="361">
        <v>17875</v>
      </c>
      <c r="H44" s="365">
        <v>17875</v>
      </c>
      <c r="I44" s="365" t="s">
        <v>915</v>
      </c>
      <c r="J44" s="380" t="s">
        <v>923</v>
      </c>
      <c r="K44" s="365">
        <f>F44-H44</f>
        <v>-105</v>
      </c>
      <c r="L44" s="403">
        <f t="shared" ref="L44" si="27">(H44*N44)*0.07%</f>
        <v>625.62500000000011</v>
      </c>
      <c r="M44" s="404">
        <f t="shared" ref="M44" si="28">(K44*N44)-L44</f>
        <v>-5875.625</v>
      </c>
      <c r="N44" s="365">
        <v>50</v>
      </c>
      <c r="O44" s="405" t="s">
        <v>604</v>
      </c>
      <c r="P44" s="406">
        <v>44201</v>
      </c>
      <c r="Q44" s="264"/>
      <c r="R44" s="274" t="s">
        <v>592</v>
      </c>
      <c r="S44" s="261"/>
      <c r="T44" s="261"/>
      <c r="U44" s="261"/>
      <c r="V44" s="261"/>
      <c r="W44" s="261"/>
      <c r="X44" s="261"/>
      <c r="Y44" s="261"/>
      <c r="Z44" s="261"/>
      <c r="AA44" s="261"/>
      <c r="AB44" s="261"/>
      <c r="AC44" s="261"/>
      <c r="AD44" s="261"/>
      <c r="AE44" s="261"/>
      <c r="AF44" s="273"/>
      <c r="AG44" s="263"/>
      <c r="AH44" s="316"/>
      <c r="AI44" s="316"/>
      <c r="AJ44" s="297"/>
      <c r="AK44" s="297"/>
      <c r="AL44" s="297"/>
    </row>
    <row r="45" spans="1:38" s="262" customFormat="1" ht="13.5" customHeight="1">
      <c r="A45" s="266">
        <v>3</v>
      </c>
      <c r="B45" s="263">
        <v>44568</v>
      </c>
      <c r="C45" s="432"/>
      <c r="D45" s="432" t="s">
        <v>1003</v>
      </c>
      <c r="E45" s="266" t="s">
        <v>593</v>
      </c>
      <c r="F45" s="266" t="s">
        <v>1004</v>
      </c>
      <c r="G45" s="266">
        <v>1432</v>
      </c>
      <c r="H45" s="267"/>
      <c r="I45" s="267" t="s">
        <v>1005</v>
      </c>
      <c r="J45" s="351" t="s">
        <v>594</v>
      </c>
      <c r="K45" s="267"/>
      <c r="L45" s="304"/>
      <c r="M45" s="305"/>
      <c r="N45" s="267"/>
      <c r="O45" s="314"/>
      <c r="P45" s="315"/>
      <c r="Q45" s="264"/>
      <c r="R45" s="274" t="s">
        <v>595</v>
      </c>
      <c r="S45" s="261"/>
      <c r="T45" s="261"/>
      <c r="U45" s="261"/>
      <c r="V45" s="261"/>
      <c r="W45" s="261"/>
      <c r="X45" s="261"/>
      <c r="Y45" s="261"/>
      <c r="Z45" s="261"/>
      <c r="AA45" s="261"/>
      <c r="AB45" s="261"/>
      <c r="AC45" s="261"/>
      <c r="AD45" s="261"/>
      <c r="AE45" s="261"/>
      <c r="AF45" s="273"/>
      <c r="AG45" s="263"/>
      <c r="AH45" s="316"/>
      <c r="AI45" s="316"/>
      <c r="AJ45" s="297"/>
      <c r="AK45" s="297"/>
      <c r="AL45" s="297"/>
    </row>
    <row r="46" spans="1:38" s="262" customFormat="1" ht="13.5" customHeight="1">
      <c r="A46" s="278"/>
      <c r="B46" s="278"/>
      <c r="C46" s="278"/>
      <c r="D46" s="278"/>
      <c r="E46" s="278"/>
      <c r="F46" s="278"/>
      <c r="G46" s="278"/>
      <c r="H46" s="278"/>
      <c r="I46" s="278"/>
      <c r="J46" s="388"/>
      <c r="K46" s="267"/>
      <c r="L46" s="304"/>
      <c r="M46" s="305"/>
      <c r="N46" s="267"/>
      <c r="O46" s="314"/>
      <c r="P46" s="315"/>
      <c r="Q46" s="264"/>
      <c r="R46" s="274"/>
      <c r="S46" s="261"/>
      <c r="T46" s="261"/>
      <c r="U46" s="261"/>
      <c r="V46" s="261"/>
      <c r="W46" s="261"/>
      <c r="X46" s="261"/>
      <c r="Y46" s="261"/>
      <c r="Z46" s="261"/>
      <c r="AA46" s="261"/>
      <c r="AB46" s="261"/>
      <c r="AC46" s="261"/>
      <c r="AD46" s="261"/>
      <c r="AE46" s="261"/>
      <c r="AF46" s="273"/>
      <c r="AG46" s="263"/>
      <c r="AH46" s="316"/>
      <c r="AI46" s="316"/>
      <c r="AJ46" s="297"/>
      <c r="AK46" s="297"/>
      <c r="AL46" s="297"/>
    </row>
    <row r="47" spans="1:38" s="262" customFormat="1" ht="13.5" customHeight="1">
      <c r="A47" s="278"/>
      <c r="B47" s="278"/>
      <c r="C47" s="278"/>
      <c r="D47" s="278"/>
      <c r="E47" s="278"/>
      <c r="F47" s="278"/>
      <c r="G47" s="278"/>
      <c r="H47" s="278"/>
      <c r="I47" s="278"/>
      <c r="J47" s="278"/>
      <c r="K47" s="267"/>
      <c r="L47" s="304"/>
      <c r="M47" s="305"/>
      <c r="N47" s="267"/>
      <c r="O47" s="314"/>
      <c r="P47" s="315"/>
      <c r="Q47" s="264"/>
      <c r="R47" s="274"/>
      <c r="S47" s="261"/>
      <c r="T47" s="261"/>
      <c r="U47" s="261"/>
      <c r="V47" s="261"/>
      <c r="W47" s="261"/>
      <c r="X47" s="261"/>
      <c r="Y47" s="261"/>
      <c r="Z47" s="261"/>
      <c r="AA47" s="261"/>
      <c r="AB47" s="261"/>
      <c r="AC47" s="261"/>
      <c r="AD47" s="261"/>
      <c r="AE47" s="261"/>
      <c r="AF47" s="273"/>
      <c r="AG47" s="263"/>
      <c r="AH47" s="316"/>
      <c r="AI47" s="316"/>
      <c r="AJ47" s="297"/>
      <c r="AK47" s="297"/>
      <c r="AL47" s="297"/>
    </row>
    <row r="48" spans="1:38" s="262" customFormat="1" ht="13.5" customHeight="1">
      <c r="A48" s="278"/>
      <c r="B48" s="278"/>
      <c r="C48" s="278"/>
      <c r="D48" s="278"/>
      <c r="E48" s="278"/>
      <c r="F48" s="278"/>
      <c r="G48" s="278"/>
      <c r="H48" s="278"/>
      <c r="I48" s="278"/>
      <c r="J48" s="278"/>
      <c r="K48" s="267"/>
      <c r="L48" s="304"/>
      <c r="M48" s="305"/>
      <c r="N48" s="267"/>
      <c r="O48" s="314"/>
      <c r="P48" s="315"/>
      <c r="Q48" s="264"/>
      <c r="R48" s="274"/>
      <c r="S48" s="261"/>
      <c r="T48" s="261"/>
      <c r="U48" s="261"/>
      <c r="V48" s="261"/>
      <c r="W48" s="261"/>
      <c r="X48" s="261"/>
      <c r="Y48" s="261"/>
      <c r="Z48" s="261"/>
      <c r="AA48" s="261"/>
      <c r="AB48" s="261"/>
      <c r="AC48" s="261"/>
      <c r="AD48" s="261"/>
      <c r="AE48" s="261"/>
      <c r="AF48" s="273"/>
      <c r="AG48" s="263"/>
      <c r="AH48" s="316"/>
      <c r="AI48" s="316"/>
      <c r="AJ48" s="297"/>
      <c r="AK48" s="297"/>
      <c r="AL48" s="297"/>
    </row>
    <row r="49" spans="1:38" ht="13.5" customHeight="1">
      <c r="A49" s="120"/>
      <c r="B49" s="121"/>
      <c r="C49" s="155"/>
      <c r="D49" s="163"/>
      <c r="E49" s="164"/>
      <c r="F49" s="120"/>
      <c r="G49" s="120"/>
      <c r="H49" s="120"/>
      <c r="I49" s="156"/>
      <c r="J49" s="156"/>
      <c r="K49" s="156"/>
      <c r="L49" s="156"/>
      <c r="M49" s="156"/>
      <c r="N49" s="156"/>
      <c r="O49" s="156"/>
      <c r="P49" s="156"/>
      <c r="Q49" s="1"/>
      <c r="R49" s="6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1:38" ht="12.75" customHeight="1">
      <c r="A50" s="165"/>
      <c r="B50" s="121"/>
      <c r="C50" s="122"/>
      <c r="D50" s="166"/>
      <c r="E50" s="125"/>
      <c r="F50" s="125"/>
      <c r="G50" s="125"/>
      <c r="H50" s="125"/>
      <c r="I50" s="125"/>
      <c r="J50" s="6"/>
      <c r="K50" s="125"/>
      <c r="L50" s="125"/>
      <c r="M50" s="6"/>
      <c r="N50" s="1"/>
      <c r="O50" s="122"/>
      <c r="P50" s="44"/>
      <c r="Q50" s="44"/>
      <c r="R50" s="6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44"/>
      <c r="AG50" s="44"/>
      <c r="AH50" s="44"/>
      <c r="AI50" s="44"/>
      <c r="AJ50" s="44"/>
      <c r="AK50" s="44"/>
      <c r="AL50" s="44"/>
    </row>
    <row r="51" spans="1:38" ht="12.75" customHeight="1">
      <c r="A51" s="167" t="s">
        <v>614</v>
      </c>
      <c r="B51" s="167"/>
      <c r="C51" s="167"/>
      <c r="D51" s="167"/>
      <c r="E51" s="168"/>
      <c r="F51" s="125"/>
      <c r="G51" s="125"/>
      <c r="H51" s="125"/>
      <c r="I51" s="125"/>
      <c r="J51" s="1"/>
      <c r="K51" s="6"/>
      <c r="L51" s="6"/>
      <c r="M51" s="6"/>
      <c r="N51" s="1"/>
      <c r="O51" s="1"/>
      <c r="P51" s="44"/>
      <c r="Q51" s="44"/>
      <c r="R51" s="6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44"/>
      <c r="AG51" s="44"/>
      <c r="AH51" s="44"/>
      <c r="AI51" s="44"/>
      <c r="AJ51" s="44"/>
      <c r="AK51" s="44"/>
      <c r="AL51" s="44"/>
    </row>
    <row r="52" spans="1:38" ht="38.25" customHeight="1">
      <c r="A52" s="100" t="s">
        <v>16</v>
      </c>
      <c r="B52" s="100" t="s">
        <v>568</v>
      </c>
      <c r="C52" s="100"/>
      <c r="D52" s="101" t="s">
        <v>579</v>
      </c>
      <c r="E52" s="100" t="s">
        <v>580</v>
      </c>
      <c r="F52" s="100" t="s">
        <v>581</v>
      </c>
      <c r="G52" s="100" t="s">
        <v>602</v>
      </c>
      <c r="H52" s="100" t="s">
        <v>583</v>
      </c>
      <c r="I52" s="100" t="s">
        <v>584</v>
      </c>
      <c r="J52" s="99" t="s">
        <v>585</v>
      </c>
      <c r="K52" s="99" t="s">
        <v>615</v>
      </c>
      <c r="L52" s="102" t="s">
        <v>587</v>
      </c>
      <c r="M52" s="162" t="s">
        <v>611</v>
      </c>
      <c r="N52" s="100" t="s">
        <v>612</v>
      </c>
      <c r="O52" s="100" t="s">
        <v>589</v>
      </c>
      <c r="P52" s="101" t="s">
        <v>590</v>
      </c>
      <c r="Q52" s="44"/>
      <c r="R52" s="6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44"/>
      <c r="AG52" s="44"/>
      <c r="AH52" s="44"/>
      <c r="AI52" s="44"/>
      <c r="AJ52" s="44"/>
      <c r="AK52" s="44"/>
      <c r="AL52" s="44"/>
    </row>
    <row r="53" spans="1:38" s="262" customFormat="1" ht="12.75" customHeight="1">
      <c r="A53" s="361">
        <v>1</v>
      </c>
      <c r="B53" s="362">
        <v>44561</v>
      </c>
      <c r="C53" s="363"/>
      <c r="D53" s="364" t="s">
        <v>891</v>
      </c>
      <c r="E53" s="361" t="s">
        <v>593</v>
      </c>
      <c r="F53" s="361">
        <v>81.5</v>
      </c>
      <c r="G53" s="361">
        <v>40</v>
      </c>
      <c r="H53" s="361">
        <v>40</v>
      </c>
      <c r="I53" s="365" t="s">
        <v>892</v>
      </c>
      <c r="J53" s="366" t="s">
        <v>905</v>
      </c>
      <c r="K53" s="367">
        <f t="shared" ref="K53" si="29">H53-F53</f>
        <v>-41.5</v>
      </c>
      <c r="L53" s="379">
        <v>100</v>
      </c>
      <c r="M53" s="380">
        <f t="shared" ref="M53" si="30">(K53*N53)-100</f>
        <v>-2175</v>
      </c>
      <c r="N53" s="380">
        <v>50</v>
      </c>
      <c r="O53" s="368" t="s">
        <v>604</v>
      </c>
      <c r="P53" s="362">
        <v>44564</v>
      </c>
      <c r="Q53" s="264"/>
      <c r="R53" s="265" t="s">
        <v>595</v>
      </c>
      <c r="S53" s="261"/>
      <c r="T53" s="261"/>
      <c r="U53" s="261"/>
      <c r="V53" s="261"/>
      <c r="W53" s="261"/>
      <c r="X53" s="261"/>
      <c r="Y53" s="261"/>
      <c r="Z53" s="261"/>
      <c r="AA53" s="261"/>
      <c r="AB53" s="261"/>
      <c r="AC53" s="261"/>
      <c r="AD53" s="261"/>
      <c r="AE53" s="261"/>
      <c r="AF53" s="261"/>
      <c r="AG53" s="261"/>
      <c r="AH53" s="261"/>
      <c r="AI53" s="261"/>
      <c r="AJ53" s="261"/>
      <c r="AK53" s="261"/>
      <c r="AL53" s="261"/>
    </row>
    <row r="54" spans="1:38" s="262" customFormat="1" ht="12.75" customHeight="1">
      <c r="A54" s="361">
        <v>2</v>
      </c>
      <c r="B54" s="362">
        <v>44565</v>
      </c>
      <c r="C54" s="363"/>
      <c r="D54" s="364" t="s">
        <v>917</v>
      </c>
      <c r="E54" s="361" t="s">
        <v>593</v>
      </c>
      <c r="F54" s="361">
        <v>65.5</v>
      </c>
      <c r="G54" s="361">
        <v>20</v>
      </c>
      <c r="H54" s="361">
        <v>24.5</v>
      </c>
      <c r="I54" s="365">
        <v>120</v>
      </c>
      <c r="J54" s="366" t="s">
        <v>925</v>
      </c>
      <c r="K54" s="367">
        <f t="shared" ref="K54" si="31">H54-F54</f>
        <v>-41</v>
      </c>
      <c r="L54" s="379">
        <v>100</v>
      </c>
      <c r="M54" s="380">
        <f t="shared" ref="M54" si="32">(K54*N54)-100</f>
        <v>-2150</v>
      </c>
      <c r="N54" s="380">
        <v>50</v>
      </c>
      <c r="O54" s="368" t="s">
        <v>604</v>
      </c>
      <c r="P54" s="362">
        <v>44565</v>
      </c>
      <c r="Q54" s="264"/>
      <c r="R54" s="265" t="s">
        <v>595</v>
      </c>
      <c r="S54" s="261"/>
      <c r="T54" s="261"/>
      <c r="U54" s="261"/>
      <c r="V54" s="261"/>
      <c r="W54" s="261"/>
      <c r="X54" s="261"/>
      <c r="Y54" s="261"/>
      <c r="Z54" s="261"/>
      <c r="AA54" s="261"/>
      <c r="AB54" s="261"/>
      <c r="AC54" s="261"/>
      <c r="AD54" s="261"/>
      <c r="AE54" s="261"/>
      <c r="AF54" s="261"/>
      <c r="AG54" s="261"/>
      <c r="AH54" s="261"/>
      <c r="AI54" s="261"/>
      <c r="AJ54" s="261"/>
      <c r="AK54" s="261"/>
      <c r="AL54" s="261"/>
    </row>
    <row r="55" spans="1:38" s="262" customFormat="1" ht="12.75" customHeight="1">
      <c r="A55" s="361">
        <v>3</v>
      </c>
      <c r="B55" s="362">
        <v>44566</v>
      </c>
      <c r="C55" s="363"/>
      <c r="D55" s="364" t="s">
        <v>918</v>
      </c>
      <c r="E55" s="361" t="s">
        <v>593</v>
      </c>
      <c r="F55" s="361">
        <v>3.8</v>
      </c>
      <c r="G55" s="361">
        <v>2.9</v>
      </c>
      <c r="H55" s="361">
        <v>2.9</v>
      </c>
      <c r="I55" s="365" t="s">
        <v>921</v>
      </c>
      <c r="J55" s="366" t="s">
        <v>944</v>
      </c>
      <c r="K55" s="367">
        <f t="shared" ref="K55" si="33">H55-F55</f>
        <v>-0.89999999999999991</v>
      </c>
      <c r="L55" s="379">
        <v>100</v>
      </c>
      <c r="M55" s="380">
        <f t="shared" ref="M55" si="34">(K55*N55)-100</f>
        <v>-4899.7</v>
      </c>
      <c r="N55" s="380">
        <v>5333</v>
      </c>
      <c r="O55" s="368" t="s">
        <v>604</v>
      </c>
      <c r="P55" s="362">
        <v>44565</v>
      </c>
      <c r="Q55" s="264"/>
      <c r="R55" s="265" t="s">
        <v>595</v>
      </c>
      <c r="S55" s="261"/>
      <c r="T55" s="261"/>
      <c r="U55" s="261"/>
      <c r="V55" s="261"/>
      <c r="W55" s="261"/>
      <c r="X55" s="261"/>
      <c r="Y55" s="261"/>
      <c r="Z55" s="261"/>
      <c r="AA55" s="261"/>
      <c r="AB55" s="261"/>
      <c r="AC55" s="261"/>
      <c r="AD55" s="261"/>
      <c r="AE55" s="261"/>
      <c r="AF55" s="261"/>
      <c r="AG55" s="261"/>
      <c r="AH55" s="261"/>
      <c r="AI55" s="261"/>
      <c r="AJ55" s="261"/>
      <c r="AK55" s="261"/>
      <c r="AL55" s="261"/>
    </row>
    <row r="56" spans="1:38" s="262" customFormat="1" ht="12.75" customHeight="1">
      <c r="A56" s="306">
        <v>4</v>
      </c>
      <c r="B56" s="260">
        <v>44566</v>
      </c>
      <c r="C56" s="307"/>
      <c r="D56" s="408" t="s">
        <v>919</v>
      </c>
      <c r="E56" s="306" t="s">
        <v>593</v>
      </c>
      <c r="F56" s="306">
        <v>9.75</v>
      </c>
      <c r="G56" s="306">
        <v>7</v>
      </c>
      <c r="H56" s="306">
        <v>12</v>
      </c>
      <c r="I56" s="409" t="s">
        <v>920</v>
      </c>
      <c r="J56" s="410" t="s">
        <v>922</v>
      </c>
      <c r="K56" s="411">
        <f t="shared" ref="K56" si="35">H56-F56</f>
        <v>2.25</v>
      </c>
      <c r="L56" s="412">
        <v>100</v>
      </c>
      <c r="M56" s="413">
        <f t="shared" ref="M56" si="36">(K56*N56)-100</f>
        <v>3275</v>
      </c>
      <c r="N56" s="413">
        <v>1500</v>
      </c>
      <c r="O56" s="414" t="s">
        <v>591</v>
      </c>
      <c r="P56" s="415">
        <v>44566</v>
      </c>
      <c r="Q56" s="264"/>
      <c r="R56" s="265" t="s">
        <v>595</v>
      </c>
      <c r="S56" s="261"/>
      <c r="T56" s="261"/>
      <c r="U56" s="261"/>
      <c r="V56" s="261"/>
      <c r="W56" s="261"/>
      <c r="X56" s="261"/>
      <c r="Y56" s="261"/>
      <c r="Z56" s="261"/>
      <c r="AA56" s="261"/>
      <c r="AB56" s="261"/>
      <c r="AC56" s="261"/>
      <c r="AD56" s="261"/>
      <c r="AE56" s="261"/>
      <c r="AF56" s="261"/>
      <c r="AG56" s="261"/>
      <c r="AH56" s="261"/>
      <c r="AI56" s="261"/>
      <c r="AJ56" s="261"/>
      <c r="AK56" s="261"/>
      <c r="AL56" s="261"/>
    </row>
    <row r="57" spans="1:38" s="262" customFormat="1" ht="12.75" customHeight="1">
      <c r="A57" s="306">
        <v>5</v>
      </c>
      <c r="B57" s="260">
        <v>44567</v>
      </c>
      <c r="C57" s="307"/>
      <c r="D57" s="408" t="s">
        <v>939</v>
      </c>
      <c r="E57" s="306" t="s">
        <v>593</v>
      </c>
      <c r="F57" s="306">
        <v>26.5</v>
      </c>
      <c r="G57" s="306">
        <v>17</v>
      </c>
      <c r="H57" s="306">
        <v>32.25</v>
      </c>
      <c r="I57" s="409" t="s">
        <v>940</v>
      </c>
      <c r="J57" s="410" t="s">
        <v>941</v>
      </c>
      <c r="K57" s="411">
        <f t="shared" ref="K57" si="37">H57-F57</f>
        <v>5.75</v>
      </c>
      <c r="L57" s="412">
        <v>100</v>
      </c>
      <c r="M57" s="413">
        <f t="shared" ref="M57" si="38">(K57*N57)-100</f>
        <v>3062.5</v>
      </c>
      <c r="N57" s="413">
        <v>550</v>
      </c>
      <c r="O57" s="414" t="s">
        <v>591</v>
      </c>
      <c r="P57" s="415">
        <v>44567</v>
      </c>
      <c r="Q57" s="264"/>
      <c r="R57" s="265" t="s">
        <v>595</v>
      </c>
      <c r="S57" s="261"/>
      <c r="T57" s="261"/>
      <c r="U57" s="261"/>
      <c r="V57" s="261"/>
      <c r="W57" s="261"/>
      <c r="X57" s="261"/>
      <c r="Y57" s="261"/>
      <c r="Z57" s="261"/>
      <c r="AA57" s="261"/>
      <c r="AB57" s="261"/>
      <c r="AC57" s="261"/>
      <c r="AD57" s="261"/>
      <c r="AE57" s="261"/>
      <c r="AF57" s="261"/>
      <c r="AG57" s="261"/>
      <c r="AH57" s="261"/>
      <c r="AI57" s="261"/>
      <c r="AJ57" s="261"/>
      <c r="AK57" s="261"/>
      <c r="AL57" s="261"/>
    </row>
    <row r="58" spans="1:38" s="262" customFormat="1" ht="12.75" customHeight="1">
      <c r="A58" s="306">
        <v>6</v>
      </c>
      <c r="B58" s="260">
        <v>44567</v>
      </c>
      <c r="C58" s="307"/>
      <c r="D58" s="408" t="s">
        <v>942</v>
      </c>
      <c r="E58" s="306" t="s">
        <v>593</v>
      </c>
      <c r="F58" s="306">
        <v>29</v>
      </c>
      <c r="G58" s="306"/>
      <c r="H58" s="306">
        <v>45</v>
      </c>
      <c r="I58" s="409" t="s">
        <v>943</v>
      </c>
      <c r="J58" s="410" t="s">
        <v>924</v>
      </c>
      <c r="K58" s="411">
        <f t="shared" ref="K58" si="39">H58-F58</f>
        <v>16</v>
      </c>
      <c r="L58" s="412">
        <v>100</v>
      </c>
      <c r="M58" s="413">
        <f t="shared" ref="M58" si="40">(K58*N58)-100</f>
        <v>700</v>
      </c>
      <c r="N58" s="413">
        <v>50</v>
      </c>
      <c r="O58" s="414" t="s">
        <v>591</v>
      </c>
      <c r="P58" s="415">
        <v>44567</v>
      </c>
      <c r="Q58" s="264"/>
      <c r="R58" s="265" t="s">
        <v>592</v>
      </c>
      <c r="S58" s="261"/>
      <c r="T58" s="261"/>
      <c r="U58" s="261"/>
      <c r="V58" s="261"/>
      <c r="W58" s="261"/>
      <c r="X58" s="261"/>
      <c r="Y58" s="261"/>
      <c r="Z58" s="261"/>
      <c r="AA58" s="261"/>
      <c r="AB58" s="261"/>
      <c r="AC58" s="261"/>
      <c r="AD58" s="261"/>
      <c r="AE58" s="261"/>
      <c r="AF58" s="261"/>
      <c r="AG58" s="261"/>
      <c r="AH58" s="261"/>
      <c r="AI58" s="261"/>
      <c r="AJ58" s="261"/>
      <c r="AK58" s="261"/>
      <c r="AL58" s="261"/>
    </row>
    <row r="59" spans="1:38" s="262" customFormat="1" ht="12.75" customHeight="1">
      <c r="A59" s="306">
        <v>7</v>
      </c>
      <c r="B59" s="260">
        <v>44568</v>
      </c>
      <c r="C59" s="307"/>
      <c r="D59" s="408" t="s">
        <v>995</v>
      </c>
      <c r="E59" s="306" t="s">
        <v>593</v>
      </c>
      <c r="F59" s="306">
        <v>98</v>
      </c>
      <c r="G59" s="306">
        <v>60</v>
      </c>
      <c r="H59" s="306">
        <v>113.5</v>
      </c>
      <c r="I59" s="409" t="s">
        <v>996</v>
      </c>
      <c r="J59" s="410" t="s">
        <v>911</v>
      </c>
      <c r="K59" s="411">
        <f t="shared" ref="K59:K61" si="41">H59-F59</f>
        <v>15.5</v>
      </c>
      <c r="L59" s="412">
        <v>100</v>
      </c>
      <c r="M59" s="413">
        <f t="shared" ref="M59:M61" si="42">(K59*N59)-100</f>
        <v>675</v>
      </c>
      <c r="N59" s="413">
        <v>50</v>
      </c>
      <c r="O59" s="414" t="s">
        <v>591</v>
      </c>
      <c r="P59" s="415">
        <v>44568</v>
      </c>
      <c r="Q59" s="264"/>
      <c r="R59" s="265" t="s">
        <v>592</v>
      </c>
      <c r="S59" s="261"/>
      <c r="T59" s="261"/>
      <c r="U59" s="261"/>
      <c r="V59" s="261"/>
      <c r="W59" s="261"/>
      <c r="X59" s="261"/>
      <c r="Y59" s="261"/>
      <c r="Z59" s="261"/>
      <c r="AA59" s="261"/>
      <c r="AB59" s="261"/>
      <c r="AC59" s="261"/>
      <c r="AD59" s="261"/>
      <c r="AE59" s="261"/>
      <c r="AF59" s="261"/>
      <c r="AG59" s="261"/>
      <c r="AH59" s="261"/>
      <c r="AI59" s="261"/>
      <c r="AJ59" s="261"/>
      <c r="AK59" s="261"/>
      <c r="AL59" s="261"/>
    </row>
    <row r="60" spans="1:38" s="262" customFormat="1" ht="12.75" customHeight="1">
      <c r="A60" s="306">
        <v>8</v>
      </c>
      <c r="B60" s="260">
        <v>44568</v>
      </c>
      <c r="C60" s="307"/>
      <c r="D60" s="408" t="s">
        <v>997</v>
      </c>
      <c r="E60" s="306" t="s">
        <v>593</v>
      </c>
      <c r="F60" s="306">
        <v>94.5</v>
      </c>
      <c r="G60" s="306">
        <v>58</v>
      </c>
      <c r="H60" s="306">
        <v>107.5</v>
      </c>
      <c r="I60" s="409" t="s">
        <v>996</v>
      </c>
      <c r="J60" s="410" t="s">
        <v>909</v>
      </c>
      <c r="K60" s="411">
        <f t="shared" si="41"/>
        <v>13</v>
      </c>
      <c r="L60" s="412">
        <v>100</v>
      </c>
      <c r="M60" s="413">
        <f t="shared" si="42"/>
        <v>550</v>
      </c>
      <c r="N60" s="413">
        <v>50</v>
      </c>
      <c r="O60" s="414" t="s">
        <v>591</v>
      </c>
      <c r="P60" s="415">
        <v>44568</v>
      </c>
      <c r="Q60" s="264"/>
      <c r="R60" s="265" t="s">
        <v>595</v>
      </c>
      <c r="S60" s="261"/>
      <c r="T60" s="261"/>
      <c r="U60" s="261"/>
      <c r="V60" s="261"/>
      <c r="W60" s="261"/>
      <c r="X60" s="261"/>
      <c r="Y60" s="261"/>
      <c r="Z60" s="261"/>
      <c r="AA60" s="261"/>
      <c r="AB60" s="261"/>
      <c r="AC60" s="261"/>
      <c r="AD60" s="261"/>
      <c r="AE60" s="261"/>
      <c r="AF60" s="261"/>
      <c r="AG60" s="261"/>
      <c r="AH60" s="261"/>
      <c r="AI60" s="261"/>
      <c r="AJ60" s="261"/>
      <c r="AK60" s="261"/>
      <c r="AL60" s="261"/>
    </row>
    <row r="61" spans="1:38" s="262" customFormat="1" ht="12.75" customHeight="1">
      <c r="A61" s="361">
        <v>9</v>
      </c>
      <c r="B61" s="362">
        <v>44568</v>
      </c>
      <c r="C61" s="363"/>
      <c r="D61" s="364" t="s">
        <v>1000</v>
      </c>
      <c r="E61" s="361" t="s">
        <v>593</v>
      </c>
      <c r="F61" s="361">
        <v>235</v>
      </c>
      <c r="G61" s="361">
        <v>180</v>
      </c>
      <c r="H61" s="361">
        <v>190</v>
      </c>
      <c r="I61" s="365" t="s">
        <v>998</v>
      </c>
      <c r="J61" s="366" t="s">
        <v>999</v>
      </c>
      <c r="K61" s="367">
        <f t="shared" si="41"/>
        <v>-45</v>
      </c>
      <c r="L61" s="379">
        <v>100</v>
      </c>
      <c r="M61" s="380">
        <f t="shared" si="42"/>
        <v>-1225</v>
      </c>
      <c r="N61" s="380">
        <v>25</v>
      </c>
      <c r="O61" s="368" t="s">
        <v>604</v>
      </c>
      <c r="P61" s="362">
        <v>44568</v>
      </c>
      <c r="Q61" s="264"/>
      <c r="R61" s="265" t="s">
        <v>592</v>
      </c>
      <c r="S61" s="261"/>
      <c r="T61" s="261"/>
      <c r="U61" s="261"/>
      <c r="V61" s="261"/>
      <c r="W61" s="261"/>
      <c r="X61" s="261"/>
      <c r="Y61" s="261"/>
      <c r="Z61" s="261"/>
      <c r="AA61" s="261"/>
      <c r="AB61" s="261"/>
      <c r="AC61" s="261"/>
      <c r="AD61" s="261"/>
      <c r="AE61" s="261"/>
      <c r="AF61" s="261"/>
      <c r="AG61" s="261"/>
      <c r="AH61" s="261"/>
      <c r="AI61" s="261"/>
      <c r="AJ61" s="261"/>
      <c r="AK61" s="261"/>
      <c r="AL61" s="261"/>
    </row>
    <row r="62" spans="1:38" s="340" customFormat="1" ht="12.75" customHeight="1">
      <c r="A62" s="328"/>
      <c r="B62" s="329"/>
      <c r="C62" s="330"/>
      <c r="D62" s="331"/>
      <c r="E62" s="328"/>
      <c r="F62" s="328"/>
      <c r="G62" s="328"/>
      <c r="H62" s="328"/>
      <c r="I62" s="332"/>
      <c r="J62" s="333"/>
      <c r="K62" s="334"/>
      <c r="L62" s="334"/>
      <c r="M62" s="333"/>
      <c r="N62" s="333"/>
      <c r="O62" s="335"/>
      <c r="P62" s="336"/>
      <c r="Q62" s="337"/>
      <c r="R62" s="338"/>
      <c r="S62" s="337"/>
      <c r="T62" s="337"/>
      <c r="U62" s="337"/>
      <c r="V62" s="337"/>
      <c r="W62" s="337"/>
      <c r="X62" s="337"/>
      <c r="Y62" s="337"/>
      <c r="Z62" s="337"/>
      <c r="AA62" s="337"/>
      <c r="AB62" s="337"/>
      <c r="AC62" s="337"/>
      <c r="AD62" s="337"/>
      <c r="AE62" s="337"/>
      <c r="AF62" s="339"/>
      <c r="AG62" s="339"/>
      <c r="AH62" s="339"/>
      <c r="AI62" s="339"/>
      <c r="AJ62" s="339"/>
      <c r="AK62" s="339"/>
      <c r="AL62" s="339"/>
    </row>
    <row r="63" spans="1:38" ht="14.25" customHeight="1">
      <c r="A63" s="164"/>
      <c r="B63" s="169"/>
      <c r="C63" s="169"/>
      <c r="D63" s="170"/>
      <c r="E63" s="164"/>
      <c r="F63" s="171"/>
      <c r="G63" s="164"/>
      <c r="H63" s="164"/>
      <c r="I63" s="164"/>
      <c r="J63" s="169"/>
      <c r="K63" s="172"/>
      <c r="L63" s="164"/>
      <c r="M63" s="164"/>
      <c r="N63" s="164"/>
      <c r="O63" s="173"/>
      <c r="P63" s="1"/>
      <c r="Q63" s="1"/>
      <c r="R63" s="6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spans="1:38" ht="12.75" customHeight="1">
      <c r="A64" s="98" t="s">
        <v>616</v>
      </c>
      <c r="B64" s="174"/>
      <c r="C64" s="174"/>
      <c r="D64" s="175"/>
      <c r="E64" s="148"/>
      <c r="F64" s="6"/>
      <c r="G64" s="6"/>
      <c r="H64" s="149"/>
      <c r="I64" s="176"/>
      <c r="J64" s="1"/>
      <c r="K64" s="6"/>
      <c r="L64" s="6"/>
      <c r="M64" s="6"/>
      <c r="N64" s="1"/>
      <c r="O64" s="1"/>
      <c r="Q64" s="1"/>
      <c r="R64" s="6"/>
      <c r="S64" s="1"/>
      <c r="T64" s="1"/>
      <c r="U64" s="1"/>
      <c r="V64" s="1"/>
      <c r="W64" s="1"/>
      <c r="X64" s="1"/>
      <c r="Y64" s="1"/>
      <c r="Z64" s="1"/>
    </row>
    <row r="65" spans="1:38" ht="38.25" customHeight="1">
      <c r="A65" s="99" t="s">
        <v>16</v>
      </c>
      <c r="B65" s="100" t="s">
        <v>568</v>
      </c>
      <c r="C65" s="100"/>
      <c r="D65" s="101" t="s">
        <v>579</v>
      </c>
      <c r="E65" s="100" t="s">
        <v>580</v>
      </c>
      <c r="F65" s="100" t="s">
        <v>581</v>
      </c>
      <c r="G65" s="100" t="s">
        <v>582</v>
      </c>
      <c r="H65" s="100" t="s">
        <v>583</v>
      </c>
      <c r="I65" s="100" t="s">
        <v>584</v>
      </c>
      <c r="J65" s="99" t="s">
        <v>585</v>
      </c>
      <c r="K65" s="152" t="s">
        <v>603</v>
      </c>
      <c r="L65" s="153" t="s">
        <v>587</v>
      </c>
      <c r="M65" s="102" t="s">
        <v>588</v>
      </c>
      <c r="N65" s="100" t="s">
        <v>589</v>
      </c>
      <c r="O65" s="101" t="s">
        <v>590</v>
      </c>
      <c r="P65" s="100" t="s">
        <v>827</v>
      </c>
      <c r="Q65" s="1"/>
      <c r="R65" s="6"/>
      <c r="S65" s="1"/>
      <c r="T65" s="1"/>
      <c r="U65" s="1"/>
      <c r="V65" s="1"/>
      <c r="W65" s="1"/>
      <c r="X65" s="1"/>
      <c r="Y65" s="1"/>
      <c r="Z65" s="1"/>
    </row>
    <row r="66" spans="1:38" s="262" customFormat="1" ht="14.25" customHeight="1">
      <c r="A66" s="292">
        <v>1</v>
      </c>
      <c r="B66" s="293">
        <v>44488</v>
      </c>
      <c r="C66" s="294"/>
      <c r="D66" s="295" t="s">
        <v>138</v>
      </c>
      <c r="E66" s="296" t="s">
        <v>593</v>
      </c>
      <c r="F66" s="297" t="s">
        <v>836</v>
      </c>
      <c r="G66" s="297">
        <v>198</v>
      </c>
      <c r="H66" s="296"/>
      <c r="I66" s="298" t="s">
        <v>832</v>
      </c>
      <c r="J66" s="299" t="s">
        <v>594</v>
      </c>
      <c r="K66" s="299"/>
      <c r="L66" s="300"/>
      <c r="M66" s="301"/>
      <c r="N66" s="299"/>
      <c r="O66" s="302"/>
      <c r="P66" s="299"/>
      <c r="Q66" s="261"/>
      <c r="R66" s="1" t="s">
        <v>592</v>
      </c>
      <c r="S66" s="261"/>
      <c r="T66" s="261"/>
      <c r="U66" s="261"/>
      <c r="V66" s="261"/>
      <c r="W66" s="261"/>
      <c r="X66" s="261"/>
      <c r="Y66" s="261"/>
      <c r="Z66" s="261"/>
      <c r="AA66" s="261"/>
      <c r="AB66" s="261"/>
      <c r="AC66" s="261"/>
      <c r="AD66" s="261"/>
      <c r="AE66" s="261"/>
      <c r="AF66" s="261"/>
      <c r="AG66" s="261"/>
      <c r="AH66" s="261"/>
      <c r="AI66" s="261"/>
      <c r="AJ66" s="261"/>
      <c r="AK66" s="261"/>
      <c r="AL66" s="261"/>
    </row>
    <row r="67" spans="1:38" s="262" customFormat="1" ht="14.25" customHeight="1">
      <c r="A67" s="292">
        <v>2</v>
      </c>
      <c r="B67" s="293">
        <v>44490</v>
      </c>
      <c r="C67" s="294"/>
      <c r="D67" s="295" t="s">
        <v>468</v>
      </c>
      <c r="E67" s="296" t="s">
        <v>593</v>
      </c>
      <c r="F67" s="297" t="s">
        <v>837</v>
      </c>
      <c r="G67" s="297">
        <v>3700</v>
      </c>
      <c r="H67" s="296"/>
      <c r="I67" s="298" t="s">
        <v>834</v>
      </c>
      <c r="J67" s="299" t="s">
        <v>594</v>
      </c>
      <c r="K67" s="299"/>
      <c r="L67" s="300"/>
      <c r="M67" s="301"/>
      <c r="N67" s="299"/>
      <c r="O67" s="302"/>
      <c r="P67" s="299"/>
      <c r="Q67" s="261"/>
      <c r="R67" s="1" t="s">
        <v>592</v>
      </c>
      <c r="S67" s="261"/>
      <c r="T67" s="261"/>
      <c r="U67" s="261"/>
      <c r="V67" s="261"/>
      <c r="W67" s="261"/>
      <c r="X67" s="261"/>
      <c r="Y67" s="261"/>
      <c r="Z67" s="261"/>
      <c r="AA67" s="261"/>
      <c r="AB67" s="261"/>
      <c r="AC67" s="261"/>
      <c r="AD67" s="261"/>
      <c r="AE67" s="261"/>
      <c r="AF67" s="261"/>
      <c r="AG67" s="261"/>
      <c r="AH67" s="261"/>
      <c r="AI67" s="261"/>
      <c r="AJ67" s="261"/>
      <c r="AK67" s="261"/>
      <c r="AL67" s="261"/>
    </row>
    <row r="68" spans="1:38" s="262" customFormat="1" ht="14.25" customHeight="1">
      <c r="A68" s="416">
        <v>3</v>
      </c>
      <c r="B68" s="417">
        <v>44551</v>
      </c>
      <c r="C68" s="418"/>
      <c r="D68" s="419" t="s">
        <v>389</v>
      </c>
      <c r="E68" s="420" t="s">
        <v>593</v>
      </c>
      <c r="F68" s="268">
        <v>215</v>
      </c>
      <c r="G68" s="268">
        <v>198</v>
      </c>
      <c r="H68" s="420">
        <v>231</v>
      </c>
      <c r="I68" s="421" t="s">
        <v>873</v>
      </c>
      <c r="J68" s="269" t="s">
        <v>924</v>
      </c>
      <c r="K68" s="269">
        <f t="shared" ref="K68" si="43">H68-F68</f>
        <v>16</v>
      </c>
      <c r="L68" s="270">
        <f t="shared" ref="L68" si="44">(F68*-0.7)/100</f>
        <v>-1.5049999999999999</v>
      </c>
      <c r="M68" s="271">
        <f t="shared" ref="M68" si="45">(K68+L68)/F68</f>
        <v>6.7418604651162797E-2</v>
      </c>
      <c r="N68" s="269" t="s">
        <v>591</v>
      </c>
      <c r="O68" s="272">
        <v>44201</v>
      </c>
      <c r="P68" s="269"/>
      <c r="Q68" s="261"/>
      <c r="R68" s="1" t="s">
        <v>592</v>
      </c>
      <c r="S68" s="261"/>
      <c r="T68" s="261"/>
      <c r="U68" s="261"/>
      <c r="V68" s="261"/>
      <c r="W68" s="261"/>
      <c r="X68" s="261"/>
      <c r="Y68" s="261"/>
      <c r="Z68" s="261"/>
      <c r="AA68" s="261"/>
      <c r="AB68" s="261"/>
      <c r="AC68" s="261"/>
      <c r="AD68" s="261"/>
      <c r="AE68" s="261"/>
      <c r="AF68" s="261"/>
      <c r="AG68" s="261"/>
      <c r="AH68" s="261"/>
      <c r="AI68" s="261"/>
      <c r="AJ68" s="261"/>
      <c r="AK68" s="261"/>
      <c r="AL68" s="261"/>
    </row>
    <row r="69" spans="1:38" s="262" customFormat="1" ht="14.25" customHeight="1">
      <c r="A69" s="292"/>
      <c r="B69" s="293"/>
      <c r="C69" s="294"/>
      <c r="D69" s="295"/>
      <c r="E69" s="296"/>
      <c r="F69" s="297"/>
      <c r="G69" s="297"/>
      <c r="H69" s="296"/>
      <c r="I69" s="298"/>
      <c r="J69" s="299"/>
      <c r="K69" s="299"/>
      <c r="L69" s="300"/>
      <c r="M69" s="301"/>
      <c r="N69" s="299"/>
      <c r="O69" s="302"/>
      <c r="P69" s="299"/>
      <c r="Q69" s="261"/>
      <c r="R69" s="1"/>
      <c r="S69" s="261"/>
      <c r="T69" s="261"/>
      <c r="U69" s="261"/>
      <c r="V69" s="261"/>
      <c r="W69" s="261"/>
      <c r="X69" s="261"/>
      <c r="Y69" s="261"/>
      <c r="Z69" s="261"/>
      <c r="AA69" s="261"/>
      <c r="AB69" s="261"/>
      <c r="AC69" s="261"/>
      <c r="AD69" s="261"/>
      <c r="AE69" s="261"/>
      <c r="AF69" s="261"/>
      <c r="AG69" s="261"/>
      <c r="AH69" s="261"/>
      <c r="AI69" s="261"/>
      <c r="AJ69" s="261"/>
      <c r="AK69" s="261"/>
      <c r="AL69" s="261"/>
    </row>
    <row r="70" spans="1:38" ht="14.25" customHeight="1">
      <c r="A70" s="177"/>
      <c r="B70" s="154"/>
      <c r="C70" s="178"/>
      <c r="D70" s="109"/>
      <c r="E70" s="179"/>
      <c r="F70" s="179"/>
      <c r="G70" s="179"/>
      <c r="H70" s="179"/>
      <c r="I70" s="179"/>
      <c r="J70" s="179"/>
      <c r="K70" s="180"/>
      <c r="L70" s="181"/>
      <c r="M70" s="179"/>
      <c r="N70" s="182"/>
      <c r="O70" s="183"/>
      <c r="P70" s="183"/>
      <c r="R70" s="6"/>
      <c r="S70" s="44"/>
      <c r="T70" s="1"/>
      <c r="U70" s="1"/>
      <c r="V70" s="1"/>
      <c r="W70" s="1"/>
      <c r="X70" s="1"/>
      <c r="Y70" s="1"/>
      <c r="Z70" s="1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</row>
    <row r="71" spans="1:38" ht="12.75" customHeight="1">
      <c r="A71" s="132" t="s">
        <v>596</v>
      </c>
      <c r="B71" s="132"/>
      <c r="C71" s="132"/>
      <c r="D71" s="132"/>
      <c r="E71" s="44"/>
      <c r="F71" s="140" t="s">
        <v>598</v>
      </c>
      <c r="G71" s="59"/>
      <c r="H71" s="59"/>
      <c r="I71" s="59"/>
      <c r="J71" s="6"/>
      <c r="K71" s="158"/>
      <c r="L71" s="159"/>
      <c r="M71" s="6"/>
      <c r="N71" s="122"/>
      <c r="O71" s="184"/>
      <c r="P71" s="1"/>
      <c r="Q71" s="1"/>
      <c r="R71" s="6"/>
      <c r="S71" s="1"/>
      <c r="T71" s="1"/>
      <c r="U71" s="1"/>
      <c r="V71" s="1"/>
      <c r="W71" s="1"/>
      <c r="X71" s="1"/>
      <c r="Y71" s="1"/>
    </row>
    <row r="72" spans="1:38" ht="12.75" customHeight="1">
      <c r="A72" s="139" t="s">
        <v>597</v>
      </c>
      <c r="B72" s="132"/>
      <c r="C72" s="132"/>
      <c r="D72" s="132"/>
      <c r="E72" s="6"/>
      <c r="F72" s="140" t="s">
        <v>600</v>
      </c>
      <c r="G72" s="6"/>
      <c r="H72" s="6" t="s">
        <v>821</v>
      </c>
      <c r="I72" s="6"/>
      <c r="J72" s="1"/>
      <c r="K72" s="6"/>
      <c r="L72" s="6"/>
      <c r="M72" s="6"/>
      <c r="N72" s="1"/>
      <c r="O72" s="1"/>
      <c r="Q72" s="1"/>
      <c r="R72" s="6"/>
      <c r="S72" s="1"/>
      <c r="T72" s="1"/>
      <c r="U72" s="1"/>
      <c r="V72" s="1"/>
      <c r="W72" s="1"/>
      <c r="X72" s="1"/>
      <c r="Y72" s="1"/>
      <c r="Z72" s="1"/>
    </row>
    <row r="73" spans="1:38" ht="12.75" customHeight="1">
      <c r="A73" s="139"/>
      <c r="B73" s="132"/>
      <c r="C73" s="132"/>
      <c r="D73" s="132"/>
      <c r="E73" s="6"/>
      <c r="F73" s="140"/>
      <c r="G73" s="6"/>
      <c r="H73" s="6"/>
      <c r="I73" s="6"/>
      <c r="J73" s="1"/>
      <c r="K73" s="6"/>
      <c r="L73" s="6"/>
      <c r="M73" s="6"/>
      <c r="N73" s="1"/>
      <c r="O73" s="1"/>
      <c r="Q73" s="1"/>
      <c r="R73" s="59"/>
      <c r="S73" s="1"/>
      <c r="T73" s="1"/>
      <c r="U73" s="1"/>
      <c r="V73" s="1"/>
      <c r="W73" s="1"/>
      <c r="X73" s="1"/>
      <c r="Y73" s="1"/>
      <c r="Z73" s="1"/>
    </row>
    <row r="74" spans="1:38" ht="12.75" customHeight="1">
      <c r="A74" s="1"/>
      <c r="B74" s="147" t="s">
        <v>617</v>
      </c>
      <c r="C74" s="147"/>
      <c r="D74" s="147"/>
      <c r="E74" s="147"/>
      <c r="F74" s="148"/>
      <c r="G74" s="6"/>
      <c r="H74" s="6"/>
      <c r="I74" s="149"/>
      <c r="J74" s="150"/>
      <c r="K74" s="151"/>
      <c r="L74" s="150"/>
      <c r="M74" s="6"/>
      <c r="N74" s="1"/>
      <c r="O74" s="1"/>
      <c r="Q74" s="1"/>
      <c r="R74" s="59"/>
      <c r="S74" s="1"/>
      <c r="T74" s="1"/>
      <c r="U74" s="1"/>
      <c r="V74" s="1"/>
      <c r="W74" s="1"/>
      <c r="X74" s="1"/>
      <c r="Y74" s="1"/>
      <c r="Z74" s="1"/>
    </row>
    <row r="75" spans="1:38" ht="38.25" customHeight="1">
      <c r="A75" s="99" t="s">
        <v>16</v>
      </c>
      <c r="B75" s="100" t="s">
        <v>568</v>
      </c>
      <c r="C75" s="100"/>
      <c r="D75" s="101" t="s">
        <v>579</v>
      </c>
      <c r="E75" s="100" t="s">
        <v>580</v>
      </c>
      <c r="F75" s="100" t="s">
        <v>581</v>
      </c>
      <c r="G75" s="100" t="s">
        <v>602</v>
      </c>
      <c r="H75" s="100" t="s">
        <v>583</v>
      </c>
      <c r="I75" s="100" t="s">
        <v>584</v>
      </c>
      <c r="J75" s="185" t="s">
        <v>585</v>
      </c>
      <c r="K75" s="152" t="s">
        <v>603</v>
      </c>
      <c r="L75" s="162" t="s">
        <v>611</v>
      </c>
      <c r="M75" s="100" t="s">
        <v>612</v>
      </c>
      <c r="N75" s="153" t="s">
        <v>587</v>
      </c>
      <c r="O75" s="102" t="s">
        <v>588</v>
      </c>
      <c r="P75" s="100" t="s">
        <v>589</v>
      </c>
      <c r="Q75" s="101" t="s">
        <v>590</v>
      </c>
      <c r="R75" s="59"/>
      <c r="S75" s="1"/>
      <c r="T75" s="1"/>
      <c r="U75" s="1"/>
      <c r="V75" s="1"/>
      <c r="W75" s="1"/>
      <c r="X75" s="1"/>
      <c r="Y75" s="1"/>
      <c r="Z75" s="1"/>
    </row>
    <row r="76" spans="1:38" ht="14.25" customHeight="1">
      <c r="A76" s="113"/>
      <c r="B76" s="115"/>
      <c r="C76" s="186"/>
      <c r="D76" s="116"/>
      <c r="E76" s="117"/>
      <c r="F76" s="187"/>
      <c r="G76" s="113"/>
      <c r="H76" s="117"/>
      <c r="I76" s="118"/>
      <c r="J76" s="188"/>
      <c r="K76" s="188"/>
      <c r="L76" s="189"/>
      <c r="M76" s="107"/>
      <c r="N76" s="189"/>
      <c r="O76" s="190"/>
      <c r="P76" s="191"/>
      <c r="Q76" s="192"/>
      <c r="R76" s="157"/>
      <c r="S76" s="126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38" ht="14.25" customHeight="1">
      <c r="A77" s="113"/>
      <c r="B77" s="115"/>
      <c r="C77" s="186"/>
      <c r="D77" s="116"/>
      <c r="E77" s="117"/>
      <c r="F77" s="187"/>
      <c r="G77" s="113"/>
      <c r="H77" s="117"/>
      <c r="I77" s="118"/>
      <c r="J77" s="188"/>
      <c r="K77" s="188"/>
      <c r="L77" s="189"/>
      <c r="M77" s="107"/>
      <c r="N77" s="189"/>
      <c r="O77" s="190"/>
      <c r="P77" s="191"/>
      <c r="Q77" s="192"/>
      <c r="R77" s="157"/>
      <c r="S77" s="126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38" ht="14.25" customHeight="1">
      <c r="A78" s="113"/>
      <c r="B78" s="115"/>
      <c r="C78" s="186"/>
      <c r="D78" s="116"/>
      <c r="E78" s="117"/>
      <c r="F78" s="187"/>
      <c r="G78" s="113"/>
      <c r="H78" s="117"/>
      <c r="I78" s="118"/>
      <c r="J78" s="188"/>
      <c r="K78" s="188"/>
      <c r="L78" s="189"/>
      <c r="M78" s="107"/>
      <c r="N78" s="189"/>
      <c r="O78" s="190"/>
      <c r="P78" s="191"/>
      <c r="Q78" s="192"/>
      <c r="R78" s="6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1:38" ht="14.25" customHeight="1">
      <c r="A79" s="113"/>
      <c r="B79" s="115"/>
      <c r="C79" s="186"/>
      <c r="D79" s="116"/>
      <c r="E79" s="117"/>
      <c r="F79" s="188"/>
      <c r="G79" s="113"/>
      <c r="H79" s="117"/>
      <c r="I79" s="118"/>
      <c r="J79" s="188"/>
      <c r="K79" s="188"/>
      <c r="L79" s="189"/>
      <c r="M79" s="107"/>
      <c r="N79" s="189"/>
      <c r="O79" s="190"/>
      <c r="P79" s="191"/>
      <c r="Q79" s="192"/>
      <c r="R79" s="6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1:38" ht="14.25" customHeight="1">
      <c r="A80" s="113"/>
      <c r="B80" s="115"/>
      <c r="C80" s="186"/>
      <c r="D80" s="116"/>
      <c r="E80" s="117"/>
      <c r="F80" s="188"/>
      <c r="G80" s="113"/>
      <c r="H80" s="117"/>
      <c r="I80" s="118"/>
      <c r="J80" s="188"/>
      <c r="K80" s="188"/>
      <c r="L80" s="189"/>
      <c r="M80" s="107"/>
      <c r="N80" s="189"/>
      <c r="O80" s="190"/>
      <c r="P80" s="191"/>
      <c r="Q80" s="192"/>
      <c r="R80" s="6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1:38" ht="14.25" customHeight="1">
      <c r="A81" s="113"/>
      <c r="B81" s="115"/>
      <c r="C81" s="186"/>
      <c r="D81" s="116"/>
      <c r="E81" s="117"/>
      <c r="F81" s="187"/>
      <c r="G81" s="113"/>
      <c r="H81" s="117"/>
      <c r="I81" s="118"/>
      <c r="J81" s="188"/>
      <c r="K81" s="188"/>
      <c r="L81" s="189"/>
      <c r="M81" s="107"/>
      <c r="N81" s="189"/>
      <c r="O81" s="190"/>
      <c r="P81" s="191"/>
      <c r="Q81" s="192"/>
      <c r="R81" s="6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ht="14.25" customHeight="1">
      <c r="A82" s="113"/>
      <c r="B82" s="115"/>
      <c r="C82" s="186"/>
      <c r="D82" s="116"/>
      <c r="E82" s="117"/>
      <c r="F82" s="187"/>
      <c r="G82" s="113"/>
      <c r="H82" s="117"/>
      <c r="I82" s="118"/>
      <c r="J82" s="188"/>
      <c r="K82" s="188"/>
      <c r="L82" s="188"/>
      <c r="M82" s="188"/>
      <c r="N82" s="189"/>
      <c r="O82" s="193"/>
      <c r="P82" s="191"/>
      <c r="Q82" s="192"/>
      <c r="R82" s="6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38" ht="14.25" customHeight="1">
      <c r="A83" s="113"/>
      <c r="B83" s="115"/>
      <c r="C83" s="186"/>
      <c r="D83" s="116"/>
      <c r="E83" s="117"/>
      <c r="F83" s="188"/>
      <c r="G83" s="113"/>
      <c r="H83" s="117"/>
      <c r="I83" s="118"/>
      <c r="J83" s="188"/>
      <c r="K83" s="188"/>
      <c r="L83" s="189"/>
      <c r="M83" s="107"/>
      <c r="N83" s="189"/>
      <c r="O83" s="190"/>
      <c r="P83" s="191"/>
      <c r="Q83" s="192"/>
      <c r="R83" s="157"/>
      <c r="S83" s="126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ht="14.25" customHeight="1">
      <c r="A84" s="113"/>
      <c r="B84" s="115"/>
      <c r="C84" s="186"/>
      <c r="D84" s="116"/>
      <c r="E84" s="117"/>
      <c r="F84" s="187"/>
      <c r="G84" s="113"/>
      <c r="H84" s="117"/>
      <c r="I84" s="118"/>
      <c r="J84" s="194"/>
      <c r="K84" s="194"/>
      <c r="L84" s="194"/>
      <c r="M84" s="194"/>
      <c r="N84" s="195"/>
      <c r="O84" s="190"/>
      <c r="P84" s="119"/>
      <c r="Q84" s="192"/>
      <c r="R84" s="157"/>
      <c r="S84" s="126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ht="12.75" customHeight="1">
      <c r="A85" s="139"/>
      <c r="B85" s="132"/>
      <c r="C85" s="132"/>
      <c r="D85" s="132"/>
      <c r="E85" s="6"/>
      <c r="F85" s="140"/>
      <c r="G85" s="6"/>
      <c r="H85" s="6"/>
      <c r="I85" s="6"/>
      <c r="J85" s="1"/>
      <c r="K85" s="6"/>
      <c r="L85" s="6"/>
      <c r="M85" s="6"/>
      <c r="N85" s="1"/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38" ht="12.75" customHeight="1">
      <c r="A86" s="139"/>
      <c r="B86" s="132"/>
      <c r="C86" s="132"/>
      <c r="D86" s="132"/>
      <c r="E86" s="6"/>
      <c r="F86" s="140"/>
      <c r="G86" s="59"/>
      <c r="H86" s="44"/>
      <c r="I86" s="59"/>
      <c r="J86" s="6"/>
      <c r="K86" s="158"/>
      <c r="L86" s="159"/>
      <c r="M86" s="6"/>
      <c r="N86" s="122"/>
      <c r="O86" s="160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38" ht="12.75" customHeight="1">
      <c r="A87" s="59"/>
      <c r="B87" s="121"/>
      <c r="C87" s="121"/>
      <c r="D87" s="44"/>
      <c r="E87" s="59"/>
      <c r="F87" s="59"/>
      <c r="G87" s="59"/>
      <c r="H87" s="44"/>
      <c r="I87" s="59"/>
      <c r="J87" s="6"/>
      <c r="K87" s="158"/>
      <c r="L87" s="159"/>
      <c r="M87" s="6"/>
      <c r="N87" s="122"/>
      <c r="O87" s="160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38" ht="12.75" customHeight="1">
      <c r="A88" s="44"/>
      <c r="B88" s="196" t="s">
        <v>618</v>
      </c>
      <c r="C88" s="196"/>
      <c r="D88" s="196"/>
      <c r="E88" s="196"/>
      <c r="F88" s="6"/>
      <c r="G88" s="6"/>
      <c r="H88" s="150"/>
      <c r="I88" s="6"/>
      <c r="J88" s="150"/>
      <c r="K88" s="151"/>
      <c r="L88" s="6"/>
      <c r="M88" s="6"/>
      <c r="N88" s="1"/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38" ht="38.25" customHeight="1">
      <c r="A89" s="99" t="s">
        <v>16</v>
      </c>
      <c r="B89" s="100" t="s">
        <v>568</v>
      </c>
      <c r="C89" s="100"/>
      <c r="D89" s="101" t="s">
        <v>579</v>
      </c>
      <c r="E89" s="100" t="s">
        <v>580</v>
      </c>
      <c r="F89" s="100" t="s">
        <v>581</v>
      </c>
      <c r="G89" s="100" t="s">
        <v>619</v>
      </c>
      <c r="H89" s="100" t="s">
        <v>620</v>
      </c>
      <c r="I89" s="100" t="s">
        <v>584</v>
      </c>
      <c r="J89" s="197" t="s">
        <v>585</v>
      </c>
      <c r="K89" s="100" t="s">
        <v>586</v>
      </c>
      <c r="L89" s="100" t="s">
        <v>621</v>
      </c>
      <c r="M89" s="100" t="s">
        <v>589</v>
      </c>
      <c r="N89" s="101" t="s">
        <v>590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38" ht="12.75" customHeight="1">
      <c r="A90" s="198">
        <v>1</v>
      </c>
      <c r="B90" s="199">
        <v>41579</v>
      </c>
      <c r="C90" s="199"/>
      <c r="D90" s="200" t="s">
        <v>622</v>
      </c>
      <c r="E90" s="201" t="s">
        <v>623</v>
      </c>
      <c r="F90" s="202">
        <v>82</v>
      </c>
      <c r="G90" s="201" t="s">
        <v>624</v>
      </c>
      <c r="H90" s="201">
        <v>100</v>
      </c>
      <c r="I90" s="203">
        <v>100</v>
      </c>
      <c r="J90" s="204" t="s">
        <v>625</v>
      </c>
      <c r="K90" s="205">
        <f t="shared" ref="K90:K142" si="46">H90-F90</f>
        <v>18</v>
      </c>
      <c r="L90" s="206">
        <f t="shared" ref="L90:L142" si="47">K90/F90</f>
        <v>0.21951219512195122</v>
      </c>
      <c r="M90" s="201" t="s">
        <v>591</v>
      </c>
      <c r="N90" s="207">
        <v>42657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38" ht="12.75" customHeight="1">
      <c r="A91" s="198">
        <v>2</v>
      </c>
      <c r="B91" s="199">
        <v>41794</v>
      </c>
      <c r="C91" s="199"/>
      <c r="D91" s="200" t="s">
        <v>626</v>
      </c>
      <c r="E91" s="201" t="s">
        <v>593</v>
      </c>
      <c r="F91" s="202">
        <v>257</v>
      </c>
      <c r="G91" s="201" t="s">
        <v>624</v>
      </c>
      <c r="H91" s="201">
        <v>300</v>
      </c>
      <c r="I91" s="203">
        <v>300</v>
      </c>
      <c r="J91" s="204" t="s">
        <v>625</v>
      </c>
      <c r="K91" s="205">
        <f t="shared" si="46"/>
        <v>43</v>
      </c>
      <c r="L91" s="206">
        <f t="shared" si="47"/>
        <v>0.16731517509727625</v>
      </c>
      <c r="M91" s="201" t="s">
        <v>591</v>
      </c>
      <c r="N91" s="207">
        <v>41822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38" ht="12.75" customHeight="1">
      <c r="A92" s="198">
        <v>3</v>
      </c>
      <c r="B92" s="199">
        <v>41828</v>
      </c>
      <c r="C92" s="199"/>
      <c r="D92" s="200" t="s">
        <v>627</v>
      </c>
      <c r="E92" s="201" t="s">
        <v>593</v>
      </c>
      <c r="F92" s="202">
        <v>393</v>
      </c>
      <c r="G92" s="201" t="s">
        <v>624</v>
      </c>
      <c r="H92" s="201">
        <v>468</v>
      </c>
      <c r="I92" s="203">
        <v>468</v>
      </c>
      <c r="J92" s="204" t="s">
        <v>625</v>
      </c>
      <c r="K92" s="205">
        <f t="shared" si="46"/>
        <v>75</v>
      </c>
      <c r="L92" s="206">
        <f t="shared" si="47"/>
        <v>0.19083969465648856</v>
      </c>
      <c r="M92" s="201" t="s">
        <v>591</v>
      </c>
      <c r="N92" s="207">
        <v>41863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38" ht="12.75" customHeight="1">
      <c r="A93" s="198">
        <v>4</v>
      </c>
      <c r="B93" s="199">
        <v>41857</v>
      </c>
      <c r="C93" s="199"/>
      <c r="D93" s="200" t="s">
        <v>628</v>
      </c>
      <c r="E93" s="201" t="s">
        <v>593</v>
      </c>
      <c r="F93" s="202">
        <v>205</v>
      </c>
      <c r="G93" s="201" t="s">
        <v>624</v>
      </c>
      <c r="H93" s="201">
        <v>275</v>
      </c>
      <c r="I93" s="203">
        <v>250</v>
      </c>
      <c r="J93" s="204" t="s">
        <v>625</v>
      </c>
      <c r="K93" s="205">
        <f t="shared" si="46"/>
        <v>70</v>
      </c>
      <c r="L93" s="206">
        <f t="shared" si="47"/>
        <v>0.34146341463414637</v>
      </c>
      <c r="M93" s="201" t="s">
        <v>591</v>
      </c>
      <c r="N93" s="207">
        <v>41962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38" ht="12.75" customHeight="1">
      <c r="A94" s="198">
        <v>5</v>
      </c>
      <c r="B94" s="199">
        <v>41886</v>
      </c>
      <c r="C94" s="199"/>
      <c r="D94" s="200" t="s">
        <v>629</v>
      </c>
      <c r="E94" s="201" t="s">
        <v>593</v>
      </c>
      <c r="F94" s="202">
        <v>162</v>
      </c>
      <c r="G94" s="201" t="s">
        <v>624</v>
      </c>
      <c r="H94" s="201">
        <v>190</v>
      </c>
      <c r="I94" s="203">
        <v>190</v>
      </c>
      <c r="J94" s="204" t="s">
        <v>625</v>
      </c>
      <c r="K94" s="205">
        <f t="shared" si="46"/>
        <v>28</v>
      </c>
      <c r="L94" s="206">
        <f t="shared" si="47"/>
        <v>0.1728395061728395</v>
      </c>
      <c r="M94" s="201" t="s">
        <v>591</v>
      </c>
      <c r="N94" s="207">
        <v>42006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198">
        <v>6</v>
      </c>
      <c r="B95" s="199">
        <v>41886</v>
      </c>
      <c r="C95" s="199"/>
      <c r="D95" s="200" t="s">
        <v>630</v>
      </c>
      <c r="E95" s="201" t="s">
        <v>593</v>
      </c>
      <c r="F95" s="202">
        <v>75</v>
      </c>
      <c r="G95" s="201" t="s">
        <v>624</v>
      </c>
      <c r="H95" s="201">
        <v>91.5</v>
      </c>
      <c r="I95" s="203" t="s">
        <v>631</v>
      </c>
      <c r="J95" s="204" t="s">
        <v>632</v>
      </c>
      <c r="K95" s="205">
        <f t="shared" si="46"/>
        <v>16.5</v>
      </c>
      <c r="L95" s="206">
        <f t="shared" si="47"/>
        <v>0.22</v>
      </c>
      <c r="M95" s="201" t="s">
        <v>591</v>
      </c>
      <c r="N95" s="207">
        <v>41954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198">
        <v>7</v>
      </c>
      <c r="B96" s="199">
        <v>41913</v>
      </c>
      <c r="C96" s="199"/>
      <c r="D96" s="200" t="s">
        <v>633</v>
      </c>
      <c r="E96" s="201" t="s">
        <v>593</v>
      </c>
      <c r="F96" s="202">
        <v>850</v>
      </c>
      <c r="G96" s="201" t="s">
        <v>624</v>
      </c>
      <c r="H96" s="201">
        <v>982.5</v>
      </c>
      <c r="I96" s="203">
        <v>1050</v>
      </c>
      <c r="J96" s="204" t="s">
        <v>634</v>
      </c>
      <c r="K96" s="205">
        <f t="shared" si="46"/>
        <v>132.5</v>
      </c>
      <c r="L96" s="206">
        <f t="shared" si="47"/>
        <v>0.15588235294117647</v>
      </c>
      <c r="M96" s="201" t="s">
        <v>591</v>
      </c>
      <c r="N96" s="207">
        <v>42039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98">
        <v>8</v>
      </c>
      <c r="B97" s="199">
        <v>41913</v>
      </c>
      <c r="C97" s="199"/>
      <c r="D97" s="200" t="s">
        <v>635</v>
      </c>
      <c r="E97" s="201" t="s">
        <v>593</v>
      </c>
      <c r="F97" s="202">
        <v>475</v>
      </c>
      <c r="G97" s="201" t="s">
        <v>624</v>
      </c>
      <c r="H97" s="201">
        <v>515</v>
      </c>
      <c r="I97" s="203">
        <v>600</v>
      </c>
      <c r="J97" s="204" t="s">
        <v>636</v>
      </c>
      <c r="K97" s="205">
        <f t="shared" si="46"/>
        <v>40</v>
      </c>
      <c r="L97" s="206">
        <f t="shared" si="47"/>
        <v>8.4210526315789472E-2</v>
      </c>
      <c r="M97" s="201" t="s">
        <v>591</v>
      </c>
      <c r="N97" s="207">
        <v>41939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98">
        <v>9</v>
      </c>
      <c r="B98" s="199">
        <v>41913</v>
      </c>
      <c r="C98" s="199"/>
      <c r="D98" s="200" t="s">
        <v>637</v>
      </c>
      <c r="E98" s="201" t="s">
        <v>593</v>
      </c>
      <c r="F98" s="202">
        <v>86</v>
      </c>
      <c r="G98" s="201" t="s">
        <v>624</v>
      </c>
      <c r="H98" s="201">
        <v>99</v>
      </c>
      <c r="I98" s="203">
        <v>140</v>
      </c>
      <c r="J98" s="204" t="s">
        <v>638</v>
      </c>
      <c r="K98" s="205">
        <f t="shared" si="46"/>
        <v>13</v>
      </c>
      <c r="L98" s="206">
        <f t="shared" si="47"/>
        <v>0.15116279069767441</v>
      </c>
      <c r="M98" s="201" t="s">
        <v>591</v>
      </c>
      <c r="N98" s="207">
        <v>41939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98">
        <v>10</v>
      </c>
      <c r="B99" s="199">
        <v>41926</v>
      </c>
      <c r="C99" s="199"/>
      <c r="D99" s="200" t="s">
        <v>639</v>
      </c>
      <c r="E99" s="201" t="s">
        <v>593</v>
      </c>
      <c r="F99" s="202">
        <v>496.6</v>
      </c>
      <c r="G99" s="201" t="s">
        <v>624</v>
      </c>
      <c r="H99" s="201">
        <v>621</v>
      </c>
      <c r="I99" s="203">
        <v>580</v>
      </c>
      <c r="J99" s="204" t="s">
        <v>625</v>
      </c>
      <c r="K99" s="205">
        <f t="shared" si="46"/>
        <v>124.39999999999998</v>
      </c>
      <c r="L99" s="206">
        <f t="shared" si="47"/>
        <v>0.25050342327829234</v>
      </c>
      <c r="M99" s="201" t="s">
        <v>591</v>
      </c>
      <c r="N99" s="207">
        <v>42605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98">
        <v>11</v>
      </c>
      <c r="B100" s="199">
        <v>41926</v>
      </c>
      <c r="C100" s="199"/>
      <c r="D100" s="200" t="s">
        <v>640</v>
      </c>
      <c r="E100" s="201" t="s">
        <v>593</v>
      </c>
      <c r="F100" s="202">
        <v>2481.9</v>
      </c>
      <c r="G100" s="201" t="s">
        <v>624</v>
      </c>
      <c r="H100" s="201">
        <v>2840</v>
      </c>
      <c r="I100" s="203">
        <v>2870</v>
      </c>
      <c r="J100" s="204" t="s">
        <v>641</v>
      </c>
      <c r="K100" s="205">
        <f t="shared" si="46"/>
        <v>358.09999999999991</v>
      </c>
      <c r="L100" s="206">
        <f t="shared" si="47"/>
        <v>0.14428462065353154</v>
      </c>
      <c r="M100" s="201" t="s">
        <v>591</v>
      </c>
      <c r="N100" s="207">
        <v>42017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98">
        <v>12</v>
      </c>
      <c r="B101" s="199">
        <v>41928</v>
      </c>
      <c r="C101" s="199"/>
      <c r="D101" s="200" t="s">
        <v>642</v>
      </c>
      <c r="E101" s="201" t="s">
        <v>593</v>
      </c>
      <c r="F101" s="202">
        <v>84.5</v>
      </c>
      <c r="G101" s="201" t="s">
        <v>624</v>
      </c>
      <c r="H101" s="201">
        <v>93</v>
      </c>
      <c r="I101" s="203">
        <v>110</v>
      </c>
      <c r="J101" s="204" t="s">
        <v>643</v>
      </c>
      <c r="K101" s="205">
        <f t="shared" si="46"/>
        <v>8.5</v>
      </c>
      <c r="L101" s="206">
        <f t="shared" si="47"/>
        <v>0.10059171597633136</v>
      </c>
      <c r="M101" s="201" t="s">
        <v>591</v>
      </c>
      <c r="N101" s="207">
        <v>41939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98">
        <v>13</v>
      </c>
      <c r="B102" s="199">
        <v>41928</v>
      </c>
      <c r="C102" s="199"/>
      <c r="D102" s="200" t="s">
        <v>644</v>
      </c>
      <c r="E102" s="201" t="s">
        <v>593</v>
      </c>
      <c r="F102" s="202">
        <v>401</v>
      </c>
      <c r="G102" s="201" t="s">
        <v>624</v>
      </c>
      <c r="H102" s="201">
        <v>428</v>
      </c>
      <c r="I102" s="203">
        <v>450</v>
      </c>
      <c r="J102" s="204" t="s">
        <v>645</v>
      </c>
      <c r="K102" s="205">
        <f t="shared" si="46"/>
        <v>27</v>
      </c>
      <c r="L102" s="206">
        <f t="shared" si="47"/>
        <v>6.7331670822942641E-2</v>
      </c>
      <c r="M102" s="201" t="s">
        <v>591</v>
      </c>
      <c r="N102" s="207">
        <v>42020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98">
        <v>14</v>
      </c>
      <c r="B103" s="199">
        <v>41928</v>
      </c>
      <c r="C103" s="199"/>
      <c r="D103" s="200" t="s">
        <v>646</v>
      </c>
      <c r="E103" s="201" t="s">
        <v>593</v>
      </c>
      <c r="F103" s="202">
        <v>101</v>
      </c>
      <c r="G103" s="201" t="s">
        <v>624</v>
      </c>
      <c r="H103" s="201">
        <v>112</v>
      </c>
      <c r="I103" s="203">
        <v>120</v>
      </c>
      <c r="J103" s="204" t="s">
        <v>647</v>
      </c>
      <c r="K103" s="205">
        <f t="shared" si="46"/>
        <v>11</v>
      </c>
      <c r="L103" s="206">
        <f t="shared" si="47"/>
        <v>0.10891089108910891</v>
      </c>
      <c r="M103" s="201" t="s">
        <v>591</v>
      </c>
      <c r="N103" s="207">
        <v>41939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98">
        <v>15</v>
      </c>
      <c r="B104" s="199">
        <v>41954</v>
      </c>
      <c r="C104" s="199"/>
      <c r="D104" s="200" t="s">
        <v>648</v>
      </c>
      <c r="E104" s="201" t="s">
        <v>593</v>
      </c>
      <c r="F104" s="202">
        <v>59</v>
      </c>
      <c r="G104" s="201" t="s">
        <v>624</v>
      </c>
      <c r="H104" s="201">
        <v>76</v>
      </c>
      <c r="I104" s="203">
        <v>76</v>
      </c>
      <c r="J104" s="204" t="s">
        <v>625</v>
      </c>
      <c r="K104" s="205">
        <f t="shared" si="46"/>
        <v>17</v>
      </c>
      <c r="L104" s="206">
        <f t="shared" si="47"/>
        <v>0.28813559322033899</v>
      </c>
      <c r="M104" s="201" t="s">
        <v>591</v>
      </c>
      <c r="N104" s="207">
        <v>43032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98">
        <v>16</v>
      </c>
      <c r="B105" s="199">
        <v>41954</v>
      </c>
      <c r="C105" s="199"/>
      <c r="D105" s="200" t="s">
        <v>637</v>
      </c>
      <c r="E105" s="201" t="s">
        <v>593</v>
      </c>
      <c r="F105" s="202">
        <v>99</v>
      </c>
      <c r="G105" s="201" t="s">
        <v>624</v>
      </c>
      <c r="H105" s="201">
        <v>120</v>
      </c>
      <c r="I105" s="203">
        <v>120</v>
      </c>
      <c r="J105" s="204" t="s">
        <v>605</v>
      </c>
      <c r="K105" s="205">
        <f t="shared" si="46"/>
        <v>21</v>
      </c>
      <c r="L105" s="206">
        <f t="shared" si="47"/>
        <v>0.21212121212121213</v>
      </c>
      <c r="M105" s="201" t="s">
        <v>591</v>
      </c>
      <c r="N105" s="207">
        <v>41960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98">
        <v>17</v>
      </c>
      <c r="B106" s="199">
        <v>41956</v>
      </c>
      <c r="C106" s="199"/>
      <c r="D106" s="200" t="s">
        <v>649</v>
      </c>
      <c r="E106" s="201" t="s">
        <v>593</v>
      </c>
      <c r="F106" s="202">
        <v>22</v>
      </c>
      <c r="G106" s="201" t="s">
        <v>624</v>
      </c>
      <c r="H106" s="201">
        <v>33.549999999999997</v>
      </c>
      <c r="I106" s="203">
        <v>32</v>
      </c>
      <c r="J106" s="204" t="s">
        <v>650</v>
      </c>
      <c r="K106" s="205">
        <f t="shared" si="46"/>
        <v>11.549999999999997</v>
      </c>
      <c r="L106" s="206">
        <f t="shared" si="47"/>
        <v>0.52499999999999991</v>
      </c>
      <c r="M106" s="201" t="s">
        <v>591</v>
      </c>
      <c r="N106" s="207">
        <v>42188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98">
        <v>18</v>
      </c>
      <c r="B107" s="199">
        <v>41976</v>
      </c>
      <c r="C107" s="199"/>
      <c r="D107" s="200" t="s">
        <v>651</v>
      </c>
      <c r="E107" s="201" t="s">
        <v>593</v>
      </c>
      <c r="F107" s="202">
        <v>440</v>
      </c>
      <c r="G107" s="201" t="s">
        <v>624</v>
      </c>
      <c r="H107" s="201">
        <v>520</v>
      </c>
      <c r="I107" s="203">
        <v>520</v>
      </c>
      <c r="J107" s="204" t="s">
        <v>652</v>
      </c>
      <c r="K107" s="205">
        <f t="shared" si="46"/>
        <v>80</v>
      </c>
      <c r="L107" s="206">
        <f t="shared" si="47"/>
        <v>0.18181818181818182</v>
      </c>
      <c r="M107" s="201" t="s">
        <v>591</v>
      </c>
      <c r="N107" s="207">
        <v>42208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98">
        <v>19</v>
      </c>
      <c r="B108" s="199">
        <v>41976</v>
      </c>
      <c r="C108" s="199"/>
      <c r="D108" s="200" t="s">
        <v>653</v>
      </c>
      <c r="E108" s="201" t="s">
        <v>593</v>
      </c>
      <c r="F108" s="202">
        <v>360</v>
      </c>
      <c r="G108" s="201" t="s">
        <v>624</v>
      </c>
      <c r="H108" s="201">
        <v>427</v>
      </c>
      <c r="I108" s="203">
        <v>425</v>
      </c>
      <c r="J108" s="204" t="s">
        <v>654</v>
      </c>
      <c r="K108" s="205">
        <f t="shared" si="46"/>
        <v>67</v>
      </c>
      <c r="L108" s="206">
        <f t="shared" si="47"/>
        <v>0.18611111111111112</v>
      </c>
      <c r="M108" s="201" t="s">
        <v>591</v>
      </c>
      <c r="N108" s="207">
        <v>42058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98">
        <v>20</v>
      </c>
      <c r="B109" s="199">
        <v>42012</v>
      </c>
      <c r="C109" s="199"/>
      <c r="D109" s="200" t="s">
        <v>655</v>
      </c>
      <c r="E109" s="201" t="s">
        <v>593</v>
      </c>
      <c r="F109" s="202">
        <v>360</v>
      </c>
      <c r="G109" s="201" t="s">
        <v>624</v>
      </c>
      <c r="H109" s="201">
        <v>455</v>
      </c>
      <c r="I109" s="203">
        <v>420</v>
      </c>
      <c r="J109" s="204" t="s">
        <v>656</v>
      </c>
      <c r="K109" s="205">
        <f t="shared" si="46"/>
        <v>95</v>
      </c>
      <c r="L109" s="206">
        <f t="shared" si="47"/>
        <v>0.2638888888888889</v>
      </c>
      <c r="M109" s="201" t="s">
        <v>591</v>
      </c>
      <c r="N109" s="207">
        <v>42024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98">
        <v>21</v>
      </c>
      <c r="B110" s="199">
        <v>42012</v>
      </c>
      <c r="C110" s="199"/>
      <c r="D110" s="200" t="s">
        <v>657</v>
      </c>
      <c r="E110" s="201" t="s">
        <v>593</v>
      </c>
      <c r="F110" s="202">
        <v>130</v>
      </c>
      <c r="G110" s="201"/>
      <c r="H110" s="201">
        <v>175.5</v>
      </c>
      <c r="I110" s="203">
        <v>165</v>
      </c>
      <c r="J110" s="204" t="s">
        <v>658</v>
      </c>
      <c r="K110" s="205">
        <f t="shared" si="46"/>
        <v>45.5</v>
      </c>
      <c r="L110" s="206">
        <f t="shared" si="47"/>
        <v>0.35</v>
      </c>
      <c r="M110" s="201" t="s">
        <v>591</v>
      </c>
      <c r="N110" s="207">
        <v>43088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98">
        <v>22</v>
      </c>
      <c r="B111" s="199">
        <v>42040</v>
      </c>
      <c r="C111" s="199"/>
      <c r="D111" s="200" t="s">
        <v>383</v>
      </c>
      <c r="E111" s="201" t="s">
        <v>623</v>
      </c>
      <c r="F111" s="202">
        <v>98</v>
      </c>
      <c r="G111" s="201"/>
      <c r="H111" s="201">
        <v>120</v>
      </c>
      <c r="I111" s="203">
        <v>120</v>
      </c>
      <c r="J111" s="204" t="s">
        <v>625</v>
      </c>
      <c r="K111" s="205">
        <f t="shared" si="46"/>
        <v>22</v>
      </c>
      <c r="L111" s="206">
        <f t="shared" si="47"/>
        <v>0.22448979591836735</v>
      </c>
      <c r="M111" s="201" t="s">
        <v>591</v>
      </c>
      <c r="N111" s="207">
        <v>42753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98">
        <v>23</v>
      </c>
      <c r="B112" s="199">
        <v>42040</v>
      </c>
      <c r="C112" s="199"/>
      <c r="D112" s="200" t="s">
        <v>659</v>
      </c>
      <c r="E112" s="201" t="s">
        <v>623</v>
      </c>
      <c r="F112" s="202">
        <v>196</v>
      </c>
      <c r="G112" s="201"/>
      <c r="H112" s="201">
        <v>262</v>
      </c>
      <c r="I112" s="203">
        <v>255</v>
      </c>
      <c r="J112" s="204" t="s">
        <v>625</v>
      </c>
      <c r="K112" s="205">
        <f t="shared" si="46"/>
        <v>66</v>
      </c>
      <c r="L112" s="206">
        <f t="shared" si="47"/>
        <v>0.33673469387755101</v>
      </c>
      <c r="M112" s="201" t="s">
        <v>591</v>
      </c>
      <c r="N112" s="207">
        <v>42599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208">
        <v>24</v>
      </c>
      <c r="B113" s="209">
        <v>42067</v>
      </c>
      <c r="C113" s="209"/>
      <c r="D113" s="210" t="s">
        <v>382</v>
      </c>
      <c r="E113" s="211" t="s">
        <v>623</v>
      </c>
      <c r="F113" s="212">
        <v>235</v>
      </c>
      <c r="G113" s="212"/>
      <c r="H113" s="213">
        <v>77</v>
      </c>
      <c r="I113" s="213" t="s">
        <v>660</v>
      </c>
      <c r="J113" s="214" t="s">
        <v>661</v>
      </c>
      <c r="K113" s="215">
        <f t="shared" si="46"/>
        <v>-158</v>
      </c>
      <c r="L113" s="216">
        <f t="shared" si="47"/>
        <v>-0.67234042553191486</v>
      </c>
      <c r="M113" s="212" t="s">
        <v>604</v>
      </c>
      <c r="N113" s="209">
        <v>43522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98">
        <v>25</v>
      </c>
      <c r="B114" s="199">
        <v>42067</v>
      </c>
      <c r="C114" s="199"/>
      <c r="D114" s="200" t="s">
        <v>662</v>
      </c>
      <c r="E114" s="201" t="s">
        <v>623</v>
      </c>
      <c r="F114" s="202">
        <v>185</v>
      </c>
      <c r="G114" s="201"/>
      <c r="H114" s="201">
        <v>224</v>
      </c>
      <c r="I114" s="203" t="s">
        <v>663</v>
      </c>
      <c r="J114" s="204" t="s">
        <v>625</v>
      </c>
      <c r="K114" s="205">
        <f t="shared" si="46"/>
        <v>39</v>
      </c>
      <c r="L114" s="206">
        <f t="shared" si="47"/>
        <v>0.21081081081081082</v>
      </c>
      <c r="M114" s="201" t="s">
        <v>591</v>
      </c>
      <c r="N114" s="207">
        <v>42647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208">
        <v>26</v>
      </c>
      <c r="B115" s="209">
        <v>42090</v>
      </c>
      <c r="C115" s="209"/>
      <c r="D115" s="217" t="s">
        <v>664</v>
      </c>
      <c r="E115" s="212" t="s">
        <v>623</v>
      </c>
      <c r="F115" s="212">
        <v>49.5</v>
      </c>
      <c r="G115" s="213"/>
      <c r="H115" s="213">
        <v>15.85</v>
      </c>
      <c r="I115" s="213">
        <v>67</v>
      </c>
      <c r="J115" s="214" t="s">
        <v>665</v>
      </c>
      <c r="K115" s="213">
        <f t="shared" si="46"/>
        <v>-33.65</v>
      </c>
      <c r="L115" s="218">
        <f t="shared" si="47"/>
        <v>-0.67979797979797973</v>
      </c>
      <c r="M115" s="212" t="s">
        <v>604</v>
      </c>
      <c r="N115" s="219">
        <v>43627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98">
        <v>27</v>
      </c>
      <c r="B116" s="199">
        <v>42093</v>
      </c>
      <c r="C116" s="199"/>
      <c r="D116" s="200" t="s">
        <v>666</v>
      </c>
      <c r="E116" s="201" t="s">
        <v>623</v>
      </c>
      <c r="F116" s="202">
        <v>183.5</v>
      </c>
      <c r="G116" s="201"/>
      <c r="H116" s="201">
        <v>219</v>
      </c>
      <c r="I116" s="203">
        <v>218</v>
      </c>
      <c r="J116" s="204" t="s">
        <v>667</v>
      </c>
      <c r="K116" s="205">
        <f t="shared" si="46"/>
        <v>35.5</v>
      </c>
      <c r="L116" s="206">
        <f t="shared" si="47"/>
        <v>0.19346049046321526</v>
      </c>
      <c r="M116" s="201" t="s">
        <v>591</v>
      </c>
      <c r="N116" s="207">
        <v>42103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98">
        <v>28</v>
      </c>
      <c r="B117" s="199">
        <v>42114</v>
      </c>
      <c r="C117" s="199"/>
      <c r="D117" s="200" t="s">
        <v>668</v>
      </c>
      <c r="E117" s="201" t="s">
        <v>623</v>
      </c>
      <c r="F117" s="202">
        <f>(227+237)/2</f>
        <v>232</v>
      </c>
      <c r="G117" s="201"/>
      <c r="H117" s="201">
        <v>298</v>
      </c>
      <c r="I117" s="203">
        <v>298</v>
      </c>
      <c r="J117" s="204" t="s">
        <v>625</v>
      </c>
      <c r="K117" s="205">
        <f t="shared" si="46"/>
        <v>66</v>
      </c>
      <c r="L117" s="206">
        <f t="shared" si="47"/>
        <v>0.28448275862068967</v>
      </c>
      <c r="M117" s="201" t="s">
        <v>591</v>
      </c>
      <c r="N117" s="207">
        <v>42823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98">
        <v>29</v>
      </c>
      <c r="B118" s="199">
        <v>42128</v>
      </c>
      <c r="C118" s="199"/>
      <c r="D118" s="200" t="s">
        <v>669</v>
      </c>
      <c r="E118" s="201" t="s">
        <v>593</v>
      </c>
      <c r="F118" s="202">
        <v>385</v>
      </c>
      <c r="G118" s="201"/>
      <c r="H118" s="201">
        <f>212.5+331</f>
        <v>543.5</v>
      </c>
      <c r="I118" s="203">
        <v>510</v>
      </c>
      <c r="J118" s="204" t="s">
        <v>670</v>
      </c>
      <c r="K118" s="205">
        <f t="shared" si="46"/>
        <v>158.5</v>
      </c>
      <c r="L118" s="206">
        <f t="shared" si="47"/>
        <v>0.41168831168831171</v>
      </c>
      <c r="M118" s="201" t="s">
        <v>591</v>
      </c>
      <c r="N118" s="207">
        <v>42235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98">
        <v>30</v>
      </c>
      <c r="B119" s="199">
        <v>42128</v>
      </c>
      <c r="C119" s="199"/>
      <c r="D119" s="200" t="s">
        <v>671</v>
      </c>
      <c r="E119" s="201" t="s">
        <v>593</v>
      </c>
      <c r="F119" s="202">
        <v>115.5</v>
      </c>
      <c r="G119" s="201"/>
      <c r="H119" s="201">
        <v>146</v>
      </c>
      <c r="I119" s="203">
        <v>142</v>
      </c>
      <c r="J119" s="204" t="s">
        <v>672</v>
      </c>
      <c r="K119" s="205">
        <f t="shared" si="46"/>
        <v>30.5</v>
      </c>
      <c r="L119" s="206">
        <f t="shared" si="47"/>
        <v>0.26406926406926406</v>
      </c>
      <c r="M119" s="201" t="s">
        <v>591</v>
      </c>
      <c r="N119" s="207">
        <v>42202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98">
        <v>31</v>
      </c>
      <c r="B120" s="199">
        <v>42151</v>
      </c>
      <c r="C120" s="199"/>
      <c r="D120" s="200" t="s">
        <v>673</v>
      </c>
      <c r="E120" s="201" t="s">
        <v>593</v>
      </c>
      <c r="F120" s="202">
        <v>237.5</v>
      </c>
      <c r="G120" s="201"/>
      <c r="H120" s="201">
        <v>279.5</v>
      </c>
      <c r="I120" s="203">
        <v>278</v>
      </c>
      <c r="J120" s="204" t="s">
        <v>625</v>
      </c>
      <c r="K120" s="205">
        <f t="shared" si="46"/>
        <v>42</v>
      </c>
      <c r="L120" s="206">
        <f t="shared" si="47"/>
        <v>0.17684210526315788</v>
      </c>
      <c r="M120" s="201" t="s">
        <v>591</v>
      </c>
      <c r="N120" s="207">
        <v>42222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98">
        <v>32</v>
      </c>
      <c r="B121" s="199">
        <v>42174</v>
      </c>
      <c r="C121" s="199"/>
      <c r="D121" s="200" t="s">
        <v>644</v>
      </c>
      <c r="E121" s="201" t="s">
        <v>623</v>
      </c>
      <c r="F121" s="202">
        <v>340</v>
      </c>
      <c r="G121" s="201"/>
      <c r="H121" s="201">
        <v>448</v>
      </c>
      <c r="I121" s="203">
        <v>448</v>
      </c>
      <c r="J121" s="204" t="s">
        <v>625</v>
      </c>
      <c r="K121" s="205">
        <f t="shared" si="46"/>
        <v>108</v>
      </c>
      <c r="L121" s="206">
        <f t="shared" si="47"/>
        <v>0.31764705882352939</v>
      </c>
      <c r="M121" s="201" t="s">
        <v>591</v>
      </c>
      <c r="N121" s="207">
        <v>43018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98">
        <v>33</v>
      </c>
      <c r="B122" s="199">
        <v>42191</v>
      </c>
      <c r="C122" s="199"/>
      <c r="D122" s="200" t="s">
        <v>674</v>
      </c>
      <c r="E122" s="201" t="s">
        <v>623</v>
      </c>
      <c r="F122" s="202">
        <v>390</v>
      </c>
      <c r="G122" s="201"/>
      <c r="H122" s="201">
        <v>460</v>
      </c>
      <c r="I122" s="203">
        <v>460</v>
      </c>
      <c r="J122" s="204" t="s">
        <v>625</v>
      </c>
      <c r="K122" s="205">
        <f t="shared" si="46"/>
        <v>70</v>
      </c>
      <c r="L122" s="206">
        <f t="shared" si="47"/>
        <v>0.17948717948717949</v>
      </c>
      <c r="M122" s="201" t="s">
        <v>591</v>
      </c>
      <c r="N122" s="207">
        <v>42478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208">
        <v>34</v>
      </c>
      <c r="B123" s="209">
        <v>42195</v>
      </c>
      <c r="C123" s="209"/>
      <c r="D123" s="210" t="s">
        <v>675</v>
      </c>
      <c r="E123" s="211" t="s">
        <v>623</v>
      </c>
      <c r="F123" s="212">
        <v>122.5</v>
      </c>
      <c r="G123" s="212"/>
      <c r="H123" s="213">
        <v>61</v>
      </c>
      <c r="I123" s="213">
        <v>172</v>
      </c>
      <c r="J123" s="214" t="s">
        <v>676</v>
      </c>
      <c r="K123" s="215">
        <f t="shared" si="46"/>
        <v>-61.5</v>
      </c>
      <c r="L123" s="216">
        <f t="shared" si="47"/>
        <v>-0.50204081632653064</v>
      </c>
      <c r="M123" s="212" t="s">
        <v>604</v>
      </c>
      <c r="N123" s="209">
        <v>43333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98">
        <v>35</v>
      </c>
      <c r="B124" s="199">
        <v>42219</v>
      </c>
      <c r="C124" s="199"/>
      <c r="D124" s="200" t="s">
        <v>677</v>
      </c>
      <c r="E124" s="201" t="s">
        <v>623</v>
      </c>
      <c r="F124" s="202">
        <v>297.5</v>
      </c>
      <c r="G124" s="201"/>
      <c r="H124" s="201">
        <v>350</v>
      </c>
      <c r="I124" s="203">
        <v>360</v>
      </c>
      <c r="J124" s="204" t="s">
        <v>678</v>
      </c>
      <c r="K124" s="205">
        <f t="shared" si="46"/>
        <v>52.5</v>
      </c>
      <c r="L124" s="206">
        <f t="shared" si="47"/>
        <v>0.17647058823529413</v>
      </c>
      <c r="M124" s="201" t="s">
        <v>591</v>
      </c>
      <c r="N124" s="207">
        <v>42232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98">
        <v>36</v>
      </c>
      <c r="B125" s="199">
        <v>42219</v>
      </c>
      <c r="C125" s="199"/>
      <c r="D125" s="200" t="s">
        <v>679</v>
      </c>
      <c r="E125" s="201" t="s">
        <v>623</v>
      </c>
      <c r="F125" s="202">
        <v>115.5</v>
      </c>
      <c r="G125" s="201"/>
      <c r="H125" s="201">
        <v>149</v>
      </c>
      <c r="I125" s="203">
        <v>140</v>
      </c>
      <c r="J125" s="204" t="s">
        <v>680</v>
      </c>
      <c r="K125" s="205">
        <f t="shared" si="46"/>
        <v>33.5</v>
      </c>
      <c r="L125" s="206">
        <f t="shared" si="47"/>
        <v>0.29004329004329005</v>
      </c>
      <c r="M125" s="201" t="s">
        <v>591</v>
      </c>
      <c r="N125" s="207">
        <v>42740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98">
        <v>37</v>
      </c>
      <c r="B126" s="199">
        <v>42251</v>
      </c>
      <c r="C126" s="199"/>
      <c r="D126" s="200" t="s">
        <v>673</v>
      </c>
      <c r="E126" s="201" t="s">
        <v>623</v>
      </c>
      <c r="F126" s="202">
        <v>226</v>
      </c>
      <c r="G126" s="201"/>
      <c r="H126" s="201">
        <v>292</v>
      </c>
      <c r="I126" s="203">
        <v>292</v>
      </c>
      <c r="J126" s="204" t="s">
        <v>681</v>
      </c>
      <c r="K126" s="205">
        <f t="shared" si="46"/>
        <v>66</v>
      </c>
      <c r="L126" s="206">
        <f t="shared" si="47"/>
        <v>0.29203539823008851</v>
      </c>
      <c r="M126" s="201" t="s">
        <v>591</v>
      </c>
      <c r="N126" s="207">
        <v>42286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98">
        <v>38</v>
      </c>
      <c r="B127" s="199">
        <v>42254</v>
      </c>
      <c r="C127" s="199"/>
      <c r="D127" s="200" t="s">
        <v>668</v>
      </c>
      <c r="E127" s="201" t="s">
        <v>623</v>
      </c>
      <c r="F127" s="202">
        <v>232.5</v>
      </c>
      <c r="G127" s="201"/>
      <c r="H127" s="201">
        <v>312.5</v>
      </c>
      <c r="I127" s="203">
        <v>310</v>
      </c>
      <c r="J127" s="204" t="s">
        <v>625</v>
      </c>
      <c r="K127" s="205">
        <f t="shared" si="46"/>
        <v>80</v>
      </c>
      <c r="L127" s="206">
        <f t="shared" si="47"/>
        <v>0.34408602150537637</v>
      </c>
      <c r="M127" s="201" t="s">
        <v>591</v>
      </c>
      <c r="N127" s="207">
        <v>42823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98">
        <v>39</v>
      </c>
      <c r="B128" s="199">
        <v>42268</v>
      </c>
      <c r="C128" s="199"/>
      <c r="D128" s="200" t="s">
        <v>682</v>
      </c>
      <c r="E128" s="201" t="s">
        <v>623</v>
      </c>
      <c r="F128" s="202">
        <v>196.5</v>
      </c>
      <c r="G128" s="201"/>
      <c r="H128" s="201">
        <v>238</v>
      </c>
      <c r="I128" s="203">
        <v>238</v>
      </c>
      <c r="J128" s="204" t="s">
        <v>681</v>
      </c>
      <c r="K128" s="205">
        <f t="shared" si="46"/>
        <v>41.5</v>
      </c>
      <c r="L128" s="206">
        <f t="shared" si="47"/>
        <v>0.21119592875318066</v>
      </c>
      <c r="M128" s="201" t="s">
        <v>591</v>
      </c>
      <c r="N128" s="207">
        <v>42291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98">
        <v>40</v>
      </c>
      <c r="B129" s="199">
        <v>42271</v>
      </c>
      <c r="C129" s="199"/>
      <c r="D129" s="200" t="s">
        <v>622</v>
      </c>
      <c r="E129" s="201" t="s">
        <v>623</v>
      </c>
      <c r="F129" s="202">
        <v>65</v>
      </c>
      <c r="G129" s="201"/>
      <c r="H129" s="201">
        <v>82</v>
      </c>
      <c r="I129" s="203">
        <v>82</v>
      </c>
      <c r="J129" s="204" t="s">
        <v>681</v>
      </c>
      <c r="K129" s="205">
        <f t="shared" si="46"/>
        <v>17</v>
      </c>
      <c r="L129" s="206">
        <f t="shared" si="47"/>
        <v>0.26153846153846155</v>
      </c>
      <c r="M129" s="201" t="s">
        <v>591</v>
      </c>
      <c r="N129" s="207">
        <v>42578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98">
        <v>41</v>
      </c>
      <c r="B130" s="199">
        <v>42291</v>
      </c>
      <c r="C130" s="199"/>
      <c r="D130" s="200" t="s">
        <v>683</v>
      </c>
      <c r="E130" s="201" t="s">
        <v>623</v>
      </c>
      <c r="F130" s="202">
        <v>144</v>
      </c>
      <c r="G130" s="201"/>
      <c r="H130" s="201">
        <v>182.5</v>
      </c>
      <c r="I130" s="203">
        <v>181</v>
      </c>
      <c r="J130" s="204" t="s">
        <v>681</v>
      </c>
      <c r="K130" s="205">
        <f t="shared" si="46"/>
        <v>38.5</v>
      </c>
      <c r="L130" s="206">
        <f t="shared" si="47"/>
        <v>0.2673611111111111</v>
      </c>
      <c r="M130" s="201" t="s">
        <v>591</v>
      </c>
      <c r="N130" s="207">
        <v>42817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98">
        <v>42</v>
      </c>
      <c r="B131" s="199">
        <v>42291</v>
      </c>
      <c r="C131" s="199"/>
      <c r="D131" s="200" t="s">
        <v>684</v>
      </c>
      <c r="E131" s="201" t="s">
        <v>623</v>
      </c>
      <c r="F131" s="202">
        <v>264</v>
      </c>
      <c r="G131" s="201"/>
      <c r="H131" s="201">
        <v>311</v>
      </c>
      <c r="I131" s="203">
        <v>311</v>
      </c>
      <c r="J131" s="204" t="s">
        <v>681</v>
      </c>
      <c r="K131" s="205">
        <f t="shared" si="46"/>
        <v>47</v>
      </c>
      <c r="L131" s="206">
        <f t="shared" si="47"/>
        <v>0.17803030303030304</v>
      </c>
      <c r="M131" s="201" t="s">
        <v>591</v>
      </c>
      <c r="N131" s="207">
        <v>42604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98">
        <v>43</v>
      </c>
      <c r="B132" s="199">
        <v>42318</v>
      </c>
      <c r="C132" s="199"/>
      <c r="D132" s="200" t="s">
        <v>685</v>
      </c>
      <c r="E132" s="201" t="s">
        <v>593</v>
      </c>
      <c r="F132" s="202">
        <v>549.5</v>
      </c>
      <c r="G132" s="201"/>
      <c r="H132" s="201">
        <v>630</v>
      </c>
      <c r="I132" s="203">
        <v>630</v>
      </c>
      <c r="J132" s="204" t="s">
        <v>681</v>
      </c>
      <c r="K132" s="205">
        <f t="shared" si="46"/>
        <v>80.5</v>
      </c>
      <c r="L132" s="206">
        <f t="shared" si="47"/>
        <v>0.1464968152866242</v>
      </c>
      <c r="M132" s="201" t="s">
        <v>591</v>
      </c>
      <c r="N132" s="207">
        <v>42419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98">
        <v>44</v>
      </c>
      <c r="B133" s="199">
        <v>42342</v>
      </c>
      <c r="C133" s="199"/>
      <c r="D133" s="200" t="s">
        <v>686</v>
      </c>
      <c r="E133" s="201" t="s">
        <v>623</v>
      </c>
      <c r="F133" s="202">
        <v>1027.5</v>
      </c>
      <c r="G133" s="201"/>
      <c r="H133" s="201">
        <v>1315</v>
      </c>
      <c r="I133" s="203">
        <v>1250</v>
      </c>
      <c r="J133" s="204" t="s">
        <v>681</v>
      </c>
      <c r="K133" s="205">
        <f t="shared" si="46"/>
        <v>287.5</v>
      </c>
      <c r="L133" s="206">
        <f t="shared" si="47"/>
        <v>0.27980535279805352</v>
      </c>
      <c r="M133" s="201" t="s">
        <v>591</v>
      </c>
      <c r="N133" s="207">
        <v>43244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98">
        <v>45</v>
      </c>
      <c r="B134" s="199">
        <v>42367</v>
      </c>
      <c r="C134" s="199"/>
      <c r="D134" s="200" t="s">
        <v>687</v>
      </c>
      <c r="E134" s="201" t="s">
        <v>623</v>
      </c>
      <c r="F134" s="202">
        <v>465</v>
      </c>
      <c r="G134" s="201"/>
      <c r="H134" s="201">
        <v>540</v>
      </c>
      <c r="I134" s="203">
        <v>540</v>
      </c>
      <c r="J134" s="204" t="s">
        <v>681</v>
      </c>
      <c r="K134" s="205">
        <f t="shared" si="46"/>
        <v>75</v>
      </c>
      <c r="L134" s="206">
        <f t="shared" si="47"/>
        <v>0.16129032258064516</v>
      </c>
      <c r="M134" s="201" t="s">
        <v>591</v>
      </c>
      <c r="N134" s="207">
        <v>42530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98">
        <v>46</v>
      </c>
      <c r="B135" s="199">
        <v>42380</v>
      </c>
      <c r="C135" s="199"/>
      <c r="D135" s="200" t="s">
        <v>383</v>
      </c>
      <c r="E135" s="201" t="s">
        <v>593</v>
      </c>
      <c r="F135" s="202">
        <v>81</v>
      </c>
      <c r="G135" s="201"/>
      <c r="H135" s="201">
        <v>110</v>
      </c>
      <c r="I135" s="203">
        <v>110</v>
      </c>
      <c r="J135" s="204" t="s">
        <v>681</v>
      </c>
      <c r="K135" s="205">
        <f t="shared" si="46"/>
        <v>29</v>
      </c>
      <c r="L135" s="206">
        <f t="shared" si="47"/>
        <v>0.35802469135802467</v>
      </c>
      <c r="M135" s="201" t="s">
        <v>591</v>
      </c>
      <c r="N135" s="207">
        <v>42745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98">
        <v>47</v>
      </c>
      <c r="B136" s="199">
        <v>42382</v>
      </c>
      <c r="C136" s="199"/>
      <c r="D136" s="200" t="s">
        <v>688</v>
      </c>
      <c r="E136" s="201" t="s">
        <v>593</v>
      </c>
      <c r="F136" s="202">
        <v>417.5</v>
      </c>
      <c r="G136" s="201"/>
      <c r="H136" s="201">
        <v>547</v>
      </c>
      <c r="I136" s="203">
        <v>535</v>
      </c>
      <c r="J136" s="204" t="s">
        <v>681</v>
      </c>
      <c r="K136" s="205">
        <f t="shared" si="46"/>
        <v>129.5</v>
      </c>
      <c r="L136" s="206">
        <f t="shared" si="47"/>
        <v>0.31017964071856285</v>
      </c>
      <c r="M136" s="201" t="s">
        <v>591</v>
      </c>
      <c r="N136" s="207">
        <v>42578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98">
        <v>48</v>
      </c>
      <c r="B137" s="199">
        <v>42408</v>
      </c>
      <c r="C137" s="199"/>
      <c r="D137" s="200" t="s">
        <v>689</v>
      </c>
      <c r="E137" s="201" t="s">
        <v>623</v>
      </c>
      <c r="F137" s="202">
        <v>650</v>
      </c>
      <c r="G137" s="201"/>
      <c r="H137" s="201">
        <v>800</v>
      </c>
      <c r="I137" s="203">
        <v>800</v>
      </c>
      <c r="J137" s="204" t="s">
        <v>681</v>
      </c>
      <c r="K137" s="205">
        <f t="shared" si="46"/>
        <v>150</v>
      </c>
      <c r="L137" s="206">
        <f t="shared" si="47"/>
        <v>0.23076923076923078</v>
      </c>
      <c r="M137" s="201" t="s">
        <v>591</v>
      </c>
      <c r="N137" s="207">
        <v>43154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98">
        <v>49</v>
      </c>
      <c r="B138" s="199">
        <v>42433</v>
      </c>
      <c r="C138" s="199"/>
      <c r="D138" s="200" t="s">
        <v>211</v>
      </c>
      <c r="E138" s="201" t="s">
        <v>623</v>
      </c>
      <c r="F138" s="202">
        <v>437.5</v>
      </c>
      <c r="G138" s="201"/>
      <c r="H138" s="201">
        <v>504.5</v>
      </c>
      <c r="I138" s="203">
        <v>522</v>
      </c>
      <c r="J138" s="204" t="s">
        <v>690</v>
      </c>
      <c r="K138" s="205">
        <f t="shared" si="46"/>
        <v>67</v>
      </c>
      <c r="L138" s="206">
        <f t="shared" si="47"/>
        <v>0.15314285714285714</v>
      </c>
      <c r="M138" s="201" t="s">
        <v>591</v>
      </c>
      <c r="N138" s="207">
        <v>42480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98">
        <v>50</v>
      </c>
      <c r="B139" s="199">
        <v>42438</v>
      </c>
      <c r="C139" s="199"/>
      <c r="D139" s="200" t="s">
        <v>691</v>
      </c>
      <c r="E139" s="201" t="s">
        <v>623</v>
      </c>
      <c r="F139" s="202">
        <v>189.5</v>
      </c>
      <c r="G139" s="201"/>
      <c r="H139" s="201">
        <v>218</v>
      </c>
      <c r="I139" s="203">
        <v>218</v>
      </c>
      <c r="J139" s="204" t="s">
        <v>681</v>
      </c>
      <c r="K139" s="205">
        <f t="shared" si="46"/>
        <v>28.5</v>
      </c>
      <c r="L139" s="206">
        <f t="shared" si="47"/>
        <v>0.15039577836411611</v>
      </c>
      <c r="M139" s="201" t="s">
        <v>591</v>
      </c>
      <c r="N139" s="207">
        <v>43034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208">
        <v>51</v>
      </c>
      <c r="B140" s="209">
        <v>42471</v>
      </c>
      <c r="C140" s="209"/>
      <c r="D140" s="217" t="s">
        <v>692</v>
      </c>
      <c r="E140" s="212" t="s">
        <v>623</v>
      </c>
      <c r="F140" s="212">
        <v>36.5</v>
      </c>
      <c r="G140" s="213"/>
      <c r="H140" s="213">
        <v>15.85</v>
      </c>
      <c r="I140" s="213">
        <v>60</v>
      </c>
      <c r="J140" s="214" t="s">
        <v>693</v>
      </c>
      <c r="K140" s="215">
        <f t="shared" si="46"/>
        <v>-20.65</v>
      </c>
      <c r="L140" s="216">
        <f t="shared" si="47"/>
        <v>-0.5657534246575342</v>
      </c>
      <c r="M140" s="212" t="s">
        <v>604</v>
      </c>
      <c r="N140" s="220">
        <v>43627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98">
        <v>52</v>
      </c>
      <c r="B141" s="199">
        <v>42472</v>
      </c>
      <c r="C141" s="199"/>
      <c r="D141" s="200" t="s">
        <v>694</v>
      </c>
      <c r="E141" s="201" t="s">
        <v>623</v>
      </c>
      <c r="F141" s="202">
        <v>93</v>
      </c>
      <c r="G141" s="201"/>
      <c r="H141" s="201">
        <v>149</v>
      </c>
      <c r="I141" s="203">
        <v>140</v>
      </c>
      <c r="J141" s="204" t="s">
        <v>695</v>
      </c>
      <c r="K141" s="205">
        <f t="shared" si="46"/>
        <v>56</v>
      </c>
      <c r="L141" s="206">
        <f t="shared" si="47"/>
        <v>0.60215053763440862</v>
      </c>
      <c r="M141" s="201" t="s">
        <v>591</v>
      </c>
      <c r="N141" s="207">
        <v>42740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98">
        <v>53</v>
      </c>
      <c r="B142" s="199">
        <v>42472</v>
      </c>
      <c r="C142" s="199"/>
      <c r="D142" s="200" t="s">
        <v>696</v>
      </c>
      <c r="E142" s="201" t="s">
        <v>623</v>
      </c>
      <c r="F142" s="202">
        <v>130</v>
      </c>
      <c r="G142" s="201"/>
      <c r="H142" s="201">
        <v>150</v>
      </c>
      <c r="I142" s="203" t="s">
        <v>697</v>
      </c>
      <c r="J142" s="204" t="s">
        <v>681</v>
      </c>
      <c r="K142" s="205">
        <f t="shared" si="46"/>
        <v>20</v>
      </c>
      <c r="L142" s="206">
        <f t="shared" si="47"/>
        <v>0.15384615384615385</v>
      </c>
      <c r="M142" s="201" t="s">
        <v>591</v>
      </c>
      <c r="N142" s="207">
        <v>42564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98">
        <v>54</v>
      </c>
      <c r="B143" s="199">
        <v>42473</v>
      </c>
      <c r="C143" s="199"/>
      <c r="D143" s="200" t="s">
        <v>698</v>
      </c>
      <c r="E143" s="201" t="s">
        <v>623</v>
      </c>
      <c r="F143" s="202">
        <v>196</v>
      </c>
      <c r="G143" s="201"/>
      <c r="H143" s="201">
        <v>299</v>
      </c>
      <c r="I143" s="203">
        <v>299</v>
      </c>
      <c r="J143" s="204" t="s">
        <v>681</v>
      </c>
      <c r="K143" s="205">
        <v>103</v>
      </c>
      <c r="L143" s="206">
        <v>0.52551020408163296</v>
      </c>
      <c r="M143" s="201" t="s">
        <v>591</v>
      </c>
      <c r="N143" s="207">
        <v>42620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98">
        <v>55</v>
      </c>
      <c r="B144" s="199">
        <v>42473</v>
      </c>
      <c r="C144" s="199"/>
      <c r="D144" s="200" t="s">
        <v>699</v>
      </c>
      <c r="E144" s="201" t="s">
        <v>623</v>
      </c>
      <c r="F144" s="202">
        <v>88</v>
      </c>
      <c r="G144" s="201"/>
      <c r="H144" s="201">
        <v>103</v>
      </c>
      <c r="I144" s="203">
        <v>103</v>
      </c>
      <c r="J144" s="204" t="s">
        <v>681</v>
      </c>
      <c r="K144" s="205">
        <v>15</v>
      </c>
      <c r="L144" s="206">
        <v>0.170454545454545</v>
      </c>
      <c r="M144" s="201" t="s">
        <v>591</v>
      </c>
      <c r="N144" s="207">
        <v>42530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98">
        <v>56</v>
      </c>
      <c r="B145" s="199">
        <v>42492</v>
      </c>
      <c r="C145" s="199"/>
      <c r="D145" s="200" t="s">
        <v>700</v>
      </c>
      <c r="E145" s="201" t="s">
        <v>623</v>
      </c>
      <c r="F145" s="202">
        <v>127.5</v>
      </c>
      <c r="G145" s="201"/>
      <c r="H145" s="201">
        <v>148</v>
      </c>
      <c r="I145" s="203" t="s">
        <v>701</v>
      </c>
      <c r="J145" s="204" t="s">
        <v>681</v>
      </c>
      <c r="K145" s="205">
        <f t="shared" ref="K145:K149" si="48">H145-F145</f>
        <v>20.5</v>
      </c>
      <c r="L145" s="206">
        <f t="shared" ref="L145:L149" si="49">K145/F145</f>
        <v>0.16078431372549021</v>
      </c>
      <c r="M145" s="201" t="s">
        <v>591</v>
      </c>
      <c r="N145" s="207">
        <v>42564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98">
        <v>57</v>
      </c>
      <c r="B146" s="199">
        <v>42493</v>
      </c>
      <c r="C146" s="199"/>
      <c r="D146" s="200" t="s">
        <v>702</v>
      </c>
      <c r="E146" s="201" t="s">
        <v>623</v>
      </c>
      <c r="F146" s="202">
        <v>675</v>
      </c>
      <c r="G146" s="201"/>
      <c r="H146" s="201">
        <v>815</v>
      </c>
      <c r="I146" s="203" t="s">
        <v>703</v>
      </c>
      <c r="J146" s="204" t="s">
        <v>681</v>
      </c>
      <c r="K146" s="205">
        <f t="shared" si="48"/>
        <v>140</v>
      </c>
      <c r="L146" s="206">
        <f t="shared" si="49"/>
        <v>0.2074074074074074</v>
      </c>
      <c r="M146" s="201" t="s">
        <v>591</v>
      </c>
      <c r="N146" s="207">
        <v>43154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208">
        <v>58</v>
      </c>
      <c r="B147" s="209">
        <v>42522</v>
      </c>
      <c r="C147" s="209"/>
      <c r="D147" s="210" t="s">
        <v>704</v>
      </c>
      <c r="E147" s="211" t="s">
        <v>623</v>
      </c>
      <c r="F147" s="212">
        <v>500</v>
      </c>
      <c r="G147" s="212"/>
      <c r="H147" s="213">
        <v>232.5</v>
      </c>
      <c r="I147" s="213" t="s">
        <v>705</v>
      </c>
      <c r="J147" s="214" t="s">
        <v>706</v>
      </c>
      <c r="K147" s="215">
        <f t="shared" si="48"/>
        <v>-267.5</v>
      </c>
      <c r="L147" s="216">
        <f t="shared" si="49"/>
        <v>-0.53500000000000003</v>
      </c>
      <c r="M147" s="212" t="s">
        <v>604</v>
      </c>
      <c r="N147" s="209">
        <v>43735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98">
        <v>59</v>
      </c>
      <c r="B148" s="199">
        <v>42527</v>
      </c>
      <c r="C148" s="199"/>
      <c r="D148" s="200" t="s">
        <v>542</v>
      </c>
      <c r="E148" s="201" t="s">
        <v>623</v>
      </c>
      <c r="F148" s="202">
        <v>110</v>
      </c>
      <c r="G148" s="201"/>
      <c r="H148" s="201">
        <v>126.5</v>
      </c>
      <c r="I148" s="203">
        <v>125</v>
      </c>
      <c r="J148" s="204" t="s">
        <v>632</v>
      </c>
      <c r="K148" s="205">
        <f t="shared" si="48"/>
        <v>16.5</v>
      </c>
      <c r="L148" s="206">
        <f t="shared" si="49"/>
        <v>0.15</v>
      </c>
      <c r="M148" s="201" t="s">
        <v>591</v>
      </c>
      <c r="N148" s="207">
        <v>42552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98">
        <v>60</v>
      </c>
      <c r="B149" s="199">
        <v>42538</v>
      </c>
      <c r="C149" s="199"/>
      <c r="D149" s="200" t="s">
        <v>707</v>
      </c>
      <c r="E149" s="201" t="s">
        <v>623</v>
      </c>
      <c r="F149" s="202">
        <v>44</v>
      </c>
      <c r="G149" s="201"/>
      <c r="H149" s="201">
        <v>69.5</v>
      </c>
      <c r="I149" s="203">
        <v>69.5</v>
      </c>
      <c r="J149" s="204" t="s">
        <v>708</v>
      </c>
      <c r="K149" s="205">
        <f t="shared" si="48"/>
        <v>25.5</v>
      </c>
      <c r="L149" s="206">
        <f t="shared" si="49"/>
        <v>0.57954545454545459</v>
      </c>
      <c r="M149" s="201" t="s">
        <v>591</v>
      </c>
      <c r="N149" s="207">
        <v>42977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98">
        <v>61</v>
      </c>
      <c r="B150" s="199">
        <v>42549</v>
      </c>
      <c r="C150" s="199"/>
      <c r="D150" s="200" t="s">
        <v>709</v>
      </c>
      <c r="E150" s="201" t="s">
        <v>623</v>
      </c>
      <c r="F150" s="202">
        <v>262.5</v>
      </c>
      <c r="G150" s="201"/>
      <c r="H150" s="201">
        <v>340</v>
      </c>
      <c r="I150" s="203">
        <v>333</v>
      </c>
      <c r="J150" s="204" t="s">
        <v>710</v>
      </c>
      <c r="K150" s="205">
        <v>77.5</v>
      </c>
      <c r="L150" s="206">
        <v>0.29523809523809502</v>
      </c>
      <c r="M150" s="201" t="s">
        <v>591</v>
      </c>
      <c r="N150" s="207">
        <v>43017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98">
        <v>62</v>
      </c>
      <c r="B151" s="199">
        <v>42549</v>
      </c>
      <c r="C151" s="199"/>
      <c r="D151" s="200" t="s">
        <v>711</v>
      </c>
      <c r="E151" s="201" t="s">
        <v>623</v>
      </c>
      <c r="F151" s="202">
        <v>840</v>
      </c>
      <c r="G151" s="201"/>
      <c r="H151" s="201">
        <v>1230</v>
      </c>
      <c r="I151" s="203">
        <v>1230</v>
      </c>
      <c r="J151" s="204" t="s">
        <v>681</v>
      </c>
      <c r="K151" s="205">
        <v>390</v>
      </c>
      <c r="L151" s="206">
        <v>0.46428571428571402</v>
      </c>
      <c r="M151" s="201" t="s">
        <v>591</v>
      </c>
      <c r="N151" s="207">
        <v>42649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21">
        <v>63</v>
      </c>
      <c r="B152" s="222">
        <v>42556</v>
      </c>
      <c r="C152" s="222"/>
      <c r="D152" s="223" t="s">
        <v>712</v>
      </c>
      <c r="E152" s="224" t="s">
        <v>623</v>
      </c>
      <c r="F152" s="224">
        <v>395</v>
      </c>
      <c r="G152" s="225"/>
      <c r="H152" s="225">
        <f>(468.5+342.5)/2</f>
        <v>405.5</v>
      </c>
      <c r="I152" s="225">
        <v>510</v>
      </c>
      <c r="J152" s="226" t="s">
        <v>713</v>
      </c>
      <c r="K152" s="227">
        <f t="shared" ref="K152:K158" si="50">H152-F152</f>
        <v>10.5</v>
      </c>
      <c r="L152" s="228">
        <f t="shared" ref="L152:L158" si="51">K152/F152</f>
        <v>2.6582278481012658E-2</v>
      </c>
      <c r="M152" s="224" t="s">
        <v>714</v>
      </c>
      <c r="N152" s="222">
        <v>43606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08">
        <v>64</v>
      </c>
      <c r="B153" s="209">
        <v>42584</v>
      </c>
      <c r="C153" s="209"/>
      <c r="D153" s="210" t="s">
        <v>715</v>
      </c>
      <c r="E153" s="211" t="s">
        <v>593</v>
      </c>
      <c r="F153" s="212">
        <f>169.5-12.8</f>
        <v>156.69999999999999</v>
      </c>
      <c r="G153" s="212"/>
      <c r="H153" s="213">
        <v>77</v>
      </c>
      <c r="I153" s="213" t="s">
        <v>716</v>
      </c>
      <c r="J153" s="214" t="s">
        <v>717</v>
      </c>
      <c r="K153" s="215">
        <f t="shared" si="50"/>
        <v>-79.699999999999989</v>
      </c>
      <c r="L153" s="216">
        <f t="shared" si="51"/>
        <v>-0.50861518825781749</v>
      </c>
      <c r="M153" s="212" t="s">
        <v>604</v>
      </c>
      <c r="N153" s="209">
        <v>43522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08">
        <v>65</v>
      </c>
      <c r="B154" s="209">
        <v>42586</v>
      </c>
      <c r="C154" s="209"/>
      <c r="D154" s="210" t="s">
        <v>718</v>
      </c>
      <c r="E154" s="211" t="s">
        <v>623</v>
      </c>
      <c r="F154" s="212">
        <v>400</v>
      </c>
      <c r="G154" s="212"/>
      <c r="H154" s="213">
        <v>305</v>
      </c>
      <c r="I154" s="213">
        <v>475</v>
      </c>
      <c r="J154" s="214" t="s">
        <v>719</v>
      </c>
      <c r="K154" s="215">
        <f t="shared" si="50"/>
        <v>-95</v>
      </c>
      <c r="L154" s="216">
        <f t="shared" si="51"/>
        <v>-0.23749999999999999</v>
      </c>
      <c r="M154" s="212" t="s">
        <v>604</v>
      </c>
      <c r="N154" s="209">
        <v>43606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98">
        <v>66</v>
      </c>
      <c r="B155" s="199">
        <v>42593</v>
      </c>
      <c r="C155" s="199"/>
      <c r="D155" s="200" t="s">
        <v>720</v>
      </c>
      <c r="E155" s="201" t="s">
        <v>623</v>
      </c>
      <c r="F155" s="202">
        <v>86.5</v>
      </c>
      <c r="G155" s="201"/>
      <c r="H155" s="201">
        <v>130</v>
      </c>
      <c r="I155" s="203">
        <v>130</v>
      </c>
      <c r="J155" s="204" t="s">
        <v>721</v>
      </c>
      <c r="K155" s="205">
        <f t="shared" si="50"/>
        <v>43.5</v>
      </c>
      <c r="L155" s="206">
        <f t="shared" si="51"/>
        <v>0.50289017341040465</v>
      </c>
      <c r="M155" s="201" t="s">
        <v>591</v>
      </c>
      <c r="N155" s="207">
        <v>43091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08">
        <v>67</v>
      </c>
      <c r="B156" s="209">
        <v>42600</v>
      </c>
      <c r="C156" s="209"/>
      <c r="D156" s="210" t="s">
        <v>110</v>
      </c>
      <c r="E156" s="211" t="s">
        <v>623</v>
      </c>
      <c r="F156" s="212">
        <v>133.5</v>
      </c>
      <c r="G156" s="212"/>
      <c r="H156" s="213">
        <v>126.5</v>
      </c>
      <c r="I156" s="213">
        <v>178</v>
      </c>
      <c r="J156" s="214" t="s">
        <v>722</v>
      </c>
      <c r="K156" s="215">
        <f t="shared" si="50"/>
        <v>-7</v>
      </c>
      <c r="L156" s="216">
        <f t="shared" si="51"/>
        <v>-5.2434456928838954E-2</v>
      </c>
      <c r="M156" s="212" t="s">
        <v>604</v>
      </c>
      <c r="N156" s="209">
        <v>42615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98">
        <v>68</v>
      </c>
      <c r="B157" s="199">
        <v>42613</v>
      </c>
      <c r="C157" s="199"/>
      <c r="D157" s="200" t="s">
        <v>723</v>
      </c>
      <c r="E157" s="201" t="s">
        <v>623</v>
      </c>
      <c r="F157" s="202">
        <v>560</v>
      </c>
      <c r="G157" s="201"/>
      <c r="H157" s="201">
        <v>725</v>
      </c>
      <c r="I157" s="203">
        <v>725</v>
      </c>
      <c r="J157" s="204" t="s">
        <v>625</v>
      </c>
      <c r="K157" s="205">
        <f t="shared" si="50"/>
        <v>165</v>
      </c>
      <c r="L157" s="206">
        <f t="shared" si="51"/>
        <v>0.29464285714285715</v>
      </c>
      <c r="M157" s="201" t="s">
        <v>591</v>
      </c>
      <c r="N157" s="207">
        <v>42456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98">
        <v>69</v>
      </c>
      <c r="B158" s="199">
        <v>42614</v>
      </c>
      <c r="C158" s="199"/>
      <c r="D158" s="200" t="s">
        <v>724</v>
      </c>
      <c r="E158" s="201" t="s">
        <v>623</v>
      </c>
      <c r="F158" s="202">
        <v>160.5</v>
      </c>
      <c r="G158" s="201"/>
      <c r="H158" s="201">
        <v>210</v>
      </c>
      <c r="I158" s="203">
        <v>210</v>
      </c>
      <c r="J158" s="204" t="s">
        <v>625</v>
      </c>
      <c r="K158" s="205">
        <f t="shared" si="50"/>
        <v>49.5</v>
      </c>
      <c r="L158" s="206">
        <f t="shared" si="51"/>
        <v>0.30841121495327101</v>
      </c>
      <c r="M158" s="201" t="s">
        <v>591</v>
      </c>
      <c r="N158" s="207">
        <v>42871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98">
        <v>70</v>
      </c>
      <c r="B159" s="199">
        <v>42646</v>
      </c>
      <c r="C159" s="199"/>
      <c r="D159" s="200" t="s">
        <v>397</v>
      </c>
      <c r="E159" s="201" t="s">
        <v>623</v>
      </c>
      <c r="F159" s="202">
        <v>430</v>
      </c>
      <c r="G159" s="201"/>
      <c r="H159" s="201">
        <v>596</v>
      </c>
      <c r="I159" s="203">
        <v>575</v>
      </c>
      <c r="J159" s="204" t="s">
        <v>725</v>
      </c>
      <c r="K159" s="205">
        <v>166</v>
      </c>
      <c r="L159" s="206">
        <v>0.38604651162790699</v>
      </c>
      <c r="M159" s="201" t="s">
        <v>591</v>
      </c>
      <c r="N159" s="207">
        <v>42769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98">
        <v>71</v>
      </c>
      <c r="B160" s="199">
        <v>42657</v>
      </c>
      <c r="C160" s="199"/>
      <c r="D160" s="200" t="s">
        <v>726</v>
      </c>
      <c r="E160" s="201" t="s">
        <v>623</v>
      </c>
      <c r="F160" s="202">
        <v>280</v>
      </c>
      <c r="G160" s="201"/>
      <c r="H160" s="201">
        <v>345</v>
      </c>
      <c r="I160" s="203">
        <v>345</v>
      </c>
      <c r="J160" s="204" t="s">
        <v>625</v>
      </c>
      <c r="K160" s="205">
        <f t="shared" ref="K160:K165" si="52">H160-F160</f>
        <v>65</v>
      </c>
      <c r="L160" s="206">
        <f t="shared" ref="L160:L161" si="53">K160/F160</f>
        <v>0.23214285714285715</v>
      </c>
      <c r="M160" s="201" t="s">
        <v>591</v>
      </c>
      <c r="N160" s="207">
        <v>42814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98">
        <v>72</v>
      </c>
      <c r="B161" s="199">
        <v>42657</v>
      </c>
      <c r="C161" s="199"/>
      <c r="D161" s="200" t="s">
        <v>727</v>
      </c>
      <c r="E161" s="201" t="s">
        <v>623</v>
      </c>
      <c r="F161" s="202">
        <v>245</v>
      </c>
      <c r="G161" s="201"/>
      <c r="H161" s="201">
        <v>325.5</v>
      </c>
      <c r="I161" s="203">
        <v>330</v>
      </c>
      <c r="J161" s="204" t="s">
        <v>728</v>
      </c>
      <c r="K161" s="205">
        <f t="shared" si="52"/>
        <v>80.5</v>
      </c>
      <c r="L161" s="206">
        <f t="shared" si="53"/>
        <v>0.32857142857142857</v>
      </c>
      <c r="M161" s="201" t="s">
        <v>591</v>
      </c>
      <c r="N161" s="207">
        <v>42769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98">
        <v>73</v>
      </c>
      <c r="B162" s="199">
        <v>42660</v>
      </c>
      <c r="C162" s="199"/>
      <c r="D162" s="200" t="s">
        <v>347</v>
      </c>
      <c r="E162" s="201" t="s">
        <v>623</v>
      </c>
      <c r="F162" s="202">
        <v>125</v>
      </c>
      <c r="G162" s="201"/>
      <c r="H162" s="201">
        <v>160</v>
      </c>
      <c r="I162" s="203">
        <v>160</v>
      </c>
      <c r="J162" s="204" t="s">
        <v>681</v>
      </c>
      <c r="K162" s="205">
        <f t="shared" si="52"/>
        <v>35</v>
      </c>
      <c r="L162" s="206">
        <v>0.28000000000000003</v>
      </c>
      <c r="M162" s="201" t="s">
        <v>591</v>
      </c>
      <c r="N162" s="207">
        <v>42803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98">
        <v>74</v>
      </c>
      <c r="B163" s="199">
        <v>42660</v>
      </c>
      <c r="C163" s="199"/>
      <c r="D163" s="200" t="s">
        <v>470</v>
      </c>
      <c r="E163" s="201" t="s">
        <v>623</v>
      </c>
      <c r="F163" s="202">
        <v>114</v>
      </c>
      <c r="G163" s="201"/>
      <c r="H163" s="201">
        <v>145</v>
      </c>
      <c r="I163" s="203">
        <v>145</v>
      </c>
      <c r="J163" s="204" t="s">
        <v>681</v>
      </c>
      <c r="K163" s="205">
        <f t="shared" si="52"/>
        <v>31</v>
      </c>
      <c r="L163" s="206">
        <f t="shared" ref="L163:L165" si="54">K163/F163</f>
        <v>0.27192982456140352</v>
      </c>
      <c r="M163" s="201" t="s">
        <v>591</v>
      </c>
      <c r="N163" s="207">
        <v>42859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98">
        <v>75</v>
      </c>
      <c r="B164" s="199">
        <v>42660</v>
      </c>
      <c r="C164" s="199"/>
      <c r="D164" s="200" t="s">
        <v>729</v>
      </c>
      <c r="E164" s="201" t="s">
        <v>623</v>
      </c>
      <c r="F164" s="202">
        <v>212</v>
      </c>
      <c r="G164" s="201"/>
      <c r="H164" s="201">
        <v>280</v>
      </c>
      <c r="I164" s="203">
        <v>276</v>
      </c>
      <c r="J164" s="204" t="s">
        <v>730</v>
      </c>
      <c r="K164" s="205">
        <f t="shared" si="52"/>
        <v>68</v>
      </c>
      <c r="L164" s="206">
        <f t="shared" si="54"/>
        <v>0.32075471698113206</v>
      </c>
      <c r="M164" s="201" t="s">
        <v>591</v>
      </c>
      <c r="N164" s="207">
        <v>42858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98">
        <v>76</v>
      </c>
      <c r="B165" s="199">
        <v>42678</v>
      </c>
      <c r="C165" s="199"/>
      <c r="D165" s="200" t="s">
        <v>458</v>
      </c>
      <c r="E165" s="201" t="s">
        <v>623</v>
      </c>
      <c r="F165" s="202">
        <v>155</v>
      </c>
      <c r="G165" s="201"/>
      <c r="H165" s="201">
        <v>210</v>
      </c>
      <c r="I165" s="203">
        <v>210</v>
      </c>
      <c r="J165" s="204" t="s">
        <v>731</v>
      </c>
      <c r="K165" s="205">
        <f t="shared" si="52"/>
        <v>55</v>
      </c>
      <c r="L165" s="206">
        <f t="shared" si="54"/>
        <v>0.35483870967741937</v>
      </c>
      <c r="M165" s="201" t="s">
        <v>591</v>
      </c>
      <c r="N165" s="207">
        <v>42944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08">
        <v>77</v>
      </c>
      <c r="B166" s="209">
        <v>42710</v>
      </c>
      <c r="C166" s="209"/>
      <c r="D166" s="210" t="s">
        <v>732</v>
      </c>
      <c r="E166" s="211" t="s">
        <v>623</v>
      </c>
      <c r="F166" s="212">
        <v>150.5</v>
      </c>
      <c r="G166" s="212"/>
      <c r="H166" s="213">
        <v>72.5</v>
      </c>
      <c r="I166" s="213">
        <v>174</v>
      </c>
      <c r="J166" s="214" t="s">
        <v>733</v>
      </c>
      <c r="K166" s="215">
        <v>-78</v>
      </c>
      <c r="L166" s="216">
        <v>-0.51827242524916906</v>
      </c>
      <c r="M166" s="212" t="s">
        <v>604</v>
      </c>
      <c r="N166" s="209">
        <v>43333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98">
        <v>78</v>
      </c>
      <c r="B167" s="199">
        <v>42712</v>
      </c>
      <c r="C167" s="199"/>
      <c r="D167" s="200" t="s">
        <v>734</v>
      </c>
      <c r="E167" s="201" t="s">
        <v>623</v>
      </c>
      <c r="F167" s="202">
        <v>380</v>
      </c>
      <c r="G167" s="201"/>
      <c r="H167" s="201">
        <v>478</v>
      </c>
      <c r="I167" s="203">
        <v>468</v>
      </c>
      <c r="J167" s="204" t="s">
        <v>681</v>
      </c>
      <c r="K167" s="205">
        <f t="shared" ref="K167:K169" si="55">H167-F167</f>
        <v>98</v>
      </c>
      <c r="L167" s="206">
        <f t="shared" ref="L167:L169" si="56">K167/F167</f>
        <v>0.25789473684210529</v>
      </c>
      <c r="M167" s="201" t="s">
        <v>591</v>
      </c>
      <c r="N167" s="207">
        <v>43025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98">
        <v>79</v>
      </c>
      <c r="B168" s="199">
        <v>42734</v>
      </c>
      <c r="C168" s="199"/>
      <c r="D168" s="200" t="s">
        <v>109</v>
      </c>
      <c r="E168" s="201" t="s">
        <v>623</v>
      </c>
      <c r="F168" s="202">
        <v>305</v>
      </c>
      <c r="G168" s="201"/>
      <c r="H168" s="201">
        <v>375</v>
      </c>
      <c r="I168" s="203">
        <v>375</v>
      </c>
      <c r="J168" s="204" t="s">
        <v>681</v>
      </c>
      <c r="K168" s="205">
        <f t="shared" si="55"/>
        <v>70</v>
      </c>
      <c r="L168" s="206">
        <f t="shared" si="56"/>
        <v>0.22950819672131148</v>
      </c>
      <c r="M168" s="201" t="s">
        <v>591</v>
      </c>
      <c r="N168" s="207">
        <v>42768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98">
        <v>80</v>
      </c>
      <c r="B169" s="199">
        <v>42739</v>
      </c>
      <c r="C169" s="199"/>
      <c r="D169" s="200" t="s">
        <v>95</v>
      </c>
      <c r="E169" s="201" t="s">
        <v>623</v>
      </c>
      <c r="F169" s="202">
        <v>99.5</v>
      </c>
      <c r="G169" s="201"/>
      <c r="H169" s="201">
        <v>158</v>
      </c>
      <c r="I169" s="203">
        <v>158</v>
      </c>
      <c r="J169" s="204" t="s">
        <v>681</v>
      </c>
      <c r="K169" s="205">
        <f t="shared" si="55"/>
        <v>58.5</v>
      </c>
      <c r="L169" s="206">
        <f t="shared" si="56"/>
        <v>0.5879396984924623</v>
      </c>
      <c r="M169" s="201" t="s">
        <v>591</v>
      </c>
      <c r="N169" s="207">
        <v>42898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98">
        <v>81</v>
      </c>
      <c r="B170" s="199">
        <v>42739</v>
      </c>
      <c r="C170" s="199"/>
      <c r="D170" s="200" t="s">
        <v>95</v>
      </c>
      <c r="E170" s="201" t="s">
        <v>623</v>
      </c>
      <c r="F170" s="202">
        <v>99.5</v>
      </c>
      <c r="G170" s="201"/>
      <c r="H170" s="201">
        <v>158</v>
      </c>
      <c r="I170" s="203">
        <v>158</v>
      </c>
      <c r="J170" s="204" t="s">
        <v>681</v>
      </c>
      <c r="K170" s="205">
        <v>58.5</v>
      </c>
      <c r="L170" s="206">
        <v>0.58793969849246197</v>
      </c>
      <c r="M170" s="201" t="s">
        <v>591</v>
      </c>
      <c r="N170" s="207">
        <v>42898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98">
        <v>82</v>
      </c>
      <c r="B171" s="199">
        <v>42786</v>
      </c>
      <c r="C171" s="199"/>
      <c r="D171" s="200" t="s">
        <v>186</v>
      </c>
      <c r="E171" s="201" t="s">
        <v>623</v>
      </c>
      <c r="F171" s="202">
        <v>140.5</v>
      </c>
      <c r="G171" s="201"/>
      <c r="H171" s="201">
        <v>220</v>
      </c>
      <c r="I171" s="203">
        <v>220</v>
      </c>
      <c r="J171" s="204" t="s">
        <v>681</v>
      </c>
      <c r="K171" s="205">
        <f>H171-F171</f>
        <v>79.5</v>
      </c>
      <c r="L171" s="206">
        <f>K171/F171</f>
        <v>0.5658362989323843</v>
      </c>
      <c r="M171" s="201" t="s">
        <v>591</v>
      </c>
      <c r="N171" s="207">
        <v>42864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98">
        <v>83</v>
      </c>
      <c r="B172" s="199">
        <v>42786</v>
      </c>
      <c r="C172" s="199"/>
      <c r="D172" s="200" t="s">
        <v>735</v>
      </c>
      <c r="E172" s="201" t="s">
        <v>623</v>
      </c>
      <c r="F172" s="202">
        <v>202.5</v>
      </c>
      <c r="G172" s="201"/>
      <c r="H172" s="201">
        <v>234</v>
      </c>
      <c r="I172" s="203">
        <v>234</v>
      </c>
      <c r="J172" s="204" t="s">
        <v>681</v>
      </c>
      <c r="K172" s="205">
        <v>31.5</v>
      </c>
      <c r="L172" s="206">
        <v>0.155555555555556</v>
      </c>
      <c r="M172" s="201" t="s">
        <v>591</v>
      </c>
      <c r="N172" s="207">
        <v>42836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98">
        <v>84</v>
      </c>
      <c r="B173" s="199">
        <v>42818</v>
      </c>
      <c r="C173" s="199"/>
      <c r="D173" s="200" t="s">
        <v>736</v>
      </c>
      <c r="E173" s="201" t="s">
        <v>623</v>
      </c>
      <c r="F173" s="202">
        <v>300.5</v>
      </c>
      <c r="G173" s="201"/>
      <c r="H173" s="201">
        <v>417.5</v>
      </c>
      <c r="I173" s="203">
        <v>420</v>
      </c>
      <c r="J173" s="204" t="s">
        <v>737</v>
      </c>
      <c r="K173" s="205">
        <f>H173-F173</f>
        <v>117</v>
      </c>
      <c r="L173" s="206">
        <f>K173/F173</f>
        <v>0.38935108153078202</v>
      </c>
      <c r="M173" s="201" t="s">
        <v>591</v>
      </c>
      <c r="N173" s="207">
        <v>43070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98">
        <v>85</v>
      </c>
      <c r="B174" s="199">
        <v>42818</v>
      </c>
      <c r="C174" s="199"/>
      <c r="D174" s="200" t="s">
        <v>711</v>
      </c>
      <c r="E174" s="201" t="s">
        <v>623</v>
      </c>
      <c r="F174" s="202">
        <v>850</v>
      </c>
      <c r="G174" s="201"/>
      <c r="H174" s="201">
        <v>1042.5</v>
      </c>
      <c r="I174" s="203">
        <v>1023</v>
      </c>
      <c r="J174" s="204" t="s">
        <v>738</v>
      </c>
      <c r="K174" s="205">
        <v>192.5</v>
      </c>
      <c r="L174" s="206">
        <v>0.22647058823529401</v>
      </c>
      <c r="M174" s="201" t="s">
        <v>591</v>
      </c>
      <c r="N174" s="207">
        <v>42830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98">
        <v>86</v>
      </c>
      <c r="B175" s="199">
        <v>42830</v>
      </c>
      <c r="C175" s="199"/>
      <c r="D175" s="200" t="s">
        <v>489</v>
      </c>
      <c r="E175" s="201" t="s">
        <v>623</v>
      </c>
      <c r="F175" s="202">
        <v>785</v>
      </c>
      <c r="G175" s="201"/>
      <c r="H175" s="201">
        <v>930</v>
      </c>
      <c r="I175" s="203">
        <v>920</v>
      </c>
      <c r="J175" s="204" t="s">
        <v>739</v>
      </c>
      <c r="K175" s="205">
        <f>H175-F175</f>
        <v>145</v>
      </c>
      <c r="L175" s="206">
        <f>K175/F175</f>
        <v>0.18471337579617833</v>
      </c>
      <c r="M175" s="201" t="s">
        <v>591</v>
      </c>
      <c r="N175" s="207">
        <v>42976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08">
        <v>87</v>
      </c>
      <c r="B176" s="209">
        <v>42831</v>
      </c>
      <c r="C176" s="209"/>
      <c r="D176" s="210" t="s">
        <v>740</v>
      </c>
      <c r="E176" s="211" t="s">
        <v>623</v>
      </c>
      <c r="F176" s="212">
        <v>40</v>
      </c>
      <c r="G176" s="212"/>
      <c r="H176" s="213">
        <v>13.1</v>
      </c>
      <c r="I176" s="213">
        <v>60</v>
      </c>
      <c r="J176" s="214" t="s">
        <v>741</v>
      </c>
      <c r="K176" s="215">
        <v>-26.9</v>
      </c>
      <c r="L176" s="216">
        <v>-0.67249999999999999</v>
      </c>
      <c r="M176" s="212" t="s">
        <v>604</v>
      </c>
      <c r="N176" s="209">
        <v>43138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98">
        <v>88</v>
      </c>
      <c r="B177" s="199">
        <v>42837</v>
      </c>
      <c r="C177" s="199"/>
      <c r="D177" s="200" t="s">
        <v>94</v>
      </c>
      <c r="E177" s="201" t="s">
        <v>623</v>
      </c>
      <c r="F177" s="202">
        <v>289.5</v>
      </c>
      <c r="G177" s="201"/>
      <c r="H177" s="201">
        <v>354</v>
      </c>
      <c r="I177" s="203">
        <v>360</v>
      </c>
      <c r="J177" s="204" t="s">
        <v>742</v>
      </c>
      <c r="K177" s="205">
        <f t="shared" ref="K177:K185" si="57">H177-F177</f>
        <v>64.5</v>
      </c>
      <c r="L177" s="206">
        <f t="shared" ref="L177:L185" si="58">K177/F177</f>
        <v>0.22279792746113988</v>
      </c>
      <c r="M177" s="201" t="s">
        <v>591</v>
      </c>
      <c r="N177" s="207">
        <v>43040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98">
        <v>89</v>
      </c>
      <c r="B178" s="199">
        <v>42845</v>
      </c>
      <c r="C178" s="199"/>
      <c r="D178" s="200" t="s">
        <v>428</v>
      </c>
      <c r="E178" s="201" t="s">
        <v>623</v>
      </c>
      <c r="F178" s="202">
        <v>700</v>
      </c>
      <c r="G178" s="201"/>
      <c r="H178" s="201">
        <v>840</v>
      </c>
      <c r="I178" s="203">
        <v>840</v>
      </c>
      <c r="J178" s="204" t="s">
        <v>743</v>
      </c>
      <c r="K178" s="205">
        <f t="shared" si="57"/>
        <v>140</v>
      </c>
      <c r="L178" s="206">
        <f t="shared" si="58"/>
        <v>0.2</v>
      </c>
      <c r="M178" s="201" t="s">
        <v>591</v>
      </c>
      <c r="N178" s="207">
        <v>42893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98">
        <v>90</v>
      </c>
      <c r="B179" s="199">
        <v>42887</v>
      </c>
      <c r="C179" s="199"/>
      <c r="D179" s="200" t="s">
        <v>744</v>
      </c>
      <c r="E179" s="201" t="s">
        <v>623</v>
      </c>
      <c r="F179" s="202">
        <v>130</v>
      </c>
      <c r="G179" s="201"/>
      <c r="H179" s="201">
        <v>144.25</v>
      </c>
      <c r="I179" s="203">
        <v>170</v>
      </c>
      <c r="J179" s="204" t="s">
        <v>745</v>
      </c>
      <c r="K179" s="205">
        <f t="shared" si="57"/>
        <v>14.25</v>
      </c>
      <c r="L179" s="206">
        <f t="shared" si="58"/>
        <v>0.10961538461538461</v>
      </c>
      <c r="M179" s="201" t="s">
        <v>591</v>
      </c>
      <c r="N179" s="207">
        <v>43675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98">
        <v>91</v>
      </c>
      <c r="B180" s="199">
        <v>42901</v>
      </c>
      <c r="C180" s="199"/>
      <c r="D180" s="200" t="s">
        <v>746</v>
      </c>
      <c r="E180" s="201" t="s">
        <v>623</v>
      </c>
      <c r="F180" s="202">
        <v>214.5</v>
      </c>
      <c r="G180" s="201"/>
      <c r="H180" s="201">
        <v>262</v>
      </c>
      <c r="I180" s="203">
        <v>262</v>
      </c>
      <c r="J180" s="204" t="s">
        <v>747</v>
      </c>
      <c r="K180" s="205">
        <f t="shared" si="57"/>
        <v>47.5</v>
      </c>
      <c r="L180" s="206">
        <f t="shared" si="58"/>
        <v>0.22144522144522144</v>
      </c>
      <c r="M180" s="201" t="s">
        <v>591</v>
      </c>
      <c r="N180" s="207">
        <v>42977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29">
        <v>92</v>
      </c>
      <c r="B181" s="230">
        <v>42933</v>
      </c>
      <c r="C181" s="230"/>
      <c r="D181" s="231" t="s">
        <v>748</v>
      </c>
      <c r="E181" s="232" t="s">
        <v>623</v>
      </c>
      <c r="F181" s="233">
        <v>370</v>
      </c>
      <c r="G181" s="232"/>
      <c r="H181" s="232">
        <v>447.5</v>
      </c>
      <c r="I181" s="234">
        <v>450</v>
      </c>
      <c r="J181" s="235" t="s">
        <v>681</v>
      </c>
      <c r="K181" s="205">
        <f t="shared" si="57"/>
        <v>77.5</v>
      </c>
      <c r="L181" s="236">
        <f t="shared" si="58"/>
        <v>0.20945945945945946</v>
      </c>
      <c r="M181" s="232" t="s">
        <v>591</v>
      </c>
      <c r="N181" s="237">
        <v>43035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29">
        <v>93</v>
      </c>
      <c r="B182" s="230">
        <v>42943</v>
      </c>
      <c r="C182" s="230"/>
      <c r="D182" s="231" t="s">
        <v>184</v>
      </c>
      <c r="E182" s="232" t="s">
        <v>623</v>
      </c>
      <c r="F182" s="233">
        <v>657.5</v>
      </c>
      <c r="G182" s="232"/>
      <c r="H182" s="232">
        <v>825</v>
      </c>
      <c r="I182" s="234">
        <v>820</v>
      </c>
      <c r="J182" s="235" t="s">
        <v>681</v>
      </c>
      <c r="K182" s="205">
        <f t="shared" si="57"/>
        <v>167.5</v>
      </c>
      <c r="L182" s="236">
        <f t="shared" si="58"/>
        <v>0.25475285171102663</v>
      </c>
      <c r="M182" s="232" t="s">
        <v>591</v>
      </c>
      <c r="N182" s="237">
        <v>43090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98">
        <v>94</v>
      </c>
      <c r="B183" s="199">
        <v>42964</v>
      </c>
      <c r="C183" s="199"/>
      <c r="D183" s="200" t="s">
        <v>363</v>
      </c>
      <c r="E183" s="201" t="s">
        <v>623</v>
      </c>
      <c r="F183" s="202">
        <v>605</v>
      </c>
      <c r="G183" s="201"/>
      <c r="H183" s="201">
        <v>750</v>
      </c>
      <c r="I183" s="203">
        <v>750</v>
      </c>
      <c r="J183" s="204" t="s">
        <v>739</v>
      </c>
      <c r="K183" s="205">
        <f t="shared" si="57"/>
        <v>145</v>
      </c>
      <c r="L183" s="206">
        <f t="shared" si="58"/>
        <v>0.23966942148760331</v>
      </c>
      <c r="M183" s="201" t="s">
        <v>591</v>
      </c>
      <c r="N183" s="207">
        <v>43027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08">
        <v>95</v>
      </c>
      <c r="B184" s="209">
        <v>42979</v>
      </c>
      <c r="C184" s="209"/>
      <c r="D184" s="217" t="s">
        <v>749</v>
      </c>
      <c r="E184" s="212" t="s">
        <v>623</v>
      </c>
      <c r="F184" s="212">
        <v>255</v>
      </c>
      <c r="G184" s="213"/>
      <c r="H184" s="213">
        <v>217.25</v>
      </c>
      <c r="I184" s="213">
        <v>320</v>
      </c>
      <c r="J184" s="214" t="s">
        <v>750</v>
      </c>
      <c r="K184" s="215">
        <f t="shared" si="57"/>
        <v>-37.75</v>
      </c>
      <c r="L184" s="218">
        <f t="shared" si="58"/>
        <v>-0.14803921568627451</v>
      </c>
      <c r="M184" s="212" t="s">
        <v>604</v>
      </c>
      <c r="N184" s="209">
        <v>43661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98">
        <v>96</v>
      </c>
      <c r="B185" s="199">
        <v>42997</v>
      </c>
      <c r="C185" s="199"/>
      <c r="D185" s="200" t="s">
        <v>751</v>
      </c>
      <c r="E185" s="201" t="s">
        <v>623</v>
      </c>
      <c r="F185" s="202">
        <v>215</v>
      </c>
      <c r="G185" s="201"/>
      <c r="H185" s="201">
        <v>258</v>
      </c>
      <c r="I185" s="203">
        <v>258</v>
      </c>
      <c r="J185" s="204" t="s">
        <v>681</v>
      </c>
      <c r="K185" s="205">
        <f t="shared" si="57"/>
        <v>43</v>
      </c>
      <c r="L185" s="206">
        <f t="shared" si="58"/>
        <v>0.2</v>
      </c>
      <c r="M185" s="201" t="s">
        <v>591</v>
      </c>
      <c r="N185" s="207">
        <v>43040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98">
        <v>97</v>
      </c>
      <c r="B186" s="199">
        <v>42997</v>
      </c>
      <c r="C186" s="199"/>
      <c r="D186" s="200" t="s">
        <v>751</v>
      </c>
      <c r="E186" s="201" t="s">
        <v>623</v>
      </c>
      <c r="F186" s="202">
        <v>215</v>
      </c>
      <c r="G186" s="201"/>
      <c r="H186" s="201">
        <v>258</v>
      </c>
      <c r="I186" s="203">
        <v>258</v>
      </c>
      <c r="J186" s="235" t="s">
        <v>681</v>
      </c>
      <c r="K186" s="205">
        <v>43</v>
      </c>
      <c r="L186" s="206">
        <v>0.2</v>
      </c>
      <c r="M186" s="201" t="s">
        <v>591</v>
      </c>
      <c r="N186" s="207">
        <v>43040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29">
        <v>98</v>
      </c>
      <c r="B187" s="230">
        <v>42998</v>
      </c>
      <c r="C187" s="230"/>
      <c r="D187" s="231" t="s">
        <v>752</v>
      </c>
      <c r="E187" s="232" t="s">
        <v>623</v>
      </c>
      <c r="F187" s="202">
        <v>75</v>
      </c>
      <c r="G187" s="232"/>
      <c r="H187" s="232">
        <v>90</v>
      </c>
      <c r="I187" s="234">
        <v>90</v>
      </c>
      <c r="J187" s="204" t="s">
        <v>753</v>
      </c>
      <c r="K187" s="205">
        <f t="shared" ref="K187:K192" si="59">H187-F187</f>
        <v>15</v>
      </c>
      <c r="L187" s="206">
        <f t="shared" ref="L187:L192" si="60">K187/F187</f>
        <v>0.2</v>
      </c>
      <c r="M187" s="201" t="s">
        <v>591</v>
      </c>
      <c r="N187" s="207">
        <v>43019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29">
        <v>99</v>
      </c>
      <c r="B188" s="230">
        <v>43011</v>
      </c>
      <c r="C188" s="230"/>
      <c r="D188" s="231" t="s">
        <v>606</v>
      </c>
      <c r="E188" s="232" t="s">
        <v>623</v>
      </c>
      <c r="F188" s="233">
        <v>315</v>
      </c>
      <c r="G188" s="232"/>
      <c r="H188" s="232">
        <v>392</v>
      </c>
      <c r="I188" s="234">
        <v>384</v>
      </c>
      <c r="J188" s="235" t="s">
        <v>754</v>
      </c>
      <c r="K188" s="205">
        <f t="shared" si="59"/>
        <v>77</v>
      </c>
      <c r="L188" s="236">
        <f t="shared" si="60"/>
        <v>0.24444444444444444</v>
      </c>
      <c r="M188" s="232" t="s">
        <v>591</v>
      </c>
      <c r="N188" s="237">
        <v>43017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29">
        <v>100</v>
      </c>
      <c r="B189" s="230">
        <v>43013</v>
      </c>
      <c r="C189" s="230"/>
      <c r="D189" s="231" t="s">
        <v>463</v>
      </c>
      <c r="E189" s="232" t="s">
        <v>623</v>
      </c>
      <c r="F189" s="233">
        <v>145</v>
      </c>
      <c r="G189" s="232"/>
      <c r="H189" s="232">
        <v>179</v>
      </c>
      <c r="I189" s="234">
        <v>180</v>
      </c>
      <c r="J189" s="235" t="s">
        <v>755</v>
      </c>
      <c r="K189" s="205">
        <f t="shared" si="59"/>
        <v>34</v>
      </c>
      <c r="L189" s="236">
        <f t="shared" si="60"/>
        <v>0.23448275862068965</v>
      </c>
      <c r="M189" s="232" t="s">
        <v>591</v>
      </c>
      <c r="N189" s="237">
        <v>43025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29">
        <v>101</v>
      </c>
      <c r="B190" s="230">
        <v>43014</v>
      </c>
      <c r="C190" s="230"/>
      <c r="D190" s="231" t="s">
        <v>337</v>
      </c>
      <c r="E190" s="232" t="s">
        <v>623</v>
      </c>
      <c r="F190" s="233">
        <v>256</v>
      </c>
      <c r="G190" s="232"/>
      <c r="H190" s="232">
        <v>323</v>
      </c>
      <c r="I190" s="234">
        <v>320</v>
      </c>
      <c r="J190" s="235" t="s">
        <v>681</v>
      </c>
      <c r="K190" s="205">
        <f t="shared" si="59"/>
        <v>67</v>
      </c>
      <c r="L190" s="236">
        <f t="shared" si="60"/>
        <v>0.26171875</v>
      </c>
      <c r="M190" s="232" t="s">
        <v>591</v>
      </c>
      <c r="N190" s="237">
        <v>43067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29">
        <v>102</v>
      </c>
      <c r="B191" s="230">
        <v>43017</v>
      </c>
      <c r="C191" s="230"/>
      <c r="D191" s="231" t="s">
        <v>353</v>
      </c>
      <c r="E191" s="232" t="s">
        <v>623</v>
      </c>
      <c r="F191" s="233">
        <v>137.5</v>
      </c>
      <c r="G191" s="232"/>
      <c r="H191" s="232">
        <v>184</v>
      </c>
      <c r="I191" s="234">
        <v>183</v>
      </c>
      <c r="J191" s="235" t="s">
        <v>756</v>
      </c>
      <c r="K191" s="205">
        <f t="shared" si="59"/>
        <v>46.5</v>
      </c>
      <c r="L191" s="236">
        <f t="shared" si="60"/>
        <v>0.33818181818181819</v>
      </c>
      <c r="M191" s="232" t="s">
        <v>591</v>
      </c>
      <c r="N191" s="237">
        <v>43108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29">
        <v>103</v>
      </c>
      <c r="B192" s="230">
        <v>43018</v>
      </c>
      <c r="C192" s="230"/>
      <c r="D192" s="231" t="s">
        <v>757</v>
      </c>
      <c r="E192" s="232" t="s">
        <v>623</v>
      </c>
      <c r="F192" s="233">
        <v>125.5</v>
      </c>
      <c r="G192" s="232"/>
      <c r="H192" s="232">
        <v>158</v>
      </c>
      <c r="I192" s="234">
        <v>155</v>
      </c>
      <c r="J192" s="235" t="s">
        <v>758</v>
      </c>
      <c r="K192" s="205">
        <f t="shared" si="59"/>
        <v>32.5</v>
      </c>
      <c r="L192" s="236">
        <f t="shared" si="60"/>
        <v>0.25896414342629481</v>
      </c>
      <c r="M192" s="232" t="s">
        <v>591</v>
      </c>
      <c r="N192" s="237">
        <v>43067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29">
        <v>104</v>
      </c>
      <c r="B193" s="230">
        <v>43018</v>
      </c>
      <c r="C193" s="230"/>
      <c r="D193" s="231" t="s">
        <v>759</v>
      </c>
      <c r="E193" s="232" t="s">
        <v>623</v>
      </c>
      <c r="F193" s="233">
        <v>895</v>
      </c>
      <c r="G193" s="232"/>
      <c r="H193" s="232">
        <v>1122.5</v>
      </c>
      <c r="I193" s="234">
        <v>1078</v>
      </c>
      <c r="J193" s="235" t="s">
        <v>760</v>
      </c>
      <c r="K193" s="205">
        <v>227.5</v>
      </c>
      <c r="L193" s="236">
        <v>0.25418994413407803</v>
      </c>
      <c r="M193" s="232" t="s">
        <v>591</v>
      </c>
      <c r="N193" s="237">
        <v>43117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29">
        <v>105</v>
      </c>
      <c r="B194" s="230">
        <v>43020</v>
      </c>
      <c r="C194" s="230"/>
      <c r="D194" s="231" t="s">
        <v>346</v>
      </c>
      <c r="E194" s="232" t="s">
        <v>623</v>
      </c>
      <c r="F194" s="233">
        <v>525</v>
      </c>
      <c r="G194" s="232"/>
      <c r="H194" s="232">
        <v>629</v>
      </c>
      <c r="I194" s="234">
        <v>629</v>
      </c>
      <c r="J194" s="235" t="s">
        <v>681</v>
      </c>
      <c r="K194" s="205">
        <v>104</v>
      </c>
      <c r="L194" s="236">
        <v>0.19809523809523799</v>
      </c>
      <c r="M194" s="232" t="s">
        <v>591</v>
      </c>
      <c r="N194" s="237">
        <v>43119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29">
        <v>106</v>
      </c>
      <c r="B195" s="230">
        <v>43046</v>
      </c>
      <c r="C195" s="230"/>
      <c r="D195" s="231" t="s">
        <v>388</v>
      </c>
      <c r="E195" s="232" t="s">
        <v>623</v>
      </c>
      <c r="F195" s="233">
        <v>740</v>
      </c>
      <c r="G195" s="232"/>
      <c r="H195" s="232">
        <v>892.5</v>
      </c>
      <c r="I195" s="234">
        <v>900</v>
      </c>
      <c r="J195" s="235" t="s">
        <v>761</v>
      </c>
      <c r="K195" s="205">
        <f t="shared" ref="K195:K197" si="61">H195-F195</f>
        <v>152.5</v>
      </c>
      <c r="L195" s="236">
        <f t="shared" ref="L195:L197" si="62">K195/F195</f>
        <v>0.20608108108108109</v>
      </c>
      <c r="M195" s="232" t="s">
        <v>591</v>
      </c>
      <c r="N195" s="237">
        <v>43052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98">
        <v>107</v>
      </c>
      <c r="B196" s="199">
        <v>43073</v>
      </c>
      <c r="C196" s="199"/>
      <c r="D196" s="200" t="s">
        <v>762</v>
      </c>
      <c r="E196" s="201" t="s">
        <v>623</v>
      </c>
      <c r="F196" s="202">
        <v>118.5</v>
      </c>
      <c r="G196" s="201"/>
      <c r="H196" s="201">
        <v>143.5</v>
      </c>
      <c r="I196" s="203">
        <v>145</v>
      </c>
      <c r="J196" s="204" t="s">
        <v>613</v>
      </c>
      <c r="K196" s="205">
        <f t="shared" si="61"/>
        <v>25</v>
      </c>
      <c r="L196" s="206">
        <f t="shared" si="62"/>
        <v>0.2109704641350211</v>
      </c>
      <c r="M196" s="201" t="s">
        <v>591</v>
      </c>
      <c r="N196" s="207">
        <v>43097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08">
        <v>108</v>
      </c>
      <c r="B197" s="209">
        <v>43090</v>
      </c>
      <c r="C197" s="209"/>
      <c r="D197" s="210" t="s">
        <v>434</v>
      </c>
      <c r="E197" s="211" t="s">
        <v>623</v>
      </c>
      <c r="F197" s="212">
        <v>715</v>
      </c>
      <c r="G197" s="212"/>
      <c r="H197" s="213">
        <v>500</v>
      </c>
      <c r="I197" s="213">
        <v>872</v>
      </c>
      <c r="J197" s="214" t="s">
        <v>763</v>
      </c>
      <c r="K197" s="215">
        <f t="shared" si="61"/>
        <v>-215</v>
      </c>
      <c r="L197" s="216">
        <f t="shared" si="62"/>
        <v>-0.30069930069930068</v>
      </c>
      <c r="M197" s="212" t="s">
        <v>604</v>
      </c>
      <c r="N197" s="209">
        <v>43670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98">
        <v>109</v>
      </c>
      <c r="B198" s="199">
        <v>43098</v>
      </c>
      <c r="C198" s="199"/>
      <c r="D198" s="200" t="s">
        <v>606</v>
      </c>
      <c r="E198" s="201" t="s">
        <v>623</v>
      </c>
      <c r="F198" s="202">
        <v>435</v>
      </c>
      <c r="G198" s="201"/>
      <c r="H198" s="201">
        <v>542.5</v>
      </c>
      <c r="I198" s="203">
        <v>539</v>
      </c>
      <c r="J198" s="204" t="s">
        <v>681</v>
      </c>
      <c r="K198" s="205">
        <v>107.5</v>
      </c>
      <c r="L198" s="206">
        <v>0.247126436781609</v>
      </c>
      <c r="M198" s="201" t="s">
        <v>591</v>
      </c>
      <c r="N198" s="207">
        <v>43206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98">
        <v>110</v>
      </c>
      <c r="B199" s="199">
        <v>43098</v>
      </c>
      <c r="C199" s="199"/>
      <c r="D199" s="200" t="s">
        <v>563</v>
      </c>
      <c r="E199" s="201" t="s">
        <v>623</v>
      </c>
      <c r="F199" s="202">
        <v>885</v>
      </c>
      <c r="G199" s="201"/>
      <c r="H199" s="201">
        <v>1090</v>
      </c>
      <c r="I199" s="203">
        <v>1084</v>
      </c>
      <c r="J199" s="204" t="s">
        <v>681</v>
      </c>
      <c r="K199" s="205">
        <v>205</v>
      </c>
      <c r="L199" s="206">
        <v>0.23163841807909599</v>
      </c>
      <c r="M199" s="201" t="s">
        <v>591</v>
      </c>
      <c r="N199" s="207">
        <v>43213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38">
        <v>111</v>
      </c>
      <c r="B200" s="239">
        <v>43192</v>
      </c>
      <c r="C200" s="239"/>
      <c r="D200" s="217" t="s">
        <v>764</v>
      </c>
      <c r="E200" s="212" t="s">
        <v>623</v>
      </c>
      <c r="F200" s="240">
        <v>478.5</v>
      </c>
      <c r="G200" s="212"/>
      <c r="H200" s="212">
        <v>442</v>
      </c>
      <c r="I200" s="213">
        <v>613</v>
      </c>
      <c r="J200" s="214" t="s">
        <v>765</v>
      </c>
      <c r="K200" s="215">
        <f t="shared" ref="K200:K203" si="63">H200-F200</f>
        <v>-36.5</v>
      </c>
      <c r="L200" s="216">
        <f t="shared" ref="L200:L203" si="64">K200/F200</f>
        <v>-7.6280041797283177E-2</v>
      </c>
      <c r="M200" s="212" t="s">
        <v>604</v>
      </c>
      <c r="N200" s="209">
        <v>43762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08">
        <v>112</v>
      </c>
      <c r="B201" s="209">
        <v>43194</v>
      </c>
      <c r="C201" s="209"/>
      <c r="D201" s="210" t="s">
        <v>766</v>
      </c>
      <c r="E201" s="211" t="s">
        <v>623</v>
      </c>
      <c r="F201" s="212">
        <f>141.5-7.3</f>
        <v>134.19999999999999</v>
      </c>
      <c r="G201" s="212"/>
      <c r="H201" s="213">
        <v>77</v>
      </c>
      <c r="I201" s="213">
        <v>180</v>
      </c>
      <c r="J201" s="214" t="s">
        <v>767</v>
      </c>
      <c r="K201" s="215">
        <f t="shared" si="63"/>
        <v>-57.199999999999989</v>
      </c>
      <c r="L201" s="216">
        <f t="shared" si="64"/>
        <v>-0.42622950819672129</v>
      </c>
      <c r="M201" s="212" t="s">
        <v>604</v>
      </c>
      <c r="N201" s="209">
        <v>43522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08">
        <v>113</v>
      </c>
      <c r="B202" s="209">
        <v>43209</v>
      </c>
      <c r="C202" s="209"/>
      <c r="D202" s="210" t="s">
        <v>768</v>
      </c>
      <c r="E202" s="211" t="s">
        <v>623</v>
      </c>
      <c r="F202" s="212">
        <v>430</v>
      </c>
      <c r="G202" s="212"/>
      <c r="H202" s="213">
        <v>220</v>
      </c>
      <c r="I202" s="213">
        <v>537</v>
      </c>
      <c r="J202" s="214" t="s">
        <v>769</v>
      </c>
      <c r="K202" s="215">
        <f t="shared" si="63"/>
        <v>-210</v>
      </c>
      <c r="L202" s="216">
        <f t="shared" si="64"/>
        <v>-0.48837209302325579</v>
      </c>
      <c r="M202" s="212" t="s">
        <v>604</v>
      </c>
      <c r="N202" s="209">
        <v>43252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29">
        <v>114</v>
      </c>
      <c r="B203" s="230">
        <v>43220</v>
      </c>
      <c r="C203" s="230"/>
      <c r="D203" s="231" t="s">
        <v>389</v>
      </c>
      <c r="E203" s="232" t="s">
        <v>623</v>
      </c>
      <c r="F203" s="232">
        <v>153.5</v>
      </c>
      <c r="G203" s="232"/>
      <c r="H203" s="232">
        <v>196</v>
      </c>
      <c r="I203" s="234">
        <v>196</v>
      </c>
      <c r="J203" s="204" t="s">
        <v>770</v>
      </c>
      <c r="K203" s="205">
        <f t="shared" si="63"/>
        <v>42.5</v>
      </c>
      <c r="L203" s="206">
        <f t="shared" si="64"/>
        <v>0.27687296416938112</v>
      </c>
      <c r="M203" s="201" t="s">
        <v>591</v>
      </c>
      <c r="N203" s="207">
        <v>43605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08">
        <v>115</v>
      </c>
      <c r="B204" s="209">
        <v>43306</v>
      </c>
      <c r="C204" s="209"/>
      <c r="D204" s="210" t="s">
        <v>740</v>
      </c>
      <c r="E204" s="211" t="s">
        <v>623</v>
      </c>
      <c r="F204" s="212">
        <v>27.5</v>
      </c>
      <c r="G204" s="212"/>
      <c r="H204" s="213">
        <v>13.1</v>
      </c>
      <c r="I204" s="213">
        <v>60</v>
      </c>
      <c r="J204" s="214" t="s">
        <v>771</v>
      </c>
      <c r="K204" s="215">
        <v>-14.4</v>
      </c>
      <c r="L204" s="216">
        <v>-0.52363636363636401</v>
      </c>
      <c r="M204" s="212" t="s">
        <v>604</v>
      </c>
      <c r="N204" s="209">
        <v>43138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38">
        <v>116</v>
      </c>
      <c r="B205" s="239">
        <v>43318</v>
      </c>
      <c r="C205" s="239"/>
      <c r="D205" s="217" t="s">
        <v>772</v>
      </c>
      <c r="E205" s="212" t="s">
        <v>623</v>
      </c>
      <c r="F205" s="212">
        <v>148.5</v>
      </c>
      <c r="G205" s="212"/>
      <c r="H205" s="212">
        <v>102</v>
      </c>
      <c r="I205" s="213">
        <v>182</v>
      </c>
      <c r="J205" s="214" t="s">
        <v>773</v>
      </c>
      <c r="K205" s="215">
        <f>H205-F205</f>
        <v>-46.5</v>
      </c>
      <c r="L205" s="216">
        <f>K205/F205</f>
        <v>-0.31313131313131315</v>
      </c>
      <c r="M205" s="212" t="s">
        <v>604</v>
      </c>
      <c r="N205" s="209">
        <v>43661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98">
        <v>117</v>
      </c>
      <c r="B206" s="199">
        <v>43335</v>
      </c>
      <c r="C206" s="199"/>
      <c r="D206" s="200" t="s">
        <v>774</v>
      </c>
      <c r="E206" s="201" t="s">
        <v>623</v>
      </c>
      <c r="F206" s="232">
        <v>285</v>
      </c>
      <c r="G206" s="201"/>
      <c r="H206" s="201">
        <v>355</v>
      </c>
      <c r="I206" s="203">
        <v>364</v>
      </c>
      <c r="J206" s="204" t="s">
        <v>775</v>
      </c>
      <c r="K206" s="205">
        <v>70</v>
      </c>
      <c r="L206" s="206">
        <v>0.24561403508771901</v>
      </c>
      <c r="M206" s="201" t="s">
        <v>591</v>
      </c>
      <c r="N206" s="207">
        <v>43455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98">
        <v>118</v>
      </c>
      <c r="B207" s="199">
        <v>43341</v>
      </c>
      <c r="C207" s="199"/>
      <c r="D207" s="200" t="s">
        <v>377</v>
      </c>
      <c r="E207" s="201" t="s">
        <v>623</v>
      </c>
      <c r="F207" s="232">
        <v>525</v>
      </c>
      <c r="G207" s="201"/>
      <c r="H207" s="201">
        <v>585</v>
      </c>
      <c r="I207" s="203">
        <v>635</v>
      </c>
      <c r="J207" s="204" t="s">
        <v>776</v>
      </c>
      <c r="K207" s="205">
        <f t="shared" ref="K207:K224" si="65">H207-F207</f>
        <v>60</v>
      </c>
      <c r="L207" s="206">
        <f t="shared" ref="L207:L224" si="66">K207/F207</f>
        <v>0.11428571428571428</v>
      </c>
      <c r="M207" s="201" t="s">
        <v>591</v>
      </c>
      <c r="N207" s="207">
        <v>43662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98">
        <v>119</v>
      </c>
      <c r="B208" s="199">
        <v>43395</v>
      </c>
      <c r="C208" s="199"/>
      <c r="D208" s="200" t="s">
        <v>363</v>
      </c>
      <c r="E208" s="201" t="s">
        <v>623</v>
      </c>
      <c r="F208" s="232">
        <v>475</v>
      </c>
      <c r="G208" s="201"/>
      <c r="H208" s="201">
        <v>574</v>
      </c>
      <c r="I208" s="203">
        <v>570</v>
      </c>
      <c r="J208" s="204" t="s">
        <v>681</v>
      </c>
      <c r="K208" s="205">
        <f t="shared" si="65"/>
        <v>99</v>
      </c>
      <c r="L208" s="206">
        <f t="shared" si="66"/>
        <v>0.20842105263157895</v>
      </c>
      <c r="M208" s="201" t="s">
        <v>591</v>
      </c>
      <c r="N208" s="207">
        <v>43403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29">
        <v>120</v>
      </c>
      <c r="B209" s="230">
        <v>43397</v>
      </c>
      <c r="C209" s="230"/>
      <c r="D209" s="231" t="s">
        <v>384</v>
      </c>
      <c r="E209" s="232" t="s">
        <v>623</v>
      </c>
      <c r="F209" s="232">
        <v>707.5</v>
      </c>
      <c r="G209" s="232"/>
      <c r="H209" s="232">
        <v>872</v>
      </c>
      <c r="I209" s="234">
        <v>872</v>
      </c>
      <c r="J209" s="235" t="s">
        <v>681</v>
      </c>
      <c r="K209" s="205">
        <f t="shared" si="65"/>
        <v>164.5</v>
      </c>
      <c r="L209" s="236">
        <f t="shared" si="66"/>
        <v>0.23250883392226149</v>
      </c>
      <c r="M209" s="232" t="s">
        <v>591</v>
      </c>
      <c r="N209" s="237">
        <v>43482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29">
        <v>121</v>
      </c>
      <c r="B210" s="230">
        <v>43398</v>
      </c>
      <c r="C210" s="230"/>
      <c r="D210" s="231" t="s">
        <v>777</v>
      </c>
      <c r="E210" s="232" t="s">
        <v>623</v>
      </c>
      <c r="F210" s="232">
        <v>162</v>
      </c>
      <c r="G210" s="232"/>
      <c r="H210" s="232">
        <v>204</v>
      </c>
      <c r="I210" s="234">
        <v>209</v>
      </c>
      <c r="J210" s="235" t="s">
        <v>778</v>
      </c>
      <c r="K210" s="205">
        <f t="shared" si="65"/>
        <v>42</v>
      </c>
      <c r="L210" s="236">
        <f t="shared" si="66"/>
        <v>0.25925925925925924</v>
      </c>
      <c r="M210" s="232" t="s">
        <v>591</v>
      </c>
      <c r="N210" s="237">
        <v>43539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29">
        <v>122</v>
      </c>
      <c r="B211" s="230">
        <v>43399</v>
      </c>
      <c r="C211" s="230"/>
      <c r="D211" s="231" t="s">
        <v>482</v>
      </c>
      <c r="E211" s="232" t="s">
        <v>623</v>
      </c>
      <c r="F211" s="232">
        <v>240</v>
      </c>
      <c r="G211" s="232"/>
      <c r="H211" s="232">
        <v>297</v>
      </c>
      <c r="I211" s="234">
        <v>297</v>
      </c>
      <c r="J211" s="235" t="s">
        <v>681</v>
      </c>
      <c r="K211" s="241">
        <f t="shared" si="65"/>
        <v>57</v>
      </c>
      <c r="L211" s="236">
        <f t="shared" si="66"/>
        <v>0.23749999999999999</v>
      </c>
      <c r="M211" s="232" t="s">
        <v>591</v>
      </c>
      <c r="N211" s="237">
        <v>43417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98">
        <v>123</v>
      </c>
      <c r="B212" s="199">
        <v>43439</v>
      </c>
      <c r="C212" s="199"/>
      <c r="D212" s="200" t="s">
        <v>779</v>
      </c>
      <c r="E212" s="201" t="s">
        <v>623</v>
      </c>
      <c r="F212" s="201">
        <v>202.5</v>
      </c>
      <c r="G212" s="201"/>
      <c r="H212" s="201">
        <v>255</v>
      </c>
      <c r="I212" s="203">
        <v>252</v>
      </c>
      <c r="J212" s="204" t="s">
        <v>681</v>
      </c>
      <c r="K212" s="205">
        <f t="shared" si="65"/>
        <v>52.5</v>
      </c>
      <c r="L212" s="206">
        <f t="shared" si="66"/>
        <v>0.25925925925925924</v>
      </c>
      <c r="M212" s="201" t="s">
        <v>591</v>
      </c>
      <c r="N212" s="207">
        <v>43542</v>
      </c>
      <c r="O212" s="1"/>
      <c r="P212" s="1"/>
      <c r="Q212" s="1"/>
      <c r="R212" s="6" t="s">
        <v>780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29">
        <v>124</v>
      </c>
      <c r="B213" s="230">
        <v>43465</v>
      </c>
      <c r="C213" s="199"/>
      <c r="D213" s="231" t="s">
        <v>416</v>
      </c>
      <c r="E213" s="232" t="s">
        <v>623</v>
      </c>
      <c r="F213" s="232">
        <v>710</v>
      </c>
      <c r="G213" s="232"/>
      <c r="H213" s="232">
        <v>866</v>
      </c>
      <c r="I213" s="234">
        <v>866</v>
      </c>
      <c r="J213" s="235" t="s">
        <v>681</v>
      </c>
      <c r="K213" s="205">
        <f t="shared" si="65"/>
        <v>156</v>
      </c>
      <c r="L213" s="206">
        <f t="shared" si="66"/>
        <v>0.21971830985915494</v>
      </c>
      <c r="M213" s="201" t="s">
        <v>591</v>
      </c>
      <c r="N213" s="207">
        <v>43553</v>
      </c>
      <c r="O213" s="1"/>
      <c r="P213" s="1"/>
      <c r="Q213" s="1"/>
      <c r="R213" s="6" t="s">
        <v>780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29">
        <v>125</v>
      </c>
      <c r="B214" s="230">
        <v>43522</v>
      </c>
      <c r="C214" s="230"/>
      <c r="D214" s="231" t="s">
        <v>153</v>
      </c>
      <c r="E214" s="232" t="s">
        <v>623</v>
      </c>
      <c r="F214" s="232">
        <v>337.25</v>
      </c>
      <c r="G214" s="232"/>
      <c r="H214" s="232">
        <v>398.5</v>
      </c>
      <c r="I214" s="234">
        <v>411</v>
      </c>
      <c r="J214" s="204" t="s">
        <v>781</v>
      </c>
      <c r="K214" s="205">
        <f t="shared" si="65"/>
        <v>61.25</v>
      </c>
      <c r="L214" s="206">
        <f t="shared" si="66"/>
        <v>0.1816160118606375</v>
      </c>
      <c r="M214" s="201" t="s">
        <v>591</v>
      </c>
      <c r="N214" s="207">
        <v>43760</v>
      </c>
      <c r="O214" s="1"/>
      <c r="P214" s="1"/>
      <c r="Q214" s="1"/>
      <c r="R214" s="6" t="s">
        <v>780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42">
        <v>126</v>
      </c>
      <c r="B215" s="243">
        <v>43559</v>
      </c>
      <c r="C215" s="243"/>
      <c r="D215" s="244" t="s">
        <v>782</v>
      </c>
      <c r="E215" s="245" t="s">
        <v>623</v>
      </c>
      <c r="F215" s="245">
        <v>130</v>
      </c>
      <c r="G215" s="245"/>
      <c r="H215" s="245">
        <v>65</v>
      </c>
      <c r="I215" s="246">
        <v>158</v>
      </c>
      <c r="J215" s="214" t="s">
        <v>783</v>
      </c>
      <c r="K215" s="215">
        <f t="shared" si="65"/>
        <v>-65</v>
      </c>
      <c r="L215" s="216">
        <f t="shared" si="66"/>
        <v>-0.5</v>
      </c>
      <c r="M215" s="212" t="s">
        <v>604</v>
      </c>
      <c r="N215" s="209">
        <v>43726</v>
      </c>
      <c r="O215" s="1"/>
      <c r="P215" s="1"/>
      <c r="Q215" s="1"/>
      <c r="R215" s="6" t="s">
        <v>784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29">
        <v>127</v>
      </c>
      <c r="B216" s="230">
        <v>43017</v>
      </c>
      <c r="C216" s="230"/>
      <c r="D216" s="231" t="s">
        <v>186</v>
      </c>
      <c r="E216" s="232" t="s">
        <v>623</v>
      </c>
      <c r="F216" s="232">
        <v>141.5</v>
      </c>
      <c r="G216" s="232"/>
      <c r="H216" s="232">
        <v>183.5</v>
      </c>
      <c r="I216" s="234">
        <v>210</v>
      </c>
      <c r="J216" s="204" t="s">
        <v>778</v>
      </c>
      <c r="K216" s="205">
        <f t="shared" si="65"/>
        <v>42</v>
      </c>
      <c r="L216" s="206">
        <f t="shared" si="66"/>
        <v>0.29681978798586572</v>
      </c>
      <c r="M216" s="201" t="s">
        <v>591</v>
      </c>
      <c r="N216" s="207">
        <v>43042</v>
      </c>
      <c r="O216" s="1"/>
      <c r="P216" s="1"/>
      <c r="Q216" s="1"/>
      <c r="R216" s="6" t="s">
        <v>784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42">
        <v>128</v>
      </c>
      <c r="B217" s="243">
        <v>43074</v>
      </c>
      <c r="C217" s="243"/>
      <c r="D217" s="244" t="s">
        <v>785</v>
      </c>
      <c r="E217" s="245" t="s">
        <v>623</v>
      </c>
      <c r="F217" s="240">
        <v>172</v>
      </c>
      <c r="G217" s="245"/>
      <c r="H217" s="245">
        <v>155.25</v>
      </c>
      <c r="I217" s="246">
        <v>230</v>
      </c>
      <c r="J217" s="214" t="s">
        <v>786</v>
      </c>
      <c r="K217" s="215">
        <f t="shared" si="65"/>
        <v>-16.75</v>
      </c>
      <c r="L217" s="216">
        <f t="shared" si="66"/>
        <v>-9.7383720930232565E-2</v>
      </c>
      <c r="M217" s="212" t="s">
        <v>604</v>
      </c>
      <c r="N217" s="209">
        <v>43787</v>
      </c>
      <c r="O217" s="1"/>
      <c r="P217" s="1"/>
      <c r="Q217" s="1"/>
      <c r="R217" s="6" t="s">
        <v>784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29">
        <v>129</v>
      </c>
      <c r="B218" s="230">
        <v>43398</v>
      </c>
      <c r="C218" s="230"/>
      <c r="D218" s="231" t="s">
        <v>108</v>
      </c>
      <c r="E218" s="232" t="s">
        <v>623</v>
      </c>
      <c r="F218" s="232">
        <v>698.5</v>
      </c>
      <c r="G218" s="232"/>
      <c r="H218" s="232">
        <v>890</v>
      </c>
      <c r="I218" s="234">
        <v>890</v>
      </c>
      <c r="J218" s="204" t="s">
        <v>862</v>
      </c>
      <c r="K218" s="205">
        <f t="shared" si="65"/>
        <v>191.5</v>
      </c>
      <c r="L218" s="206">
        <f t="shared" si="66"/>
        <v>0.27415891195418757</v>
      </c>
      <c r="M218" s="201" t="s">
        <v>591</v>
      </c>
      <c r="N218" s="207">
        <v>44328</v>
      </c>
      <c r="O218" s="1"/>
      <c r="P218" s="1"/>
      <c r="Q218" s="1"/>
      <c r="R218" s="6" t="s">
        <v>780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29">
        <v>130</v>
      </c>
      <c r="B219" s="230">
        <v>42877</v>
      </c>
      <c r="C219" s="230"/>
      <c r="D219" s="231" t="s">
        <v>376</v>
      </c>
      <c r="E219" s="232" t="s">
        <v>623</v>
      </c>
      <c r="F219" s="232">
        <v>127.6</v>
      </c>
      <c r="G219" s="232"/>
      <c r="H219" s="232">
        <v>138</v>
      </c>
      <c r="I219" s="234">
        <v>190</v>
      </c>
      <c r="J219" s="204" t="s">
        <v>787</v>
      </c>
      <c r="K219" s="205">
        <f t="shared" si="65"/>
        <v>10.400000000000006</v>
      </c>
      <c r="L219" s="206">
        <f t="shared" si="66"/>
        <v>8.1504702194357417E-2</v>
      </c>
      <c r="M219" s="201" t="s">
        <v>591</v>
      </c>
      <c r="N219" s="207">
        <v>43774</v>
      </c>
      <c r="O219" s="1"/>
      <c r="P219" s="1"/>
      <c r="Q219" s="1"/>
      <c r="R219" s="6" t="s">
        <v>784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29">
        <v>131</v>
      </c>
      <c r="B220" s="230">
        <v>43158</v>
      </c>
      <c r="C220" s="230"/>
      <c r="D220" s="231" t="s">
        <v>788</v>
      </c>
      <c r="E220" s="232" t="s">
        <v>623</v>
      </c>
      <c r="F220" s="232">
        <v>317</v>
      </c>
      <c r="G220" s="232"/>
      <c r="H220" s="232">
        <v>382.5</v>
      </c>
      <c r="I220" s="234">
        <v>398</v>
      </c>
      <c r="J220" s="204" t="s">
        <v>789</v>
      </c>
      <c r="K220" s="205">
        <f t="shared" si="65"/>
        <v>65.5</v>
      </c>
      <c r="L220" s="206">
        <f t="shared" si="66"/>
        <v>0.20662460567823343</v>
      </c>
      <c r="M220" s="201" t="s">
        <v>591</v>
      </c>
      <c r="N220" s="207">
        <v>44238</v>
      </c>
      <c r="O220" s="1"/>
      <c r="P220" s="1"/>
      <c r="Q220" s="1"/>
      <c r="R220" s="6" t="s">
        <v>784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42">
        <v>132</v>
      </c>
      <c r="B221" s="243">
        <v>43164</v>
      </c>
      <c r="C221" s="243"/>
      <c r="D221" s="244" t="s">
        <v>145</v>
      </c>
      <c r="E221" s="245" t="s">
        <v>623</v>
      </c>
      <c r="F221" s="240">
        <f>510-14.4</f>
        <v>495.6</v>
      </c>
      <c r="G221" s="245"/>
      <c r="H221" s="245">
        <v>350</v>
      </c>
      <c r="I221" s="246">
        <v>672</v>
      </c>
      <c r="J221" s="214" t="s">
        <v>790</v>
      </c>
      <c r="K221" s="215">
        <f t="shared" si="65"/>
        <v>-145.60000000000002</v>
      </c>
      <c r="L221" s="216">
        <f t="shared" si="66"/>
        <v>-0.29378531073446329</v>
      </c>
      <c r="M221" s="212" t="s">
        <v>604</v>
      </c>
      <c r="N221" s="209">
        <v>43887</v>
      </c>
      <c r="O221" s="1"/>
      <c r="P221" s="1"/>
      <c r="Q221" s="1"/>
      <c r="R221" s="6" t="s">
        <v>780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42">
        <v>133</v>
      </c>
      <c r="B222" s="243">
        <v>43237</v>
      </c>
      <c r="C222" s="243"/>
      <c r="D222" s="244" t="s">
        <v>474</v>
      </c>
      <c r="E222" s="245" t="s">
        <v>623</v>
      </c>
      <c r="F222" s="240">
        <v>230.3</v>
      </c>
      <c r="G222" s="245"/>
      <c r="H222" s="245">
        <v>102.5</v>
      </c>
      <c r="I222" s="246">
        <v>348</v>
      </c>
      <c r="J222" s="214" t="s">
        <v>791</v>
      </c>
      <c r="K222" s="215">
        <f t="shared" si="65"/>
        <v>-127.80000000000001</v>
      </c>
      <c r="L222" s="216">
        <f t="shared" si="66"/>
        <v>-0.55492835432045162</v>
      </c>
      <c r="M222" s="212" t="s">
        <v>604</v>
      </c>
      <c r="N222" s="209">
        <v>43896</v>
      </c>
      <c r="O222" s="1"/>
      <c r="P222" s="1"/>
      <c r="Q222" s="1"/>
      <c r="R222" s="6" t="s">
        <v>780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29">
        <v>134</v>
      </c>
      <c r="B223" s="230">
        <v>43258</v>
      </c>
      <c r="C223" s="230"/>
      <c r="D223" s="231" t="s">
        <v>439</v>
      </c>
      <c r="E223" s="232" t="s">
        <v>623</v>
      </c>
      <c r="F223" s="232">
        <f>342.5-5.1</f>
        <v>337.4</v>
      </c>
      <c r="G223" s="232"/>
      <c r="H223" s="232">
        <v>412.5</v>
      </c>
      <c r="I223" s="234">
        <v>439</v>
      </c>
      <c r="J223" s="204" t="s">
        <v>792</v>
      </c>
      <c r="K223" s="205">
        <f t="shared" si="65"/>
        <v>75.100000000000023</v>
      </c>
      <c r="L223" s="206">
        <f t="shared" si="66"/>
        <v>0.22258446947243635</v>
      </c>
      <c r="M223" s="201" t="s">
        <v>591</v>
      </c>
      <c r="N223" s="207">
        <v>44230</v>
      </c>
      <c r="O223" s="1"/>
      <c r="P223" s="1"/>
      <c r="Q223" s="1"/>
      <c r="R223" s="6" t="s">
        <v>784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23">
        <v>135</v>
      </c>
      <c r="B224" s="222">
        <v>43285</v>
      </c>
      <c r="C224" s="222"/>
      <c r="D224" s="223" t="s">
        <v>55</v>
      </c>
      <c r="E224" s="224" t="s">
        <v>623</v>
      </c>
      <c r="F224" s="224">
        <f>127.5-5.53</f>
        <v>121.97</v>
      </c>
      <c r="G224" s="225"/>
      <c r="H224" s="225">
        <v>122.5</v>
      </c>
      <c r="I224" s="225">
        <v>170</v>
      </c>
      <c r="J224" s="226" t="s">
        <v>824</v>
      </c>
      <c r="K224" s="227">
        <f t="shared" si="65"/>
        <v>0.53000000000000114</v>
      </c>
      <c r="L224" s="228">
        <f t="shared" si="66"/>
        <v>4.3453308190538747E-3</v>
      </c>
      <c r="M224" s="224" t="s">
        <v>714</v>
      </c>
      <c r="N224" s="222">
        <v>44431</v>
      </c>
      <c r="O224" s="1"/>
      <c r="P224" s="1"/>
      <c r="Q224" s="1"/>
      <c r="R224" s="6" t="s">
        <v>780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42">
        <v>136</v>
      </c>
      <c r="B225" s="243">
        <v>43294</v>
      </c>
      <c r="C225" s="243"/>
      <c r="D225" s="244" t="s">
        <v>365</v>
      </c>
      <c r="E225" s="245" t="s">
        <v>623</v>
      </c>
      <c r="F225" s="240">
        <v>46.5</v>
      </c>
      <c r="G225" s="245"/>
      <c r="H225" s="245">
        <v>17</v>
      </c>
      <c r="I225" s="246">
        <v>59</v>
      </c>
      <c r="J225" s="214" t="s">
        <v>793</v>
      </c>
      <c r="K225" s="215">
        <f t="shared" ref="K225:K233" si="67">H225-F225</f>
        <v>-29.5</v>
      </c>
      <c r="L225" s="216">
        <f t="shared" ref="L225:L233" si="68">K225/F225</f>
        <v>-0.63440860215053763</v>
      </c>
      <c r="M225" s="212" t="s">
        <v>604</v>
      </c>
      <c r="N225" s="209">
        <v>43887</v>
      </c>
      <c r="O225" s="1"/>
      <c r="P225" s="1"/>
      <c r="Q225" s="1"/>
      <c r="R225" s="6" t="s">
        <v>780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29">
        <v>137</v>
      </c>
      <c r="B226" s="230">
        <v>43396</v>
      </c>
      <c r="C226" s="230"/>
      <c r="D226" s="231" t="s">
        <v>418</v>
      </c>
      <c r="E226" s="232" t="s">
        <v>623</v>
      </c>
      <c r="F226" s="232">
        <v>156.5</v>
      </c>
      <c r="G226" s="232"/>
      <c r="H226" s="232">
        <v>207.5</v>
      </c>
      <c r="I226" s="234">
        <v>191</v>
      </c>
      <c r="J226" s="204" t="s">
        <v>681</v>
      </c>
      <c r="K226" s="205">
        <f t="shared" si="67"/>
        <v>51</v>
      </c>
      <c r="L226" s="206">
        <f t="shared" si="68"/>
        <v>0.32587859424920129</v>
      </c>
      <c r="M226" s="201" t="s">
        <v>591</v>
      </c>
      <c r="N226" s="207">
        <v>44369</v>
      </c>
      <c r="O226" s="1"/>
      <c r="P226" s="1"/>
      <c r="Q226" s="1"/>
      <c r="R226" s="6" t="s">
        <v>780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29">
        <v>138</v>
      </c>
      <c r="B227" s="230">
        <v>43439</v>
      </c>
      <c r="C227" s="230"/>
      <c r="D227" s="231" t="s">
        <v>327</v>
      </c>
      <c r="E227" s="232" t="s">
        <v>623</v>
      </c>
      <c r="F227" s="232">
        <v>259.5</v>
      </c>
      <c r="G227" s="232"/>
      <c r="H227" s="232">
        <v>320</v>
      </c>
      <c r="I227" s="234">
        <v>320</v>
      </c>
      <c r="J227" s="204" t="s">
        <v>681</v>
      </c>
      <c r="K227" s="205">
        <f t="shared" si="67"/>
        <v>60.5</v>
      </c>
      <c r="L227" s="206">
        <f t="shared" si="68"/>
        <v>0.23314065510597304</v>
      </c>
      <c r="M227" s="201" t="s">
        <v>591</v>
      </c>
      <c r="N227" s="207">
        <v>44323</v>
      </c>
      <c r="O227" s="1"/>
      <c r="P227" s="1"/>
      <c r="Q227" s="1"/>
      <c r="R227" s="6" t="s">
        <v>780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42">
        <v>139</v>
      </c>
      <c r="B228" s="243">
        <v>43439</v>
      </c>
      <c r="C228" s="243"/>
      <c r="D228" s="244" t="s">
        <v>794</v>
      </c>
      <c r="E228" s="245" t="s">
        <v>623</v>
      </c>
      <c r="F228" s="245">
        <v>715</v>
      </c>
      <c r="G228" s="245"/>
      <c r="H228" s="245">
        <v>445</v>
      </c>
      <c r="I228" s="246">
        <v>840</v>
      </c>
      <c r="J228" s="214" t="s">
        <v>795</v>
      </c>
      <c r="K228" s="215">
        <f t="shared" si="67"/>
        <v>-270</v>
      </c>
      <c r="L228" s="216">
        <f t="shared" si="68"/>
        <v>-0.3776223776223776</v>
      </c>
      <c r="M228" s="212" t="s">
        <v>604</v>
      </c>
      <c r="N228" s="209">
        <v>43800</v>
      </c>
      <c r="O228" s="1"/>
      <c r="P228" s="1"/>
      <c r="Q228" s="1"/>
      <c r="R228" s="6" t="s">
        <v>780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29">
        <v>140</v>
      </c>
      <c r="B229" s="230">
        <v>43469</v>
      </c>
      <c r="C229" s="230"/>
      <c r="D229" s="231" t="s">
        <v>158</v>
      </c>
      <c r="E229" s="232" t="s">
        <v>623</v>
      </c>
      <c r="F229" s="232">
        <v>875</v>
      </c>
      <c r="G229" s="232"/>
      <c r="H229" s="232">
        <v>1165</v>
      </c>
      <c r="I229" s="234">
        <v>1185</v>
      </c>
      <c r="J229" s="204" t="s">
        <v>796</v>
      </c>
      <c r="K229" s="205">
        <f t="shared" si="67"/>
        <v>290</v>
      </c>
      <c r="L229" s="206">
        <f t="shared" si="68"/>
        <v>0.33142857142857141</v>
      </c>
      <c r="M229" s="201" t="s">
        <v>591</v>
      </c>
      <c r="N229" s="207">
        <v>43847</v>
      </c>
      <c r="O229" s="1"/>
      <c r="P229" s="1"/>
      <c r="Q229" s="1"/>
      <c r="R229" s="6" t="s">
        <v>780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29">
        <v>141</v>
      </c>
      <c r="B230" s="230">
        <v>43559</v>
      </c>
      <c r="C230" s="230"/>
      <c r="D230" s="231" t="s">
        <v>343</v>
      </c>
      <c r="E230" s="232" t="s">
        <v>623</v>
      </c>
      <c r="F230" s="232">
        <f>387-14.63</f>
        <v>372.37</v>
      </c>
      <c r="G230" s="232"/>
      <c r="H230" s="232">
        <v>490</v>
      </c>
      <c r="I230" s="234">
        <v>490</v>
      </c>
      <c r="J230" s="204" t="s">
        <v>681</v>
      </c>
      <c r="K230" s="205">
        <f t="shared" si="67"/>
        <v>117.63</v>
      </c>
      <c r="L230" s="206">
        <f t="shared" si="68"/>
        <v>0.31589548030185027</v>
      </c>
      <c r="M230" s="201" t="s">
        <v>591</v>
      </c>
      <c r="N230" s="207">
        <v>43850</v>
      </c>
      <c r="O230" s="1"/>
      <c r="P230" s="1"/>
      <c r="Q230" s="1"/>
      <c r="R230" s="6" t="s">
        <v>780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42">
        <v>142</v>
      </c>
      <c r="B231" s="243">
        <v>43578</v>
      </c>
      <c r="C231" s="243"/>
      <c r="D231" s="244" t="s">
        <v>797</v>
      </c>
      <c r="E231" s="245" t="s">
        <v>593</v>
      </c>
      <c r="F231" s="245">
        <v>220</v>
      </c>
      <c r="G231" s="245"/>
      <c r="H231" s="245">
        <v>127.5</v>
      </c>
      <c r="I231" s="246">
        <v>284</v>
      </c>
      <c r="J231" s="214" t="s">
        <v>798</v>
      </c>
      <c r="K231" s="215">
        <f t="shared" si="67"/>
        <v>-92.5</v>
      </c>
      <c r="L231" s="216">
        <f t="shared" si="68"/>
        <v>-0.42045454545454547</v>
      </c>
      <c r="M231" s="212" t="s">
        <v>604</v>
      </c>
      <c r="N231" s="209">
        <v>43896</v>
      </c>
      <c r="O231" s="1"/>
      <c r="P231" s="1"/>
      <c r="Q231" s="1"/>
      <c r="R231" s="6" t="s">
        <v>780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29">
        <v>143</v>
      </c>
      <c r="B232" s="230">
        <v>43622</v>
      </c>
      <c r="C232" s="230"/>
      <c r="D232" s="231" t="s">
        <v>483</v>
      </c>
      <c r="E232" s="232" t="s">
        <v>593</v>
      </c>
      <c r="F232" s="232">
        <v>332.8</v>
      </c>
      <c r="G232" s="232"/>
      <c r="H232" s="232">
        <v>405</v>
      </c>
      <c r="I232" s="234">
        <v>419</v>
      </c>
      <c r="J232" s="204" t="s">
        <v>799</v>
      </c>
      <c r="K232" s="205">
        <f t="shared" si="67"/>
        <v>72.199999999999989</v>
      </c>
      <c r="L232" s="206">
        <f t="shared" si="68"/>
        <v>0.21694711538461534</v>
      </c>
      <c r="M232" s="201" t="s">
        <v>591</v>
      </c>
      <c r="N232" s="207">
        <v>43860</v>
      </c>
      <c r="O232" s="1"/>
      <c r="P232" s="1"/>
      <c r="Q232" s="1"/>
      <c r="R232" s="6" t="s">
        <v>784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23">
        <v>144</v>
      </c>
      <c r="B233" s="222">
        <v>43641</v>
      </c>
      <c r="C233" s="222"/>
      <c r="D233" s="223" t="s">
        <v>151</v>
      </c>
      <c r="E233" s="224" t="s">
        <v>623</v>
      </c>
      <c r="F233" s="224">
        <v>386</v>
      </c>
      <c r="G233" s="225"/>
      <c r="H233" s="225">
        <v>395</v>
      </c>
      <c r="I233" s="225">
        <v>452</v>
      </c>
      <c r="J233" s="226" t="s">
        <v>800</v>
      </c>
      <c r="K233" s="227">
        <f t="shared" si="67"/>
        <v>9</v>
      </c>
      <c r="L233" s="228">
        <f t="shared" si="68"/>
        <v>2.3316062176165803E-2</v>
      </c>
      <c r="M233" s="224" t="s">
        <v>714</v>
      </c>
      <c r="N233" s="222">
        <v>43868</v>
      </c>
      <c r="O233" s="1"/>
      <c r="P233" s="1"/>
      <c r="Q233" s="1"/>
      <c r="R233" s="6" t="s">
        <v>784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23">
        <v>145</v>
      </c>
      <c r="B234" s="222">
        <v>43707</v>
      </c>
      <c r="C234" s="222"/>
      <c r="D234" s="223" t="s">
        <v>131</v>
      </c>
      <c r="E234" s="224" t="s">
        <v>623</v>
      </c>
      <c r="F234" s="224">
        <v>137.5</v>
      </c>
      <c r="G234" s="225"/>
      <c r="H234" s="225">
        <v>138.5</v>
      </c>
      <c r="I234" s="225">
        <v>190</v>
      </c>
      <c r="J234" s="226" t="s">
        <v>823</v>
      </c>
      <c r="K234" s="227">
        <f t="shared" ref="K234" si="69">H234-F234</f>
        <v>1</v>
      </c>
      <c r="L234" s="228">
        <f t="shared" ref="L234" si="70">K234/F234</f>
        <v>7.2727272727272727E-3</v>
      </c>
      <c r="M234" s="224" t="s">
        <v>714</v>
      </c>
      <c r="N234" s="222">
        <v>44432</v>
      </c>
      <c r="O234" s="1"/>
      <c r="P234" s="1"/>
      <c r="Q234" s="1"/>
      <c r="R234" s="6" t="s">
        <v>780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29">
        <v>146</v>
      </c>
      <c r="B235" s="230">
        <v>43731</v>
      </c>
      <c r="C235" s="230"/>
      <c r="D235" s="231" t="s">
        <v>430</v>
      </c>
      <c r="E235" s="232" t="s">
        <v>623</v>
      </c>
      <c r="F235" s="232">
        <v>235</v>
      </c>
      <c r="G235" s="232"/>
      <c r="H235" s="232">
        <v>295</v>
      </c>
      <c r="I235" s="234">
        <v>296</v>
      </c>
      <c r="J235" s="204" t="s">
        <v>801</v>
      </c>
      <c r="K235" s="205">
        <f t="shared" ref="K235:K240" si="71">H235-F235</f>
        <v>60</v>
      </c>
      <c r="L235" s="206">
        <f t="shared" ref="L235:L240" si="72">K235/F235</f>
        <v>0.25531914893617019</v>
      </c>
      <c r="M235" s="201" t="s">
        <v>591</v>
      </c>
      <c r="N235" s="207">
        <v>43844</v>
      </c>
      <c r="O235" s="1"/>
      <c r="P235" s="1"/>
      <c r="Q235" s="1"/>
      <c r="R235" s="6" t="s">
        <v>784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29">
        <v>147</v>
      </c>
      <c r="B236" s="230">
        <v>43752</v>
      </c>
      <c r="C236" s="230"/>
      <c r="D236" s="231" t="s">
        <v>802</v>
      </c>
      <c r="E236" s="232" t="s">
        <v>623</v>
      </c>
      <c r="F236" s="232">
        <v>277.5</v>
      </c>
      <c r="G236" s="232"/>
      <c r="H236" s="232">
        <v>333</v>
      </c>
      <c r="I236" s="234">
        <v>333</v>
      </c>
      <c r="J236" s="204" t="s">
        <v>803</v>
      </c>
      <c r="K236" s="205">
        <f t="shared" si="71"/>
        <v>55.5</v>
      </c>
      <c r="L236" s="206">
        <f t="shared" si="72"/>
        <v>0.2</v>
      </c>
      <c r="M236" s="201" t="s">
        <v>591</v>
      </c>
      <c r="N236" s="207">
        <v>43846</v>
      </c>
      <c r="O236" s="1"/>
      <c r="P236" s="1"/>
      <c r="Q236" s="1"/>
      <c r="R236" s="6" t="s">
        <v>780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29">
        <v>148</v>
      </c>
      <c r="B237" s="230">
        <v>43752</v>
      </c>
      <c r="C237" s="230"/>
      <c r="D237" s="231" t="s">
        <v>804</v>
      </c>
      <c r="E237" s="232" t="s">
        <v>623</v>
      </c>
      <c r="F237" s="232">
        <v>930</v>
      </c>
      <c r="G237" s="232"/>
      <c r="H237" s="232">
        <v>1165</v>
      </c>
      <c r="I237" s="234">
        <v>1200</v>
      </c>
      <c r="J237" s="204" t="s">
        <v>805</v>
      </c>
      <c r="K237" s="205">
        <f t="shared" si="71"/>
        <v>235</v>
      </c>
      <c r="L237" s="206">
        <f t="shared" si="72"/>
        <v>0.25268817204301075</v>
      </c>
      <c r="M237" s="201" t="s">
        <v>591</v>
      </c>
      <c r="N237" s="207">
        <v>43847</v>
      </c>
      <c r="O237" s="1"/>
      <c r="P237" s="1"/>
      <c r="Q237" s="1"/>
      <c r="R237" s="6" t="s">
        <v>784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29">
        <v>149</v>
      </c>
      <c r="B238" s="230">
        <v>43753</v>
      </c>
      <c r="C238" s="230"/>
      <c r="D238" s="231" t="s">
        <v>806</v>
      </c>
      <c r="E238" s="232" t="s">
        <v>623</v>
      </c>
      <c r="F238" s="202">
        <v>111</v>
      </c>
      <c r="G238" s="232"/>
      <c r="H238" s="232">
        <v>141</v>
      </c>
      <c r="I238" s="234">
        <v>141</v>
      </c>
      <c r="J238" s="204" t="s">
        <v>607</v>
      </c>
      <c r="K238" s="205">
        <f t="shared" si="71"/>
        <v>30</v>
      </c>
      <c r="L238" s="206">
        <f t="shared" si="72"/>
        <v>0.27027027027027029</v>
      </c>
      <c r="M238" s="201" t="s">
        <v>591</v>
      </c>
      <c r="N238" s="207">
        <v>44328</v>
      </c>
      <c r="O238" s="1"/>
      <c r="P238" s="1"/>
      <c r="Q238" s="1"/>
      <c r="R238" s="6" t="s">
        <v>784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29">
        <v>150</v>
      </c>
      <c r="B239" s="230">
        <v>43753</v>
      </c>
      <c r="C239" s="230"/>
      <c r="D239" s="231" t="s">
        <v>807</v>
      </c>
      <c r="E239" s="232" t="s">
        <v>623</v>
      </c>
      <c r="F239" s="202">
        <v>296</v>
      </c>
      <c r="G239" s="232"/>
      <c r="H239" s="232">
        <v>370</v>
      </c>
      <c r="I239" s="234">
        <v>370</v>
      </c>
      <c r="J239" s="204" t="s">
        <v>681</v>
      </c>
      <c r="K239" s="205">
        <f t="shared" si="71"/>
        <v>74</v>
      </c>
      <c r="L239" s="206">
        <f t="shared" si="72"/>
        <v>0.25</v>
      </c>
      <c r="M239" s="201" t="s">
        <v>591</v>
      </c>
      <c r="N239" s="207">
        <v>43853</v>
      </c>
      <c r="O239" s="1"/>
      <c r="P239" s="1"/>
      <c r="Q239" s="1"/>
      <c r="R239" s="6" t="s">
        <v>784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29">
        <v>151</v>
      </c>
      <c r="B240" s="230">
        <v>43754</v>
      </c>
      <c r="C240" s="230"/>
      <c r="D240" s="231" t="s">
        <v>808</v>
      </c>
      <c r="E240" s="232" t="s">
        <v>623</v>
      </c>
      <c r="F240" s="202">
        <v>300</v>
      </c>
      <c r="G240" s="232"/>
      <c r="H240" s="232">
        <v>382.5</v>
      </c>
      <c r="I240" s="234">
        <v>344</v>
      </c>
      <c r="J240" s="204" t="s">
        <v>809</v>
      </c>
      <c r="K240" s="205">
        <f t="shared" si="71"/>
        <v>82.5</v>
      </c>
      <c r="L240" s="206">
        <f t="shared" si="72"/>
        <v>0.27500000000000002</v>
      </c>
      <c r="M240" s="201" t="s">
        <v>591</v>
      </c>
      <c r="N240" s="207">
        <v>44238</v>
      </c>
      <c r="O240" s="1"/>
      <c r="P240" s="1"/>
      <c r="Q240" s="1"/>
      <c r="R240" s="6" t="s">
        <v>784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48">
        <v>152</v>
      </c>
      <c r="B241" s="249">
        <v>43832</v>
      </c>
      <c r="C241" s="249"/>
      <c r="D241" s="250" t="s">
        <v>810</v>
      </c>
      <c r="E241" s="56" t="s">
        <v>623</v>
      </c>
      <c r="F241" s="251" t="s">
        <v>811</v>
      </c>
      <c r="G241" s="56"/>
      <c r="H241" s="56"/>
      <c r="I241" s="252">
        <v>590</v>
      </c>
      <c r="J241" s="247" t="s">
        <v>594</v>
      </c>
      <c r="K241" s="247"/>
      <c r="L241" s="253"/>
      <c r="M241" s="254" t="s">
        <v>594</v>
      </c>
      <c r="N241" s="255"/>
      <c r="O241" s="1"/>
      <c r="P241" s="1"/>
      <c r="Q241" s="1"/>
      <c r="R241" s="6" t="s">
        <v>784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29">
        <v>153</v>
      </c>
      <c r="B242" s="230">
        <v>43966</v>
      </c>
      <c r="C242" s="230"/>
      <c r="D242" s="231" t="s">
        <v>71</v>
      </c>
      <c r="E242" s="232" t="s">
        <v>623</v>
      </c>
      <c r="F242" s="202">
        <v>67.5</v>
      </c>
      <c r="G242" s="232"/>
      <c r="H242" s="232">
        <v>86</v>
      </c>
      <c r="I242" s="234">
        <v>86</v>
      </c>
      <c r="J242" s="204" t="s">
        <v>812</v>
      </c>
      <c r="K242" s="205">
        <f t="shared" ref="K242:K249" si="73">H242-F242</f>
        <v>18.5</v>
      </c>
      <c r="L242" s="206">
        <f t="shared" ref="L242:L249" si="74">K242/F242</f>
        <v>0.27407407407407408</v>
      </c>
      <c r="M242" s="201" t="s">
        <v>591</v>
      </c>
      <c r="N242" s="207">
        <v>44008</v>
      </c>
      <c r="O242" s="1"/>
      <c r="P242" s="1"/>
      <c r="Q242" s="1"/>
      <c r="R242" s="6" t="s">
        <v>784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29">
        <v>154</v>
      </c>
      <c r="B243" s="230">
        <v>44035</v>
      </c>
      <c r="C243" s="230"/>
      <c r="D243" s="231" t="s">
        <v>482</v>
      </c>
      <c r="E243" s="232" t="s">
        <v>623</v>
      </c>
      <c r="F243" s="202">
        <v>231</v>
      </c>
      <c r="G243" s="232"/>
      <c r="H243" s="232">
        <v>281</v>
      </c>
      <c r="I243" s="234">
        <v>281</v>
      </c>
      <c r="J243" s="204" t="s">
        <v>681</v>
      </c>
      <c r="K243" s="205">
        <f t="shared" si="73"/>
        <v>50</v>
      </c>
      <c r="L243" s="206">
        <f t="shared" si="74"/>
        <v>0.21645021645021645</v>
      </c>
      <c r="M243" s="201" t="s">
        <v>591</v>
      </c>
      <c r="N243" s="207">
        <v>44358</v>
      </c>
      <c r="O243" s="1"/>
      <c r="P243" s="1"/>
      <c r="Q243" s="1"/>
      <c r="R243" s="6" t="s">
        <v>784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29">
        <v>155</v>
      </c>
      <c r="B244" s="230">
        <v>44092</v>
      </c>
      <c r="C244" s="230"/>
      <c r="D244" s="231" t="s">
        <v>407</v>
      </c>
      <c r="E244" s="232" t="s">
        <v>623</v>
      </c>
      <c r="F244" s="232">
        <v>206</v>
      </c>
      <c r="G244" s="232"/>
      <c r="H244" s="232">
        <v>248</v>
      </c>
      <c r="I244" s="234">
        <v>248</v>
      </c>
      <c r="J244" s="204" t="s">
        <v>681</v>
      </c>
      <c r="K244" s="205">
        <f t="shared" si="73"/>
        <v>42</v>
      </c>
      <c r="L244" s="206">
        <f t="shared" si="74"/>
        <v>0.20388349514563106</v>
      </c>
      <c r="M244" s="201" t="s">
        <v>591</v>
      </c>
      <c r="N244" s="207">
        <v>44214</v>
      </c>
      <c r="O244" s="1"/>
      <c r="P244" s="1"/>
      <c r="Q244" s="1"/>
      <c r="R244" s="6" t="s">
        <v>784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29">
        <v>156</v>
      </c>
      <c r="B245" s="230">
        <v>44140</v>
      </c>
      <c r="C245" s="230"/>
      <c r="D245" s="231" t="s">
        <v>407</v>
      </c>
      <c r="E245" s="232" t="s">
        <v>623</v>
      </c>
      <c r="F245" s="232">
        <v>182.5</v>
      </c>
      <c r="G245" s="232"/>
      <c r="H245" s="232">
        <v>248</v>
      </c>
      <c r="I245" s="234">
        <v>248</v>
      </c>
      <c r="J245" s="204" t="s">
        <v>681</v>
      </c>
      <c r="K245" s="205">
        <f t="shared" si="73"/>
        <v>65.5</v>
      </c>
      <c r="L245" s="206">
        <f t="shared" si="74"/>
        <v>0.35890410958904112</v>
      </c>
      <c r="M245" s="201" t="s">
        <v>591</v>
      </c>
      <c r="N245" s="207">
        <v>44214</v>
      </c>
      <c r="O245" s="1"/>
      <c r="P245" s="1"/>
      <c r="Q245" s="1"/>
      <c r="R245" s="6" t="s">
        <v>784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29">
        <v>157</v>
      </c>
      <c r="B246" s="230">
        <v>44140</v>
      </c>
      <c r="C246" s="230"/>
      <c r="D246" s="231" t="s">
        <v>327</v>
      </c>
      <c r="E246" s="232" t="s">
        <v>623</v>
      </c>
      <c r="F246" s="232">
        <v>247.5</v>
      </c>
      <c r="G246" s="232"/>
      <c r="H246" s="232">
        <v>320</v>
      </c>
      <c r="I246" s="234">
        <v>320</v>
      </c>
      <c r="J246" s="204" t="s">
        <v>681</v>
      </c>
      <c r="K246" s="205">
        <f t="shared" si="73"/>
        <v>72.5</v>
      </c>
      <c r="L246" s="206">
        <f t="shared" si="74"/>
        <v>0.29292929292929293</v>
      </c>
      <c r="M246" s="201" t="s">
        <v>591</v>
      </c>
      <c r="N246" s="207">
        <v>44323</v>
      </c>
      <c r="O246" s="1"/>
      <c r="P246" s="1"/>
      <c r="Q246" s="1"/>
      <c r="R246" s="6" t="s">
        <v>784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29">
        <v>158</v>
      </c>
      <c r="B247" s="230">
        <v>44140</v>
      </c>
      <c r="C247" s="230"/>
      <c r="D247" s="231" t="s">
        <v>272</v>
      </c>
      <c r="E247" s="232" t="s">
        <v>623</v>
      </c>
      <c r="F247" s="202">
        <v>925</v>
      </c>
      <c r="G247" s="232"/>
      <c r="H247" s="232">
        <v>1095</v>
      </c>
      <c r="I247" s="234">
        <v>1093</v>
      </c>
      <c r="J247" s="204" t="s">
        <v>813</v>
      </c>
      <c r="K247" s="205">
        <f t="shared" si="73"/>
        <v>170</v>
      </c>
      <c r="L247" s="206">
        <f t="shared" si="74"/>
        <v>0.18378378378378379</v>
      </c>
      <c r="M247" s="201" t="s">
        <v>591</v>
      </c>
      <c r="N247" s="207">
        <v>44201</v>
      </c>
      <c r="O247" s="1"/>
      <c r="P247" s="1"/>
      <c r="Q247" s="1"/>
      <c r="R247" s="6" t="s">
        <v>784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29">
        <v>159</v>
      </c>
      <c r="B248" s="230">
        <v>44140</v>
      </c>
      <c r="C248" s="230"/>
      <c r="D248" s="231" t="s">
        <v>343</v>
      </c>
      <c r="E248" s="232" t="s">
        <v>623</v>
      </c>
      <c r="F248" s="202">
        <v>332.5</v>
      </c>
      <c r="G248" s="232"/>
      <c r="H248" s="232">
        <v>393</v>
      </c>
      <c r="I248" s="234">
        <v>406</v>
      </c>
      <c r="J248" s="204" t="s">
        <v>814</v>
      </c>
      <c r="K248" s="205">
        <f t="shared" si="73"/>
        <v>60.5</v>
      </c>
      <c r="L248" s="206">
        <f t="shared" si="74"/>
        <v>0.18195488721804512</v>
      </c>
      <c r="M248" s="201" t="s">
        <v>591</v>
      </c>
      <c r="N248" s="207">
        <v>44256</v>
      </c>
      <c r="O248" s="1"/>
      <c r="P248" s="1"/>
      <c r="Q248" s="1"/>
      <c r="R248" s="6" t="s">
        <v>784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29">
        <v>160</v>
      </c>
      <c r="B249" s="230">
        <v>44141</v>
      </c>
      <c r="C249" s="230"/>
      <c r="D249" s="231" t="s">
        <v>482</v>
      </c>
      <c r="E249" s="232" t="s">
        <v>623</v>
      </c>
      <c r="F249" s="202">
        <v>231</v>
      </c>
      <c r="G249" s="232"/>
      <c r="H249" s="232">
        <v>281</v>
      </c>
      <c r="I249" s="234">
        <v>281</v>
      </c>
      <c r="J249" s="204" t="s">
        <v>681</v>
      </c>
      <c r="K249" s="205">
        <f t="shared" si="73"/>
        <v>50</v>
      </c>
      <c r="L249" s="206">
        <f t="shared" si="74"/>
        <v>0.21645021645021645</v>
      </c>
      <c r="M249" s="201" t="s">
        <v>591</v>
      </c>
      <c r="N249" s="207">
        <v>44358</v>
      </c>
      <c r="O249" s="1"/>
      <c r="P249" s="1"/>
      <c r="Q249" s="1"/>
      <c r="R249" s="6" t="s">
        <v>784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56">
        <v>161</v>
      </c>
      <c r="B250" s="249">
        <v>44187</v>
      </c>
      <c r="C250" s="249"/>
      <c r="D250" s="250" t="s">
        <v>455</v>
      </c>
      <c r="E250" s="56" t="s">
        <v>623</v>
      </c>
      <c r="F250" s="251" t="s">
        <v>815</v>
      </c>
      <c r="G250" s="56"/>
      <c r="H250" s="56"/>
      <c r="I250" s="252">
        <v>239</v>
      </c>
      <c r="J250" s="247" t="s">
        <v>594</v>
      </c>
      <c r="K250" s="247"/>
      <c r="L250" s="253"/>
      <c r="M250" s="254"/>
      <c r="N250" s="255"/>
      <c r="O250" s="1"/>
      <c r="P250" s="1"/>
      <c r="Q250" s="1"/>
      <c r="R250" s="6" t="s">
        <v>784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56">
        <v>162</v>
      </c>
      <c r="B251" s="249">
        <v>44258</v>
      </c>
      <c r="C251" s="249"/>
      <c r="D251" s="250" t="s">
        <v>810</v>
      </c>
      <c r="E251" s="56" t="s">
        <v>623</v>
      </c>
      <c r="F251" s="251" t="s">
        <v>811</v>
      </c>
      <c r="G251" s="56"/>
      <c r="H251" s="56"/>
      <c r="I251" s="252">
        <v>590</v>
      </c>
      <c r="J251" s="247" t="s">
        <v>594</v>
      </c>
      <c r="K251" s="247"/>
      <c r="L251" s="253"/>
      <c r="M251" s="254"/>
      <c r="N251" s="255"/>
      <c r="O251" s="1"/>
      <c r="P251" s="1"/>
      <c r="R251" s="6" t="s">
        <v>784</v>
      </c>
    </row>
    <row r="252" spans="1:26" ht="12.75" customHeight="1">
      <c r="A252" s="229">
        <v>163</v>
      </c>
      <c r="B252" s="230">
        <v>44274</v>
      </c>
      <c r="C252" s="230"/>
      <c r="D252" s="231" t="s">
        <v>343</v>
      </c>
      <c r="E252" s="232" t="s">
        <v>623</v>
      </c>
      <c r="F252" s="202">
        <v>355</v>
      </c>
      <c r="G252" s="232"/>
      <c r="H252" s="232">
        <v>422.5</v>
      </c>
      <c r="I252" s="234">
        <v>420</v>
      </c>
      <c r="J252" s="204" t="s">
        <v>816</v>
      </c>
      <c r="K252" s="205">
        <f t="shared" ref="K252:K255" si="75">H252-F252</f>
        <v>67.5</v>
      </c>
      <c r="L252" s="206">
        <f t="shared" ref="L252:L255" si="76">K252/F252</f>
        <v>0.19014084507042253</v>
      </c>
      <c r="M252" s="201" t="s">
        <v>591</v>
      </c>
      <c r="N252" s="207">
        <v>44361</v>
      </c>
      <c r="O252" s="1"/>
      <c r="R252" s="257" t="s">
        <v>784</v>
      </c>
    </row>
    <row r="253" spans="1:26" ht="12.75" customHeight="1">
      <c r="A253" s="229">
        <v>164</v>
      </c>
      <c r="B253" s="230">
        <v>44295</v>
      </c>
      <c r="C253" s="230"/>
      <c r="D253" s="231" t="s">
        <v>817</v>
      </c>
      <c r="E253" s="232" t="s">
        <v>623</v>
      </c>
      <c r="F253" s="202">
        <v>555</v>
      </c>
      <c r="G253" s="232"/>
      <c r="H253" s="232">
        <v>663</v>
      </c>
      <c r="I253" s="234">
        <v>663</v>
      </c>
      <c r="J253" s="204" t="s">
        <v>818</v>
      </c>
      <c r="K253" s="205">
        <f t="shared" si="75"/>
        <v>108</v>
      </c>
      <c r="L253" s="206">
        <f t="shared" si="76"/>
        <v>0.19459459459459461</v>
      </c>
      <c r="M253" s="201" t="s">
        <v>591</v>
      </c>
      <c r="N253" s="207">
        <v>44321</v>
      </c>
      <c r="O253" s="1"/>
      <c r="P253" s="1"/>
      <c r="Q253" s="1"/>
      <c r="R253" s="257" t="s">
        <v>784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29">
        <v>165</v>
      </c>
      <c r="B254" s="230">
        <v>44308</v>
      </c>
      <c r="C254" s="230"/>
      <c r="D254" s="231" t="s">
        <v>376</v>
      </c>
      <c r="E254" s="232" t="s">
        <v>623</v>
      </c>
      <c r="F254" s="202">
        <v>126.5</v>
      </c>
      <c r="G254" s="232"/>
      <c r="H254" s="232">
        <v>155</v>
      </c>
      <c r="I254" s="234">
        <v>155</v>
      </c>
      <c r="J254" s="204" t="s">
        <v>681</v>
      </c>
      <c r="K254" s="205">
        <f t="shared" si="75"/>
        <v>28.5</v>
      </c>
      <c r="L254" s="206">
        <f t="shared" si="76"/>
        <v>0.22529644268774704</v>
      </c>
      <c r="M254" s="201" t="s">
        <v>591</v>
      </c>
      <c r="N254" s="207">
        <v>44362</v>
      </c>
      <c r="O254" s="1"/>
      <c r="R254" s="257" t="s">
        <v>784</v>
      </c>
    </row>
    <row r="255" spans="1:26" ht="12.75" customHeight="1">
      <c r="A255" s="308">
        <v>166</v>
      </c>
      <c r="B255" s="309">
        <v>44368</v>
      </c>
      <c r="C255" s="309"/>
      <c r="D255" s="310" t="s">
        <v>394</v>
      </c>
      <c r="E255" s="311" t="s">
        <v>623</v>
      </c>
      <c r="F255" s="312">
        <v>287.5</v>
      </c>
      <c r="G255" s="311"/>
      <c r="H255" s="311">
        <v>245</v>
      </c>
      <c r="I255" s="313">
        <v>344</v>
      </c>
      <c r="J255" s="214" t="s">
        <v>859</v>
      </c>
      <c r="K255" s="215">
        <f t="shared" si="75"/>
        <v>-42.5</v>
      </c>
      <c r="L255" s="216">
        <f t="shared" si="76"/>
        <v>-0.14782608695652175</v>
      </c>
      <c r="M255" s="212" t="s">
        <v>604</v>
      </c>
      <c r="N255" s="209">
        <v>44508</v>
      </c>
      <c r="O255" s="1"/>
      <c r="R255" s="257" t="s">
        <v>784</v>
      </c>
    </row>
    <row r="256" spans="1:26" ht="12.75" customHeight="1">
      <c r="A256" s="256">
        <v>167</v>
      </c>
      <c r="B256" s="249">
        <v>44368</v>
      </c>
      <c r="C256" s="249"/>
      <c r="D256" s="250" t="s">
        <v>482</v>
      </c>
      <c r="E256" s="56" t="s">
        <v>623</v>
      </c>
      <c r="F256" s="251" t="s">
        <v>819</v>
      </c>
      <c r="G256" s="56"/>
      <c r="H256" s="56"/>
      <c r="I256" s="252">
        <v>320</v>
      </c>
      <c r="J256" s="247" t="s">
        <v>594</v>
      </c>
      <c r="K256" s="256"/>
      <c r="L256" s="249"/>
      <c r="M256" s="249"/>
      <c r="N256" s="250"/>
      <c r="O256" s="44"/>
      <c r="R256" s="257" t="s">
        <v>784</v>
      </c>
    </row>
    <row r="257" spans="1:18" ht="12.75" customHeight="1">
      <c r="A257" s="256">
        <v>168</v>
      </c>
      <c r="B257" s="249">
        <v>44406</v>
      </c>
      <c r="C257" s="249"/>
      <c r="D257" s="250" t="s">
        <v>376</v>
      </c>
      <c r="E257" s="56" t="s">
        <v>623</v>
      </c>
      <c r="F257" s="251" t="s">
        <v>822</v>
      </c>
      <c r="G257" s="56"/>
      <c r="H257" s="56"/>
      <c r="I257" s="56">
        <v>200</v>
      </c>
      <c r="J257" s="247" t="s">
        <v>594</v>
      </c>
      <c r="K257" s="256"/>
      <c r="L257" s="249"/>
      <c r="M257" s="249"/>
      <c r="N257" s="250"/>
      <c r="O257" s="44"/>
      <c r="R257" s="257" t="s">
        <v>784</v>
      </c>
    </row>
    <row r="258" spans="1:18" ht="12.75" customHeight="1">
      <c r="A258" s="229">
        <v>169</v>
      </c>
      <c r="B258" s="230">
        <v>44462</v>
      </c>
      <c r="C258" s="230"/>
      <c r="D258" s="231" t="s">
        <v>826</v>
      </c>
      <c r="E258" s="232" t="s">
        <v>623</v>
      </c>
      <c r="F258" s="202">
        <v>1235</v>
      </c>
      <c r="G258" s="232"/>
      <c r="H258" s="232">
        <v>1505</v>
      </c>
      <c r="I258" s="234">
        <v>1500</v>
      </c>
      <c r="J258" s="204" t="s">
        <v>681</v>
      </c>
      <c r="K258" s="205">
        <f t="shared" ref="K258" si="77">H258-F258</f>
        <v>270</v>
      </c>
      <c r="L258" s="206">
        <f t="shared" ref="L258" si="78">K258/F258</f>
        <v>0.21862348178137653</v>
      </c>
      <c r="M258" s="201" t="s">
        <v>591</v>
      </c>
      <c r="N258" s="207">
        <v>44564</v>
      </c>
      <c r="O258" s="1"/>
      <c r="R258" s="257" t="s">
        <v>784</v>
      </c>
    </row>
    <row r="259" spans="1:18" ht="12.75" customHeight="1">
      <c r="A259" s="279">
        <v>170</v>
      </c>
      <c r="B259" s="280">
        <v>44480</v>
      </c>
      <c r="C259" s="280"/>
      <c r="D259" s="281" t="s">
        <v>828</v>
      </c>
      <c r="E259" s="282" t="s">
        <v>623</v>
      </c>
      <c r="F259" s="283" t="s">
        <v>833</v>
      </c>
      <c r="G259" s="282"/>
      <c r="H259" s="282"/>
      <c r="I259" s="282">
        <v>145</v>
      </c>
      <c r="J259" s="284" t="s">
        <v>594</v>
      </c>
      <c r="K259" s="279"/>
      <c r="L259" s="280"/>
      <c r="M259" s="280"/>
      <c r="N259" s="281"/>
      <c r="O259" s="44"/>
      <c r="R259" s="257" t="s">
        <v>784</v>
      </c>
    </row>
    <row r="260" spans="1:18" ht="12.75" customHeight="1">
      <c r="A260" s="285">
        <v>171</v>
      </c>
      <c r="B260" s="286">
        <v>44481</v>
      </c>
      <c r="C260" s="286"/>
      <c r="D260" s="287" t="s">
        <v>261</v>
      </c>
      <c r="E260" s="288" t="s">
        <v>623</v>
      </c>
      <c r="F260" s="289" t="s">
        <v>830</v>
      </c>
      <c r="G260" s="288"/>
      <c r="H260" s="288"/>
      <c r="I260" s="288">
        <v>380</v>
      </c>
      <c r="J260" s="290" t="s">
        <v>594</v>
      </c>
      <c r="K260" s="285"/>
      <c r="L260" s="286"/>
      <c r="M260" s="286"/>
      <c r="N260" s="287"/>
      <c r="O260" s="44"/>
      <c r="R260" s="257" t="s">
        <v>784</v>
      </c>
    </row>
    <row r="261" spans="1:18" ht="12.75" customHeight="1">
      <c r="A261" s="285">
        <v>172</v>
      </c>
      <c r="B261" s="286">
        <v>44481</v>
      </c>
      <c r="C261" s="286"/>
      <c r="D261" s="287" t="s">
        <v>402</v>
      </c>
      <c r="E261" s="288" t="s">
        <v>623</v>
      </c>
      <c r="F261" s="289" t="s">
        <v>831</v>
      </c>
      <c r="G261" s="288"/>
      <c r="H261" s="288"/>
      <c r="I261" s="288">
        <v>56</v>
      </c>
      <c r="J261" s="290" t="s">
        <v>594</v>
      </c>
      <c r="K261" s="285"/>
      <c r="L261" s="286"/>
      <c r="M261" s="286"/>
      <c r="N261" s="287"/>
      <c r="O261" s="44"/>
      <c r="R261" s="257"/>
    </row>
    <row r="262" spans="1:18" ht="12.75" customHeight="1">
      <c r="A262" s="291">
        <v>173</v>
      </c>
      <c r="B262" s="286">
        <v>44551</v>
      </c>
      <c r="C262" s="291"/>
      <c r="D262" s="291" t="s">
        <v>119</v>
      </c>
      <c r="E262" s="288" t="s">
        <v>623</v>
      </c>
      <c r="F262" s="288" t="s">
        <v>874</v>
      </c>
      <c r="G262" s="288"/>
      <c r="H262" s="288"/>
      <c r="I262" s="288">
        <v>3000</v>
      </c>
      <c r="J262" s="288" t="s">
        <v>594</v>
      </c>
      <c r="K262" s="288"/>
      <c r="L262" s="288"/>
      <c r="M262" s="288"/>
      <c r="N262" s="291"/>
      <c r="O262" s="44"/>
      <c r="R262" s="257"/>
    </row>
    <row r="263" spans="1:18" ht="12.75" customHeight="1">
      <c r="F263" s="59"/>
      <c r="G263" s="59"/>
      <c r="H263" s="59"/>
      <c r="I263" s="59"/>
      <c r="J263" s="44"/>
      <c r="K263" s="59"/>
      <c r="L263" s="59"/>
      <c r="M263" s="59"/>
      <c r="O263" s="44"/>
      <c r="R263" s="257"/>
    </row>
    <row r="264" spans="1:18" ht="12.75" customHeight="1">
      <c r="A264" s="256"/>
      <c r="B264" s="258" t="s">
        <v>820</v>
      </c>
      <c r="F264" s="59"/>
      <c r="G264" s="59"/>
      <c r="H264" s="59"/>
      <c r="I264" s="59"/>
      <c r="J264" s="44"/>
      <c r="K264" s="59"/>
      <c r="L264" s="59"/>
      <c r="M264" s="59"/>
      <c r="O264" s="44"/>
      <c r="R264" s="257"/>
    </row>
    <row r="265" spans="1:18" ht="12.75" customHeight="1">
      <c r="F265" s="59"/>
      <c r="G265" s="59"/>
      <c r="H265" s="59"/>
      <c r="I265" s="59"/>
      <c r="J265" s="44"/>
      <c r="K265" s="59"/>
      <c r="L265" s="59"/>
      <c r="M265" s="59"/>
      <c r="O265" s="44"/>
      <c r="R265" s="59"/>
    </row>
    <row r="266" spans="1:18" ht="12.75" customHeight="1">
      <c r="F266" s="59"/>
      <c r="G266" s="59"/>
      <c r="H266" s="59"/>
      <c r="I266" s="59"/>
      <c r="J266" s="44"/>
      <c r="K266" s="59"/>
      <c r="L266" s="59"/>
      <c r="M266" s="59"/>
      <c r="O266" s="44"/>
      <c r="R266" s="59"/>
    </row>
    <row r="267" spans="1:18" ht="12.75" customHeight="1">
      <c r="F267" s="59"/>
      <c r="G267" s="59"/>
      <c r="H267" s="59"/>
      <c r="I267" s="59"/>
      <c r="J267" s="44"/>
      <c r="K267" s="59"/>
      <c r="L267" s="59"/>
      <c r="M267" s="59"/>
      <c r="O267" s="44"/>
      <c r="R267" s="59"/>
    </row>
    <row r="268" spans="1:18" ht="12.75" customHeight="1">
      <c r="F268" s="59"/>
      <c r="G268" s="59"/>
      <c r="H268" s="59"/>
      <c r="I268" s="59"/>
      <c r="J268" s="44"/>
      <c r="K268" s="59"/>
      <c r="L268" s="59"/>
      <c r="M268" s="59"/>
      <c r="O268" s="44"/>
      <c r="R268" s="59"/>
    </row>
    <row r="269" spans="1:18" ht="12.75" customHeight="1">
      <c r="F269" s="59"/>
      <c r="G269" s="59"/>
      <c r="H269" s="59"/>
      <c r="I269" s="59"/>
      <c r="J269" s="44"/>
      <c r="K269" s="59"/>
      <c r="L269" s="59"/>
      <c r="M269" s="59"/>
      <c r="O269" s="44"/>
      <c r="R269" s="59"/>
    </row>
    <row r="270" spans="1:18" ht="12.75" customHeight="1">
      <c r="F270" s="59"/>
      <c r="G270" s="59"/>
      <c r="H270" s="59"/>
      <c r="I270" s="59"/>
      <c r="J270" s="44"/>
      <c r="K270" s="59"/>
      <c r="L270" s="59"/>
      <c r="M270" s="59"/>
      <c r="O270" s="44"/>
      <c r="R270" s="59"/>
    </row>
    <row r="271" spans="1:18" ht="12.75" customHeight="1">
      <c r="F271" s="59"/>
      <c r="G271" s="59"/>
      <c r="H271" s="59"/>
      <c r="I271" s="59"/>
      <c r="J271" s="44"/>
      <c r="K271" s="59"/>
      <c r="L271" s="59"/>
      <c r="M271" s="59"/>
      <c r="O271" s="44"/>
      <c r="R271" s="59"/>
    </row>
    <row r="272" spans="1:18" ht="12.75" customHeight="1">
      <c r="F272" s="59"/>
      <c r="G272" s="59"/>
      <c r="H272" s="59"/>
      <c r="I272" s="59"/>
      <c r="J272" s="44"/>
      <c r="K272" s="59"/>
      <c r="L272" s="59"/>
      <c r="M272" s="59"/>
      <c r="O272" s="44"/>
      <c r="R272" s="59"/>
    </row>
    <row r="273" spans="1:18" ht="12.75" customHeight="1">
      <c r="F273" s="59"/>
      <c r="G273" s="59"/>
      <c r="H273" s="59"/>
      <c r="I273" s="59"/>
      <c r="J273" s="44"/>
      <c r="K273" s="59"/>
      <c r="L273" s="59"/>
      <c r="M273" s="59"/>
      <c r="O273" s="44"/>
      <c r="R273" s="59"/>
    </row>
    <row r="274" spans="1:18" ht="12.75" customHeight="1">
      <c r="A274" s="259"/>
      <c r="F274" s="59"/>
      <c r="G274" s="59"/>
      <c r="H274" s="59"/>
      <c r="I274" s="59"/>
      <c r="J274" s="44"/>
      <c r="K274" s="59"/>
      <c r="L274" s="59"/>
      <c r="M274" s="59"/>
      <c r="O274" s="44"/>
      <c r="R274" s="59"/>
    </row>
    <row r="275" spans="1:18" ht="12.75" customHeight="1">
      <c r="A275" s="259"/>
      <c r="F275" s="59"/>
      <c r="G275" s="59"/>
      <c r="H275" s="59"/>
      <c r="I275" s="59"/>
      <c r="J275" s="44"/>
      <c r="K275" s="59"/>
      <c r="L275" s="59"/>
      <c r="M275" s="59"/>
      <c r="O275" s="44"/>
      <c r="R275" s="59"/>
    </row>
    <row r="276" spans="1:18" ht="12.75" customHeight="1">
      <c r="A276" s="56"/>
      <c r="F276" s="59"/>
      <c r="G276" s="59"/>
      <c r="H276" s="59"/>
      <c r="I276" s="59"/>
      <c r="J276" s="44"/>
      <c r="K276" s="59"/>
      <c r="L276" s="59"/>
      <c r="M276" s="59"/>
      <c r="O276" s="44"/>
      <c r="R276" s="59"/>
    </row>
    <row r="277" spans="1:18" ht="12.75" customHeight="1">
      <c r="F277" s="59"/>
      <c r="G277" s="59"/>
      <c r="H277" s="59"/>
      <c r="I277" s="59"/>
      <c r="J277" s="44"/>
      <c r="K277" s="59"/>
      <c r="L277" s="59"/>
      <c r="M277" s="59"/>
      <c r="O277" s="44"/>
      <c r="R277" s="59"/>
    </row>
    <row r="278" spans="1:18" ht="12.75" customHeight="1">
      <c r="F278" s="59"/>
      <c r="G278" s="59"/>
      <c r="H278" s="59"/>
      <c r="I278" s="59"/>
      <c r="J278" s="44"/>
      <c r="K278" s="59"/>
      <c r="L278" s="59"/>
      <c r="M278" s="59"/>
      <c r="O278" s="44"/>
      <c r="R278" s="59"/>
    </row>
    <row r="279" spans="1:18" ht="12.75" customHeight="1">
      <c r="F279" s="59"/>
      <c r="G279" s="59"/>
      <c r="H279" s="59"/>
      <c r="I279" s="59"/>
      <c r="J279" s="44"/>
      <c r="K279" s="59"/>
      <c r="L279" s="59"/>
      <c r="M279" s="59"/>
      <c r="O279" s="44"/>
      <c r="R279" s="59"/>
    </row>
    <row r="280" spans="1:18" ht="12.75" customHeight="1">
      <c r="F280" s="59"/>
      <c r="G280" s="59"/>
      <c r="H280" s="59"/>
      <c r="I280" s="59"/>
      <c r="J280" s="44"/>
      <c r="K280" s="59"/>
      <c r="L280" s="59"/>
      <c r="M280" s="59"/>
      <c r="O280" s="44"/>
      <c r="R280" s="59"/>
    </row>
    <row r="281" spans="1:18" ht="12.75" customHeight="1">
      <c r="F281" s="59"/>
      <c r="G281" s="59"/>
      <c r="H281" s="59"/>
      <c r="I281" s="59"/>
      <c r="J281" s="44"/>
      <c r="K281" s="59"/>
      <c r="L281" s="59"/>
      <c r="M281" s="59"/>
      <c r="O281" s="44"/>
      <c r="R281" s="59"/>
    </row>
    <row r="282" spans="1:18" ht="12.75" customHeight="1">
      <c r="F282" s="59"/>
      <c r="G282" s="59"/>
      <c r="H282" s="59"/>
      <c r="I282" s="59"/>
      <c r="J282" s="44"/>
      <c r="K282" s="59"/>
      <c r="L282" s="59"/>
      <c r="M282" s="59"/>
      <c r="O282" s="44"/>
      <c r="R282" s="59"/>
    </row>
    <row r="283" spans="1:18" ht="12.75" customHeight="1">
      <c r="F283" s="59"/>
      <c r="G283" s="59"/>
      <c r="H283" s="59"/>
      <c r="I283" s="59"/>
      <c r="J283" s="44"/>
      <c r="K283" s="59"/>
      <c r="L283" s="59"/>
      <c r="M283" s="59"/>
      <c r="O283" s="44"/>
      <c r="R283" s="59"/>
    </row>
    <row r="284" spans="1:18" ht="12.75" customHeight="1">
      <c r="F284" s="59"/>
      <c r="G284" s="59"/>
      <c r="H284" s="59"/>
      <c r="I284" s="59"/>
      <c r="J284" s="44"/>
      <c r="K284" s="59"/>
      <c r="L284" s="59"/>
      <c r="M284" s="59"/>
      <c r="O284" s="44"/>
      <c r="R284" s="59"/>
    </row>
    <row r="285" spans="1:18" ht="12.75" customHeight="1">
      <c r="F285" s="59"/>
      <c r="G285" s="59"/>
      <c r="H285" s="59"/>
      <c r="I285" s="59"/>
      <c r="J285" s="44"/>
      <c r="K285" s="59"/>
      <c r="L285" s="59"/>
      <c r="M285" s="59"/>
      <c r="O285" s="44"/>
      <c r="R285" s="59"/>
    </row>
    <row r="286" spans="1:18" ht="12.75" customHeight="1">
      <c r="F286" s="59"/>
      <c r="G286" s="59"/>
      <c r="H286" s="59"/>
      <c r="I286" s="59"/>
      <c r="J286" s="44"/>
      <c r="K286" s="59"/>
      <c r="L286" s="59"/>
      <c r="M286" s="59"/>
      <c r="O286" s="44"/>
      <c r="R286" s="59"/>
    </row>
    <row r="287" spans="1:18" ht="12.75" customHeight="1">
      <c r="F287" s="59"/>
      <c r="G287" s="59"/>
      <c r="H287" s="59"/>
      <c r="I287" s="59"/>
      <c r="J287" s="44"/>
      <c r="K287" s="59"/>
      <c r="L287" s="59"/>
      <c r="M287" s="59"/>
      <c r="O287" s="44"/>
      <c r="R287" s="59"/>
    </row>
    <row r="288" spans="1:18" ht="12.75" customHeight="1">
      <c r="F288" s="59"/>
      <c r="G288" s="59"/>
      <c r="H288" s="59"/>
      <c r="I288" s="59"/>
      <c r="J288" s="44"/>
      <c r="K288" s="59"/>
      <c r="L288" s="59"/>
      <c r="M288" s="59"/>
      <c r="O288" s="44"/>
      <c r="R288" s="59"/>
    </row>
    <row r="289" spans="6:18" ht="12.75" customHeight="1">
      <c r="F289" s="59"/>
      <c r="G289" s="59"/>
      <c r="H289" s="59"/>
      <c r="I289" s="59"/>
      <c r="J289" s="44"/>
      <c r="K289" s="59"/>
      <c r="L289" s="59"/>
      <c r="M289" s="59"/>
      <c r="O289" s="44"/>
      <c r="R289" s="59"/>
    </row>
    <row r="290" spans="6:18" ht="12.75" customHeight="1">
      <c r="F290" s="59"/>
      <c r="G290" s="59"/>
      <c r="H290" s="59"/>
      <c r="I290" s="59"/>
      <c r="J290" s="44"/>
      <c r="K290" s="59"/>
      <c r="L290" s="59"/>
      <c r="M290" s="59"/>
      <c r="O290" s="44"/>
      <c r="R290" s="59"/>
    </row>
    <row r="291" spans="6:18" ht="12.75" customHeight="1">
      <c r="F291" s="59"/>
      <c r="G291" s="59"/>
      <c r="H291" s="59"/>
      <c r="I291" s="59"/>
      <c r="J291" s="44"/>
      <c r="K291" s="59"/>
      <c r="L291" s="59"/>
      <c r="M291" s="59"/>
      <c r="O291" s="44"/>
      <c r="R291" s="59"/>
    </row>
    <row r="292" spans="6:18" ht="12.75" customHeight="1">
      <c r="F292" s="59"/>
      <c r="G292" s="59"/>
      <c r="H292" s="59"/>
      <c r="I292" s="59"/>
      <c r="J292" s="44"/>
      <c r="K292" s="59"/>
      <c r="L292" s="59"/>
      <c r="M292" s="59"/>
      <c r="O292" s="44"/>
      <c r="R292" s="59"/>
    </row>
    <row r="293" spans="6:18" ht="12.75" customHeight="1">
      <c r="F293" s="59"/>
      <c r="G293" s="59"/>
      <c r="H293" s="59"/>
      <c r="I293" s="59"/>
      <c r="J293" s="44"/>
      <c r="K293" s="59"/>
      <c r="L293" s="59"/>
      <c r="M293" s="59"/>
      <c r="O293" s="44"/>
      <c r="R293" s="59"/>
    </row>
    <row r="294" spans="6:18" ht="12.75" customHeight="1">
      <c r="F294" s="59"/>
      <c r="G294" s="59"/>
      <c r="H294" s="59"/>
      <c r="I294" s="59"/>
      <c r="J294" s="44"/>
      <c r="K294" s="59"/>
      <c r="L294" s="59"/>
      <c r="M294" s="59"/>
      <c r="O294" s="44"/>
      <c r="R294" s="59"/>
    </row>
    <row r="295" spans="6:18" ht="12.75" customHeight="1">
      <c r="F295" s="59"/>
      <c r="G295" s="59"/>
      <c r="H295" s="59"/>
      <c r="I295" s="59"/>
      <c r="J295" s="44"/>
      <c r="K295" s="59"/>
      <c r="L295" s="59"/>
      <c r="M295" s="59"/>
      <c r="O295" s="44"/>
      <c r="R295" s="59"/>
    </row>
    <row r="296" spans="6:18" ht="12.75" customHeight="1">
      <c r="F296" s="59"/>
      <c r="G296" s="59"/>
      <c r="H296" s="59"/>
      <c r="I296" s="59"/>
      <c r="J296" s="44"/>
      <c r="K296" s="59"/>
      <c r="L296" s="59"/>
      <c r="M296" s="59"/>
      <c r="O296" s="44"/>
      <c r="R296" s="59"/>
    </row>
    <row r="297" spans="6:18" ht="12.75" customHeight="1">
      <c r="F297" s="59"/>
      <c r="G297" s="59"/>
      <c r="H297" s="59"/>
      <c r="I297" s="59"/>
      <c r="J297" s="44"/>
      <c r="K297" s="59"/>
      <c r="L297" s="59"/>
      <c r="M297" s="59"/>
      <c r="O297" s="44"/>
      <c r="R297" s="59"/>
    </row>
    <row r="298" spans="6:18" ht="12.75" customHeight="1">
      <c r="F298" s="59"/>
      <c r="G298" s="59"/>
      <c r="H298" s="59"/>
      <c r="I298" s="59"/>
      <c r="J298" s="44"/>
      <c r="K298" s="59"/>
      <c r="L298" s="59"/>
      <c r="M298" s="59"/>
      <c r="O298" s="44"/>
      <c r="R298" s="59"/>
    </row>
    <row r="299" spans="6:18" ht="12.75" customHeight="1">
      <c r="F299" s="59"/>
      <c r="G299" s="59"/>
      <c r="H299" s="59"/>
      <c r="I299" s="59"/>
      <c r="J299" s="44"/>
      <c r="K299" s="59"/>
      <c r="L299" s="59"/>
      <c r="M299" s="59"/>
      <c r="O299" s="44"/>
      <c r="R299" s="59"/>
    </row>
    <row r="300" spans="6:18" ht="12.75" customHeight="1">
      <c r="F300" s="59"/>
      <c r="G300" s="59"/>
      <c r="H300" s="59"/>
      <c r="I300" s="59"/>
      <c r="J300" s="44"/>
      <c r="K300" s="59"/>
      <c r="L300" s="59"/>
      <c r="M300" s="59"/>
      <c r="O300" s="44"/>
      <c r="R300" s="59"/>
    </row>
    <row r="301" spans="6:18" ht="12.75" customHeight="1">
      <c r="F301" s="59"/>
      <c r="G301" s="59"/>
      <c r="H301" s="59"/>
      <c r="I301" s="59"/>
      <c r="J301" s="44"/>
      <c r="K301" s="59"/>
      <c r="L301" s="59"/>
      <c r="M301" s="59"/>
      <c r="O301" s="44"/>
      <c r="R301" s="59"/>
    </row>
    <row r="302" spans="6:18" ht="12.75" customHeight="1">
      <c r="F302" s="59"/>
      <c r="G302" s="59"/>
      <c r="H302" s="59"/>
      <c r="I302" s="59"/>
      <c r="J302" s="44"/>
      <c r="K302" s="59"/>
      <c r="L302" s="59"/>
      <c r="M302" s="59"/>
      <c r="O302" s="44"/>
      <c r="R302" s="59"/>
    </row>
    <row r="303" spans="6:18" ht="12.75" customHeight="1">
      <c r="F303" s="59"/>
      <c r="G303" s="59"/>
      <c r="H303" s="59"/>
      <c r="I303" s="59"/>
      <c r="J303" s="44"/>
      <c r="K303" s="59"/>
      <c r="L303" s="59"/>
      <c r="M303" s="59"/>
      <c r="O303" s="44"/>
      <c r="R303" s="59"/>
    </row>
    <row r="304" spans="6:18" ht="12.75" customHeight="1">
      <c r="F304" s="59"/>
      <c r="G304" s="59"/>
      <c r="H304" s="59"/>
      <c r="I304" s="59"/>
      <c r="J304" s="44"/>
      <c r="K304" s="59"/>
      <c r="L304" s="59"/>
      <c r="M304" s="59"/>
      <c r="O304" s="44"/>
      <c r="R304" s="59"/>
    </row>
    <row r="305" spans="6:18" ht="12.75" customHeight="1">
      <c r="F305" s="59"/>
      <c r="G305" s="59"/>
      <c r="H305" s="59"/>
      <c r="I305" s="59"/>
      <c r="J305" s="44"/>
      <c r="K305" s="59"/>
      <c r="L305" s="59"/>
      <c r="M305" s="59"/>
      <c r="O305" s="44"/>
      <c r="R305" s="59"/>
    </row>
    <row r="306" spans="6:18" ht="12.75" customHeight="1">
      <c r="F306" s="59"/>
      <c r="G306" s="59"/>
      <c r="H306" s="59"/>
      <c r="I306" s="59"/>
      <c r="J306" s="44"/>
      <c r="K306" s="59"/>
      <c r="L306" s="59"/>
      <c r="M306" s="59"/>
      <c r="O306" s="44"/>
      <c r="R306" s="59"/>
    </row>
    <row r="307" spans="6:18" ht="12.75" customHeight="1">
      <c r="F307" s="59"/>
      <c r="G307" s="59"/>
      <c r="H307" s="59"/>
      <c r="I307" s="59"/>
      <c r="J307" s="44"/>
      <c r="K307" s="59"/>
      <c r="L307" s="59"/>
      <c r="M307" s="59"/>
      <c r="O307" s="44"/>
      <c r="R307" s="59"/>
    </row>
    <row r="308" spans="6:18" ht="12.75" customHeight="1">
      <c r="F308" s="59"/>
      <c r="G308" s="59"/>
      <c r="H308" s="59"/>
      <c r="I308" s="59"/>
      <c r="J308" s="44"/>
      <c r="K308" s="59"/>
      <c r="L308" s="59"/>
      <c r="M308" s="59"/>
      <c r="O308" s="44"/>
      <c r="R308" s="59"/>
    </row>
    <row r="309" spans="6:18" ht="12.75" customHeight="1">
      <c r="F309" s="59"/>
      <c r="G309" s="59"/>
      <c r="H309" s="59"/>
      <c r="I309" s="59"/>
      <c r="J309" s="44"/>
      <c r="K309" s="59"/>
      <c r="L309" s="59"/>
      <c r="M309" s="59"/>
      <c r="O309" s="44"/>
      <c r="R309" s="59"/>
    </row>
    <row r="310" spans="6:18" ht="12.75" customHeight="1">
      <c r="F310" s="59"/>
      <c r="G310" s="59"/>
      <c r="H310" s="59"/>
      <c r="I310" s="59"/>
      <c r="J310" s="44"/>
      <c r="K310" s="59"/>
      <c r="L310" s="59"/>
      <c r="M310" s="59"/>
      <c r="O310" s="44"/>
      <c r="R310" s="59"/>
    </row>
    <row r="311" spans="6:18" ht="12.75" customHeight="1">
      <c r="F311" s="59"/>
      <c r="G311" s="59"/>
      <c r="H311" s="59"/>
      <c r="I311" s="59"/>
      <c r="J311" s="44"/>
      <c r="K311" s="59"/>
      <c r="L311" s="59"/>
      <c r="M311" s="59"/>
      <c r="O311" s="44"/>
      <c r="R311" s="59"/>
    </row>
    <row r="312" spans="6:18" ht="12.75" customHeight="1">
      <c r="F312" s="59"/>
      <c r="G312" s="59"/>
      <c r="H312" s="59"/>
      <c r="I312" s="59"/>
      <c r="J312" s="44"/>
      <c r="K312" s="59"/>
      <c r="L312" s="59"/>
      <c r="M312" s="59"/>
      <c r="O312" s="44"/>
      <c r="R312" s="59"/>
    </row>
    <row r="313" spans="6:18" ht="12.75" customHeight="1">
      <c r="F313" s="59"/>
      <c r="G313" s="59"/>
      <c r="H313" s="59"/>
      <c r="I313" s="59"/>
      <c r="J313" s="44"/>
      <c r="K313" s="59"/>
      <c r="L313" s="59"/>
      <c r="M313" s="59"/>
      <c r="O313" s="44"/>
      <c r="R313" s="59"/>
    </row>
    <row r="314" spans="6:18" ht="12.75" customHeight="1">
      <c r="F314" s="59"/>
      <c r="G314" s="59"/>
      <c r="H314" s="59"/>
      <c r="I314" s="59"/>
      <c r="J314" s="44"/>
      <c r="K314" s="59"/>
      <c r="L314" s="59"/>
      <c r="M314" s="59"/>
      <c r="O314" s="44"/>
      <c r="R314" s="59"/>
    </row>
    <row r="315" spans="6:18" ht="12.75" customHeight="1">
      <c r="F315" s="59"/>
      <c r="G315" s="59"/>
      <c r="H315" s="59"/>
      <c r="I315" s="59"/>
      <c r="J315" s="44"/>
      <c r="K315" s="59"/>
      <c r="L315" s="59"/>
      <c r="M315" s="59"/>
      <c r="O315" s="44"/>
      <c r="R315" s="59"/>
    </row>
    <row r="316" spans="6:18" ht="12.75" customHeight="1">
      <c r="F316" s="59"/>
      <c r="G316" s="59"/>
      <c r="H316" s="59"/>
      <c r="I316" s="59"/>
      <c r="J316" s="44"/>
      <c r="K316" s="59"/>
      <c r="L316" s="59"/>
      <c r="M316" s="59"/>
      <c r="O316" s="44"/>
      <c r="R316" s="59"/>
    </row>
    <row r="317" spans="6:18" ht="12.75" customHeight="1">
      <c r="F317" s="59"/>
      <c r="G317" s="59"/>
      <c r="H317" s="59"/>
      <c r="I317" s="59"/>
      <c r="J317" s="44"/>
      <c r="K317" s="59"/>
      <c r="L317" s="59"/>
      <c r="M317" s="59"/>
      <c r="O317" s="44"/>
      <c r="R317" s="59"/>
    </row>
    <row r="318" spans="6:18" ht="12.75" customHeight="1">
      <c r="F318" s="59"/>
      <c r="G318" s="59"/>
      <c r="H318" s="59"/>
      <c r="I318" s="59"/>
      <c r="J318" s="44"/>
      <c r="K318" s="59"/>
      <c r="L318" s="59"/>
      <c r="M318" s="59"/>
      <c r="O318" s="44"/>
      <c r="R318" s="59"/>
    </row>
    <row r="319" spans="6:18" ht="12.75" customHeight="1">
      <c r="F319" s="59"/>
      <c r="G319" s="59"/>
      <c r="H319" s="59"/>
      <c r="I319" s="59"/>
      <c r="J319" s="44"/>
      <c r="K319" s="59"/>
      <c r="L319" s="59"/>
      <c r="M319" s="59"/>
      <c r="O319" s="44"/>
      <c r="R319" s="59"/>
    </row>
    <row r="320" spans="6:18" ht="12.75" customHeight="1">
      <c r="F320" s="59"/>
      <c r="G320" s="59"/>
      <c r="H320" s="59"/>
      <c r="I320" s="59"/>
      <c r="J320" s="44"/>
      <c r="K320" s="59"/>
      <c r="L320" s="59"/>
      <c r="M320" s="59"/>
      <c r="O320" s="44"/>
      <c r="R320" s="59"/>
    </row>
    <row r="321" spans="6:18" ht="12.75" customHeight="1">
      <c r="F321" s="59"/>
      <c r="G321" s="59"/>
      <c r="H321" s="59"/>
      <c r="I321" s="59"/>
      <c r="J321" s="44"/>
      <c r="K321" s="59"/>
      <c r="L321" s="59"/>
      <c r="M321" s="59"/>
      <c r="O321" s="44"/>
      <c r="R321" s="59"/>
    </row>
    <row r="322" spans="6:18" ht="12.75" customHeight="1">
      <c r="F322" s="59"/>
      <c r="G322" s="59"/>
      <c r="H322" s="59"/>
      <c r="I322" s="59"/>
      <c r="J322" s="44"/>
      <c r="K322" s="59"/>
      <c r="L322" s="59"/>
      <c r="M322" s="59"/>
      <c r="O322" s="44"/>
      <c r="R322" s="59"/>
    </row>
    <row r="323" spans="6:18" ht="12.75" customHeight="1">
      <c r="F323" s="59"/>
      <c r="G323" s="59"/>
      <c r="H323" s="59"/>
      <c r="I323" s="59"/>
      <c r="J323" s="44"/>
      <c r="K323" s="59"/>
      <c r="L323" s="59"/>
      <c r="M323" s="59"/>
      <c r="O323" s="44"/>
      <c r="R323" s="59"/>
    </row>
    <row r="324" spans="6:18" ht="12.75" customHeight="1">
      <c r="F324" s="59"/>
      <c r="G324" s="59"/>
      <c r="H324" s="59"/>
      <c r="I324" s="59"/>
      <c r="J324" s="44"/>
      <c r="K324" s="59"/>
      <c r="L324" s="59"/>
      <c r="M324" s="59"/>
      <c r="O324" s="44"/>
      <c r="R324" s="59"/>
    </row>
    <row r="325" spans="6:18" ht="12.75" customHeight="1">
      <c r="F325" s="59"/>
      <c r="G325" s="59"/>
      <c r="H325" s="59"/>
      <c r="I325" s="59"/>
      <c r="J325" s="44"/>
      <c r="K325" s="59"/>
      <c r="L325" s="59"/>
      <c r="M325" s="59"/>
      <c r="O325" s="44"/>
      <c r="R325" s="59"/>
    </row>
    <row r="326" spans="6:18" ht="12.75" customHeight="1">
      <c r="F326" s="59"/>
      <c r="G326" s="59"/>
      <c r="H326" s="59"/>
      <c r="I326" s="59"/>
      <c r="J326" s="44"/>
      <c r="K326" s="59"/>
      <c r="L326" s="59"/>
      <c r="M326" s="59"/>
      <c r="O326" s="44"/>
      <c r="R326" s="59"/>
    </row>
    <row r="327" spans="6:18" ht="12.75" customHeight="1">
      <c r="F327" s="59"/>
      <c r="G327" s="59"/>
      <c r="H327" s="59"/>
      <c r="I327" s="59"/>
      <c r="J327" s="44"/>
      <c r="K327" s="59"/>
      <c r="L327" s="59"/>
      <c r="M327" s="59"/>
      <c r="O327" s="44"/>
      <c r="R327" s="59"/>
    </row>
    <row r="328" spans="6:18" ht="12.75" customHeight="1"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6:18" ht="12.75" customHeight="1"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6:18" ht="12.75" customHeight="1"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6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6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6:18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6:18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6:18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6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6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6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6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6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6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6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6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6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6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6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6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6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6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6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6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6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</sheetData>
  <autoFilter ref="R1:R272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2022-01-10T02:29:42Z</dcterms:modified>
</cp:coreProperties>
</file>