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F&amp;O)'!$R$1:$R$293</definedName>
    <definedName name="_xlnm._FilterDatabase" localSheetId="1" hidden="1">'Future Intra'!$B$13:$P$13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6"/>
  <c r="K34"/>
  <c r="M34" s="1"/>
  <c r="L33"/>
  <c r="K33"/>
  <c r="K73"/>
  <c r="M73" s="1"/>
  <c r="K72"/>
  <c r="M72" s="1"/>
  <c r="K71"/>
  <c r="M71" s="1"/>
  <c r="M33" l="1"/>
  <c r="K70"/>
  <c r="M70" s="1"/>
  <c r="K69"/>
  <c r="M69" s="1"/>
  <c r="L31"/>
  <c r="M31" s="1"/>
  <c r="K31"/>
  <c r="L36"/>
  <c r="K36"/>
  <c r="L29"/>
  <c r="K29"/>
  <c r="M36" l="1"/>
  <c r="M29"/>
  <c r="K68"/>
  <c r="M68" s="1"/>
  <c r="L15"/>
  <c r="K15"/>
  <c r="M15" l="1"/>
  <c r="L46"/>
  <c r="M46" s="1"/>
  <c r="K46"/>
  <c r="L47"/>
  <c r="K47"/>
  <c r="M47" l="1"/>
  <c r="P17"/>
  <c r="P18"/>
  <c r="K67"/>
  <c r="M67" s="1"/>
  <c r="K65"/>
  <c r="M65" s="1"/>
  <c r="K66"/>
  <c r="M66" s="1"/>
  <c r="L35"/>
  <c r="K35"/>
  <c r="P16"/>
  <c r="L30"/>
  <c r="K30"/>
  <c r="M30" s="1"/>
  <c r="M35" l="1"/>
  <c r="L12"/>
  <c r="K12"/>
  <c r="L14"/>
  <c r="K14"/>
  <c r="L13"/>
  <c r="K13"/>
  <c r="M12" l="1"/>
  <c r="M14"/>
  <c r="M13"/>
  <c r="K276"/>
  <c r="L276" s="1"/>
  <c r="K64"/>
  <c r="M64" s="1"/>
  <c r="K63"/>
  <c r="M63" s="1"/>
  <c r="P11"/>
  <c r="P10"/>
  <c r="P88"/>
  <c r="L88"/>
  <c r="K88"/>
  <c r="K255"/>
  <c r="L255" s="1"/>
  <c r="K275"/>
  <c r="L275" s="1"/>
  <c r="K274"/>
  <c r="L274" s="1"/>
  <c r="K273"/>
  <c r="L273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3"/>
  <c r="L253" s="1"/>
  <c r="K252"/>
  <c r="L252" s="1"/>
  <c r="F251"/>
  <c r="K251" s="1"/>
  <c r="L251" s="1"/>
  <c r="K250"/>
  <c r="L250" s="1"/>
  <c r="K249"/>
  <c r="L249" s="1"/>
  <c r="K248"/>
  <c r="L248" s="1"/>
  <c r="K247"/>
  <c r="L247" s="1"/>
  <c r="K246"/>
  <c r="L246" s="1"/>
  <c r="F245"/>
  <c r="K245" s="1"/>
  <c r="L245" s="1"/>
  <c r="F244"/>
  <c r="K244" s="1"/>
  <c r="L244" s="1"/>
  <c r="K243"/>
  <c r="L243" s="1"/>
  <c r="F242"/>
  <c r="K242" s="1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6"/>
  <c r="L226" s="1"/>
  <c r="K224"/>
  <c r="L224" s="1"/>
  <c r="K223"/>
  <c r="L223" s="1"/>
  <c r="F222"/>
  <c r="K222" s="1"/>
  <c r="L222" s="1"/>
  <c r="K221"/>
  <c r="L221" s="1"/>
  <c r="K218"/>
  <c r="L218" s="1"/>
  <c r="K217"/>
  <c r="L217" s="1"/>
  <c r="K216"/>
  <c r="L216" s="1"/>
  <c r="K213"/>
  <c r="L213" s="1"/>
  <c r="K212"/>
  <c r="L212" s="1"/>
  <c r="K211"/>
  <c r="L211" s="1"/>
  <c r="K210"/>
  <c r="L210" s="1"/>
  <c r="K209"/>
  <c r="L209" s="1"/>
  <c r="K208"/>
  <c r="L208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6"/>
  <c r="L196" s="1"/>
  <c r="K194"/>
  <c r="L194" s="1"/>
  <c r="K192"/>
  <c r="L192" s="1"/>
  <c r="K190"/>
  <c r="L190" s="1"/>
  <c r="K189"/>
  <c r="L189" s="1"/>
  <c r="K188"/>
  <c r="L188" s="1"/>
  <c r="K186"/>
  <c r="L186" s="1"/>
  <c r="K185"/>
  <c r="L185" s="1"/>
  <c r="K184"/>
  <c r="L184" s="1"/>
  <c r="K183"/>
  <c r="K182"/>
  <c r="L182" s="1"/>
  <c r="K181"/>
  <c r="L181" s="1"/>
  <c r="K179"/>
  <c r="L179" s="1"/>
  <c r="K178"/>
  <c r="L178" s="1"/>
  <c r="K177"/>
  <c r="L177" s="1"/>
  <c r="K176"/>
  <c r="L176" s="1"/>
  <c r="K175"/>
  <c r="L175" s="1"/>
  <c r="F174"/>
  <c r="K174" s="1"/>
  <c r="L174" s="1"/>
  <c r="H173"/>
  <c r="K173" s="1"/>
  <c r="L173" s="1"/>
  <c r="K170"/>
  <c r="L170" s="1"/>
  <c r="K169"/>
  <c r="L169" s="1"/>
  <c r="K168"/>
  <c r="L168" s="1"/>
  <c r="K167"/>
  <c r="L167" s="1"/>
  <c r="K166"/>
  <c r="L166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H139"/>
  <c r="K139" s="1"/>
  <c r="L139" s="1"/>
  <c r="F138"/>
  <c r="K138" s="1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M7"/>
  <c r="D7" i="5"/>
  <c r="K6" i="4"/>
  <c r="K6" i="3"/>
  <c r="L6" i="2"/>
  <c r="M88" i="6" l="1"/>
</calcChain>
</file>

<file path=xl/sharedStrings.xml><?xml version="1.0" encoding="utf-8"?>
<sst xmlns="http://schemas.openxmlformats.org/spreadsheetml/2006/main" count="3135" uniqueCount="1144">
  <si>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</si>
  <si>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</si>
  <si>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</si>
  <si>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</si>
  <si>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</si>
  <si>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</si>
  <si>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</si>
  <si>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</si>
  <si>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</si>
  <si>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</si>
  <si>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</si>
  <si>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</si>
  <si>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</si>
  <si>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</si>
  <si>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</si>
  <si>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</si>
  <si>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</si>
  <si>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</si>
  <si>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</si>
  <si>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</si>
  <si>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</si>
  <si>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</si>
  <si>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</si>
  <si>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</si>
  <si>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</si>
  <si>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</si>
  <si>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</si>
  <si>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</si>
  <si>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</si>
  <si>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</si>
  <si>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</si>
  <si>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</si>
  <si>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</si>
  <si>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</si>
  <si>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</si>
  <si>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</si>
  <si>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</si>
  <si>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</si>
  <si>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</si>
  <si>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</si>
  <si>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</si>
  <si>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</si>
  <si>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</si>
  <si>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</si>
  <si>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</si>
  <si>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</si>
  <si>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</si>
  <si>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</si>
  <si>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</si>
  <si>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</si>
  <si>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</si>
  <si>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</si>
  <si>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</si>
  <si>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</si>
  <si>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</si>
  <si>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</si>
  <si>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</si>
  <si>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</si>
  <si>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</si>
  <si>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</si>
  <si>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</si>
  <si>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</si>
  <si>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</si>
  <si>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</si>
  <si>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</si>
  <si>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</si>
  <si>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</si>
  <si>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</si>
  <si>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</si>
  <si>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</si>
  <si>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</si>
  <si>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</si>
  <si>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</si>
  <si>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</si>
  <si>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</si>
  <si>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</si>
  <si>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</si>
  <si>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</si>
  <si>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</si>
  <si>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</si>
  <si>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</si>
  <si>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</si>
  <si>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</si>
  <si>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</si>
  <si>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</si>
  <si>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</si>
  <si>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</si>
  <si>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</si>
  <si>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</si>
  <si>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</si>
  <si>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</si>
  <si>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</si>
  <si>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</si>
  <si>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</si>
  <si>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</si>
  <si>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</si>
  <si>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</si>
  <si>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</si>
  <si>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</si>
  <si>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</si>
  <si>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</si>
  <si>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</si>
  <si>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</si>
  <si>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</si>
  <si>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</si>
  <si>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</si>
  <si>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</si>
  <si>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</si>
  <si>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</si>
  <si>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</si>
  <si>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</si>
  <si>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</si>
  <si>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</si>
  <si>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</si>
  <si>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</si>
  <si>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</si>
  <si>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</si>
  <si>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</si>
  <si>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</si>
  <si>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</si>
  <si>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</si>
  <si>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</si>
  <si>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</si>
  <si>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</si>
  <si>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</si>
  <si>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</si>
  <si>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</si>
  <si>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</si>
  <si>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</si>
  <si>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</si>
  <si>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</si>
  <si>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</si>
  <si>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</si>
  <si>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</si>
  <si>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</si>
  <si>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</si>
  <si>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</si>
  <si>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</si>
  <si>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</si>
  <si>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</si>
  <si>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</si>
  <si>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</si>
  <si>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</si>
  <si>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</si>
  <si>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</si>
  <si>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</si>
  <si>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</si>
  <si>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</si>
  <si>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</si>
  <si>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</si>
  <si>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</si>
  <si>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</si>
  <si>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</si>
  <si>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</si>
  <si>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</si>
  <si>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</si>
  <si>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</si>
  <si>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</si>
  <si>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</si>
  <si>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</si>
  <si>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</si>
  <si>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</si>
  <si>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</si>
  <si>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</si>
  <si>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</si>
  <si>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</si>
  <si>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</si>
  <si>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</si>
  <si>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</si>
  <si>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</si>
  <si>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</si>
  <si>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</si>
  <si>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</si>
  <si>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</si>
  <si>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</si>
  <si>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</si>
  <si>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</si>
  <si>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</si>
  <si>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</si>
  <si>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</si>
  <si>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</si>
  <si>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</si>
  <si>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</si>
  <si>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</si>
  <si>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</si>
  <si>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</si>
  <si>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</si>
  <si>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</si>
  <si>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</si>
  <si>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</si>
  <si>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</si>
  <si>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</si>
  <si>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</si>
  <si>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</si>
  <si>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</si>
  <si>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</si>
  <si>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</si>
  <si>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</si>
  <si>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</si>
  <si>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</si>
  <si>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</si>
  <si>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</si>
  <si>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</si>
  <si>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</si>
  <si>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</si>
  <si>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</si>
  <si>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</si>
  <si>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</si>
  <si>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</si>
  <si>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</si>
  <si>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</si>
  <si>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</si>
  <si>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</si>
  <si>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</si>
  <si>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</si>
  <si>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</si>
  <si>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</si>
  <si>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</si>
  <si>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</si>
  <si>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</si>
  <si>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</si>
  <si>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</si>
  <si>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</si>
  <si>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</si>
  <si>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</si>
  <si>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</si>
  <si>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</si>
  <si>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</si>
  <si>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</si>
  <si>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</si>
  <si>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</si>
  <si>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</si>
  <si>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</si>
  <si>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</si>
  <si>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</si>
  <si>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</si>
  <si>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</si>
  <si>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</si>
  <si>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</si>
  <si>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</si>
  <si>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</si>
  <si>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</si>
  <si>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</si>
  <si>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</si>
  <si>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</si>
  <si>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</si>
  <si>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</si>
  <si>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</si>
  <si>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</si>
  <si>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</si>
  <si>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</si>
  <si>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</si>
  <si>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</si>
  <si>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</si>
  <si>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</si>
  <si>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</si>
  <si>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</si>
  <si>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</si>
  <si>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</si>
  <si>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</si>
  <si>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</si>
  <si>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</si>
  <si>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</si>
  <si>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</si>
  <si>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</si>
  <si>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</si>
  <si>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</si>
  <si>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</si>
  <si>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</si>
  <si>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</si>
  <si>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</si>
  <si>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</si>
  <si>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</si>
  <si>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</si>
  <si>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</si>
  <si>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</si>
  <si>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</si>
  <si>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</si>
  <si>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</si>
  <si>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</si>
  <si>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</si>
  <si>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</si>
  <si>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</si>
  <si>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</si>
  <si>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</si>
  <si>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</si>
  <si>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</si>
  <si>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</si>
  <si>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</si>
  <si>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</si>
  <si>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</si>
  <si>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</si>
  <si>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</si>
  <si>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</si>
  <si>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</si>
  <si>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</si>
  <si>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</si>
  <si>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</si>
  <si>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</si>
  <si>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</si>
  <si>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</si>
  <si>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</si>
  <si>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</si>
  <si>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</si>
  <si>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</si>
  <si>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</si>
  <si>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</si>
  <si>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</si>
  <si>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</si>
  <si>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</si>
  <si>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</si>
  <si>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</si>
  <si>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</si>
  <si>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</si>
  <si>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</si>
  <si>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</si>
  <si>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</si>
  <si>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</si>
  <si>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</si>
  <si>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</si>
  <si>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</si>
  <si>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</si>
  <si>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</si>
  <si>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</si>
  <si>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</si>
  <si>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</si>
  <si>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</si>
  <si>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</si>
  <si>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</si>
  <si>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</si>
  <si>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</si>
  <si>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</si>
  <si>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</si>
  <si>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</si>
  <si>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</si>
  <si>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</si>
  <si>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</si>
  <si>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</si>
  <si>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</si>
  <si>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</si>
  <si>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</si>
  <si>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</si>
  <si>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</si>
  <si>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</si>
  <si>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</si>
  <si>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</si>
  <si>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</si>
  <si>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</si>
  <si>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</si>
  <si>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</si>
  <si>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</si>
  <si>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</si>
  <si>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</si>
  <si>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</si>
  <si>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</si>
  <si>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</si>
  <si>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</si>
  <si>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</si>
  <si>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</si>
  <si>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</si>
  <si>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</si>
  <si>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</si>
  <si>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</si>
  <si>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</si>
  <si>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</si>
  <si>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</si>
  <si>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</si>
  <si>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</si>
  <si>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</si>
  <si>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</si>
  <si>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</si>
  <si>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</si>
  <si>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</si>
  <si>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</si>
  <si>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</si>
  <si>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</si>
  <si>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</si>
  <si>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</si>
  <si>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</si>
  <si>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</si>
  <si>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</si>
  <si>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</si>
  <si>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</si>
  <si>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</si>
  <si>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</si>
  <si>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</si>
  <si>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</si>
  <si>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</si>
  <si>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</si>
  <si>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</si>
  <si>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</si>
  <si>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</si>
  <si>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</si>
  <si>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</si>
  <si>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</si>
  <si>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</si>
  <si>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</si>
  <si>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</si>
  <si>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</si>
  <si>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</si>
  <si>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</si>
  <si>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</si>
  <si>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</si>
  <si>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</si>
  <si>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</si>
  <si>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</si>
  <si>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</si>
  <si>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</si>
  <si>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</si>
  <si>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</si>
  <si>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</si>
  <si>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</si>
  <si>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</si>
  <si>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</si>
  <si>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</si>
  <si>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</si>
  <si>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</si>
  <si>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</si>
  <si>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</si>
  <si>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</si>
  <si>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</si>
  <si>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</si>
  <si>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</si>
  <si>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</si>
  <si>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</si>
  <si>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</si>
  <si>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</si>
  <si>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</si>
  <si>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</si>
  <si>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</si>
  <si>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</si>
  <si>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</si>
  <si>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</si>
  <si>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</si>
  <si>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</si>
  <si>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</si>
  <si>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</si>
  <si>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</si>
  <si>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</si>
  <si>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</si>
  <si>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</si>
  <si>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</si>
  <si>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</si>
  <si>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</si>
  <si>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</si>
  <si>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</si>
  <si>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</si>
  <si>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</si>
  <si>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</si>
  <si>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</si>
  <si>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</si>
  <si>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</si>
  <si>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</si>
  <si>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</si>
  <si>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</si>
  <si>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</si>
  <si>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</si>
  <si>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</si>
  <si>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</si>
  <si>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</si>
  <si>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</si>
  <si>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</si>
  <si>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</si>
  <si>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</si>
  <si>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</si>
  <si>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</si>
  <si>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</si>
  <si>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</si>
  <si>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</si>
  <si>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</si>
  <si>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</si>
  <si>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</si>
  <si>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</si>
  <si>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</si>
  <si>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</si>
  <si>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</si>
  <si>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</si>
  <si>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</si>
  <si>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</si>
  <si>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</si>
  <si>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</si>
  <si>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</si>
  <si>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</si>
  <si>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</si>
  <si>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</si>
  <si>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</si>
  <si>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</si>
  <si>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</si>
  <si>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</si>
  <si>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</si>
  <si>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</si>
  <si>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</si>
  <si>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</si>
  <si>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</si>
  <si>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</si>
  <si>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</si>
  <si>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</si>
  <si>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</si>
  <si>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</si>
  <si>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</si>
  <si>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</si>
  <si>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</si>
  <si>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</si>
  <si>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</si>
  <si>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</si>
  <si>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</si>
  <si>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</si>
  <si>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</si>
  <si>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</si>
  <si>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</si>
  <si>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</si>
  <si>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</si>
  <si>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</si>
  <si>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</si>
  <si>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</si>
  <si>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</si>
  <si>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</si>
  <si>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</si>
  <si>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</si>
  <si>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</si>
  <si>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</si>
  <si>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</si>
  <si>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</si>
  <si>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</si>
  <si>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</si>
  <si>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</si>
  <si>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</si>
  <si>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</si>
  <si>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</si>
  <si>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</si>
  <si>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</si>
  <si>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</si>
  <si>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</si>
  <si>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</si>
  <si>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</si>
  <si>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</si>
  <si>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</si>
  <si>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</si>
  <si>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</si>
  <si>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</si>
  <si>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</si>
  <si>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</si>
  <si>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</si>
  <si>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</si>
  <si>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</si>
  <si>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</si>
  <si>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</si>
  <si>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</si>
  <si>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</si>
  <si>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</si>
  <si>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</si>
  <si>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</si>
  <si>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</si>
  <si>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</si>
  <si>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</si>
  <si>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</si>
  <si>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</si>
  <si>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</si>
  <si>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</si>
  <si>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</si>
  <si>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</si>
  <si>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</si>
  <si>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</si>
  <si>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</si>
  <si>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</si>
  <si>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</si>
  <si>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</si>
  <si>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</si>
  <si>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</si>
  <si>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</si>
  <si>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</si>
  <si>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</si>
  <si>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</si>
  <si>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</si>
  <si>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</si>
  <si>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</si>
  <si>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</si>
  <si>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</si>
  <si>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</si>
  <si>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</si>
  <si>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</si>
  <si>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</si>
  <si>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</si>
  <si>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</si>
  <si>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</si>
  <si>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</si>
  <si>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</si>
  <si>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</si>
  <si>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</si>
  <si>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</si>
  <si>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</si>
  <si>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</si>
  <si>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</si>
  <si>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</si>
  <si>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</si>
  <si>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</si>
  <si>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</si>
  <si>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</si>
  <si>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</si>
  <si>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</si>
  <si>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</si>
  <si>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</si>
  <si>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</si>
  <si>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</si>
  <si>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</si>
  <si>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</si>
  <si>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</si>
  <si>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</si>
  <si>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</si>
  <si>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</si>
  <si>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</si>
  <si>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</si>
  <si>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</si>
  <si>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</si>
  <si>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</si>
  <si>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</si>
  <si>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</si>
  <si>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</si>
  <si>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</si>
  <si>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</si>
  <si>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</si>
  <si>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</si>
  <si>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</si>
  <si>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</si>
  <si>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</si>
  <si>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</si>
  <si>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</si>
  <si>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</si>
  <si>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</si>
  <si>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</si>
  <si>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</si>
  <si>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</si>
  <si>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</si>
  <si>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</si>
  <si>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</si>
  <si>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</si>
  <si>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</si>
  <si>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</si>
  <si>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</si>
  <si>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</si>
  <si>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</si>
  <si>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</si>
  <si>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</si>
  <si>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</si>
  <si>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</si>
  <si>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</si>
  <si>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</si>
  <si>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</si>
  <si>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</si>
  <si>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</si>
  <si>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</si>
  <si>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</si>
  <si>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</si>
  <si>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</si>
  <si>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</si>
  <si>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</si>
  <si>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</si>
  <si>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</si>
  <si>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</si>
  <si>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</si>
  <si>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</si>
  <si>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</si>
  <si>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</si>
  <si>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</si>
  <si>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</si>
  <si>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</si>
  <si>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</si>
  <si>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</si>
  <si>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</si>
  <si>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</si>
  <si>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</si>
  <si>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</si>
  <si>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</si>
  <si>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</si>
  <si>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</si>
  <si>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</si>
  <si>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</si>
  <si>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</si>
  <si>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</si>
  <si>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</si>
  <si>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</si>
  <si>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</si>
  <si>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</si>
  <si>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</si>
  <si>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</si>
  <si>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</si>
  <si>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</si>
  <si>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</si>
  <si>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</si>
  <si>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</si>
  <si>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</si>
  <si>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</si>
  <si>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</si>
  <si>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</si>
  <si>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</si>
  <si>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</si>
  <si>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</si>
  <si>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</si>
  <si>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</si>
  <si>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</si>
  <si>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</si>
  <si>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</si>
  <si>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</si>
  <si>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</si>
  <si>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</si>
  <si>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</si>
  <si>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</si>
  <si>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</si>
  <si>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</si>
  <si>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</si>
  <si>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</si>
  <si>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</si>
  <si>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</si>
  <si>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</si>
  <si>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</si>
  <si>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</si>
  <si>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</si>
  <si>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</si>
  <si>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</si>
  <si>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</si>
  <si>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</si>
  <si>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</si>
  <si>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</si>
  <si>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</si>
  <si>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</si>
  <si>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</si>
  <si>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</si>
  <si>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</si>
  <si>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</si>
  <si>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</si>
  <si>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</si>
  <si>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</si>
  <si>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</si>
  <si>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</si>
  <si>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</si>
  <si>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</si>
  <si>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</si>
  <si>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</si>
  <si>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</si>
  <si>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</si>
  <si>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</si>
  <si>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</si>
  <si>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</si>
  <si>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</si>
  <si>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</si>
  <si>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</si>
  <si>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</si>
  <si>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</si>
  <si>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</si>
  <si>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</si>
  <si>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</si>
  <si>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</si>
  <si>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</si>
  <si>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</si>
  <si>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</si>
  <si>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</si>
  <si>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</si>
  <si>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</si>
  <si>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</si>
  <si>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</si>
  <si>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</si>
  <si>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</si>
  <si>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</si>
  <si>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</si>
  <si>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</si>
  <si>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</si>
  <si>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</si>
  <si>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</si>
  <si>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</si>
  <si>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</si>
  <si>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</si>
  <si>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</si>
  <si>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</si>
  <si>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</si>
  <si>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</si>
  <si>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</si>
  <si>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</si>
  <si>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</si>
  <si>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</si>
  <si>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</si>
  <si>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</si>
  <si>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</si>
  <si>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</si>
  <si>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</si>
  <si>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</si>
  <si>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</si>
  <si>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</si>
  <si>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</si>
  <si>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</si>
  <si>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</si>
  <si>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</si>
  <si>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</si>
  <si>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</si>
  <si>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</si>
  <si>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</si>
  <si>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</si>
  <si>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</si>
  <si>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</si>
  <si>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</si>
  <si>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</si>
  <si>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</si>
  <si>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</si>
  <si>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</si>
  <si>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</si>
  <si>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</si>
  <si>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</si>
  <si>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</si>
  <si>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</si>
  <si>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</si>
  <si>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</si>
  <si>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</si>
  <si>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</si>
  <si>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</si>
  <si>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</si>
  <si>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</si>
  <si>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</si>
  <si>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</si>
  <si>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</si>
  <si>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</si>
  <si>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</si>
  <si>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</si>
  <si>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</si>
  <si>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</si>
  <si>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</si>
  <si>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</si>
  <si>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</si>
  <si>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</si>
  <si>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</si>
  <si>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KIMS</t>
  </si>
  <si>
    <t>1225-1245</t>
  </si>
  <si>
    <t>Market Closing Price</t>
  </si>
  <si>
    <t>715-725</t>
  </si>
  <si>
    <t>820-850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</si>
  <si>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</si>
  <si>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</si>
  <si>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</si>
  <si>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</si>
  <si>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</si>
  <si>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</si>
  <si>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</si>
  <si>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</si>
  <si>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</si>
  <si>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</si>
  <si>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</si>
  <si>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</si>
  <si>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</si>
  <si>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</si>
  <si>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</si>
  <si>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</si>
  <si>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</si>
  <si>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</si>
  <si>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</si>
  <si>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</si>
  <si>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</si>
  <si>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</si>
  <si>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</si>
  <si>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</si>
  <si>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</si>
  <si>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</si>
  <si>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</si>
  <si>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</si>
  <si>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</si>
  <si>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</si>
  <si>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</si>
  <si>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</si>
  <si>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</si>
  <si>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</si>
  <si>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</si>
  <si>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</si>
  <si>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</si>
  <si>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 xml:space="preserve">ASIANPAINT </t>
  </si>
  <si>
    <t>3250-3300</t>
  </si>
  <si>
    <t>SIEMENS DEC FUT</t>
  </si>
  <si>
    <t>820-860</t>
  </si>
  <si>
    <t>2200-2250</t>
  </si>
  <si>
    <t>ASIANPAINT DEC FUT</t>
  </si>
  <si>
    <t>3230-3300</t>
  </si>
  <si>
    <t>214-224</t>
  </si>
  <si>
    <t>1180-1200</t>
  </si>
  <si>
    <t>765-780</t>
  </si>
  <si>
    <t>1660-1700</t>
  </si>
  <si>
    <t>140-170</t>
  </si>
  <si>
    <t>GRAVITON RESEARCH CAPITAL LLP</t>
  </si>
  <si>
    <t>XTX MARKETS LLP</t>
  </si>
  <si>
    <t>NSE</t>
  </si>
  <si>
    <t>1610-1620</t>
  </si>
  <si>
    <t>Profit of Rs.130/-</t>
  </si>
  <si>
    <t>Loss of Rs.42.5-</t>
  </si>
  <si>
    <t>NIFTY 17100 PE 02-DEC</t>
  </si>
  <si>
    <t>Profit of Rs.20.5/-</t>
  </si>
  <si>
    <t>NIFTY 17150 PE 02-DEC</t>
  </si>
  <si>
    <t>120-160</t>
  </si>
  <si>
    <t>1960-1980</t>
  </si>
  <si>
    <t>2100-2200</t>
  </si>
  <si>
    <t>2200-2220</t>
  </si>
  <si>
    <t>Retail Research Technical Calls &amp; Fundamental Performance Report for the month of Dec-2021</t>
  </si>
  <si>
    <t>LYKALABS</t>
  </si>
  <si>
    <t>Profit of Rs.33.5/-</t>
  </si>
  <si>
    <t>970-990</t>
  </si>
  <si>
    <t>375-385</t>
  </si>
  <si>
    <t>645-665</t>
  </si>
  <si>
    <t>Profit of Rs.10/-</t>
  </si>
  <si>
    <t>NIFTY 17250PE 02-DEC</t>
  </si>
  <si>
    <t>90-110</t>
  </si>
  <si>
    <t>NIFTY 17500 CE 09-DEC</t>
  </si>
  <si>
    <t>Sell</t>
  </si>
  <si>
    <t>Profit of Rs.20/-</t>
  </si>
  <si>
    <t>Loss of Rs.36/-</t>
  </si>
  <si>
    <t>NIFTY 17350PE 02-DEC</t>
  </si>
  <si>
    <t>25-30</t>
  </si>
  <si>
    <t>435-440</t>
  </si>
  <si>
    <t>465-475</t>
  </si>
  <si>
    <t>118-120</t>
  </si>
  <si>
    <t>130-135</t>
  </si>
  <si>
    <t>Profit of Rs.31.5/-</t>
  </si>
  <si>
    <t>VISAGAR</t>
  </si>
  <si>
    <t>CRESSAN</t>
  </si>
  <si>
    <t>PARAG COMMOSALES</t>
  </si>
  <si>
    <t>NCLRESE</t>
  </si>
  <si>
    <t>RGRL</t>
  </si>
  <si>
    <t>Lyka Labs Ltd</t>
  </si>
  <si>
    <t>RIIL</t>
  </si>
  <si>
    <t>Reliance Indl Infra Ltd</t>
  </si>
  <si>
    <t>QE SECURITIES</t>
  </si>
  <si>
    <t xml:space="preserve">LTTS </t>
  </si>
  <si>
    <t>5650-5800</t>
  </si>
  <si>
    <t>Part Profit of Rs.90/-</t>
  </si>
  <si>
    <t>Loss of Rs.47/-</t>
  </si>
  <si>
    <t>Loss of Rs.11.50/-</t>
  </si>
  <si>
    <t xml:space="preserve">HCLTECH </t>
  </si>
  <si>
    <t>1166-1170</t>
  </si>
  <si>
    <t>1210-1230</t>
  </si>
  <si>
    <t>Loss of Rs.160/-</t>
  </si>
  <si>
    <t>Loss of Rs.85.50/-</t>
  </si>
  <si>
    <t>Profit of Rs.6.5/-</t>
  </si>
  <si>
    <t>NIFTY 17000 PE 09-DEC</t>
  </si>
  <si>
    <t>BANKNIFTY 36200 CE 09-DEC</t>
  </si>
  <si>
    <t>110-130</t>
  </si>
  <si>
    <t>Profit of Rs.22/-</t>
  </si>
  <si>
    <t>400-500</t>
  </si>
  <si>
    <t>Profit of Rs60/-</t>
  </si>
  <si>
    <t>350-400</t>
  </si>
  <si>
    <t>NEWLIGHT</t>
  </si>
  <si>
    <t>MANISH NITIN THAKUR</t>
  </si>
  <si>
    <t>SMT SUSHILA ALBERT SEBASTIAN</t>
  </si>
  <si>
    <t>PANCHSHEEL</t>
  </si>
  <si>
    <t>SIMPLXPAP</t>
  </si>
  <si>
    <t>NEW TEXTILES LLP</t>
  </si>
  <si>
    <t>COMPINFO</t>
  </si>
  <si>
    <t>Compuage Infocom Ltd</t>
  </si>
  <si>
    <t>OLGA TRADING PRIVATE LIMITED</t>
  </si>
  <si>
    <t>BRIGHT</t>
  </si>
  <si>
    <t>Bright Solar Limited</t>
  </si>
  <si>
    <t>PIYUSHKUMAR THUMAR</t>
  </si>
  <si>
    <t>MTEDUCARE</t>
  </si>
  <si>
    <t>MT Educare Ltd</t>
  </si>
  <si>
    <t>AXIS BANK  LIMITED</t>
  </si>
  <si>
    <t>Profit of Rs.12.50/-</t>
  </si>
  <si>
    <t>738-742</t>
  </si>
  <si>
    <t>Profit of Rs50/-</t>
  </si>
  <si>
    <t>ARCFIN</t>
  </si>
  <si>
    <t>RAVIODAY REALTORS PRIVATE LIMITED</t>
  </si>
  <si>
    <t>BPCAP</t>
  </si>
  <si>
    <t>HARSHA RAJESHBHAI JHAVERI</t>
  </si>
  <si>
    <t>DITCO</t>
  </si>
  <si>
    <t>LAXMAN JAIRAM PATEL</t>
  </si>
  <si>
    <t>DMR</t>
  </si>
  <si>
    <t>CAIFU INVESTMENT ADVISORY LLP</t>
  </si>
  <si>
    <t>GNRL</t>
  </si>
  <si>
    <t>SAKIRA FINANCE PRIVATE LIMITED</t>
  </si>
  <si>
    <t>KAPILRAJ</t>
  </si>
  <si>
    <t>PRAFULLA VRAJLAL NIRMAL</t>
  </si>
  <si>
    <t>MASL</t>
  </si>
  <si>
    <t>SREENIVAS MOHAN PUSAPATI</t>
  </si>
  <si>
    <t>BOND STREET JEWELLERS (L.L.C)</t>
  </si>
  <si>
    <t>OMANSH</t>
  </si>
  <si>
    <t>SHALPRO</t>
  </si>
  <si>
    <t>SHARPINV</t>
  </si>
  <si>
    <t>SIMRAN</t>
  </si>
  <si>
    <t>SRESTHA</t>
  </si>
  <si>
    <t>KAMLESH P</t>
  </si>
  <si>
    <t>SSPNFIN</t>
  </si>
  <si>
    <t>DESTINY</t>
  </si>
  <si>
    <t>Destiny Logistics &amp; I Ltd</t>
  </si>
  <si>
    <t>SANTA GHOSH</t>
  </si>
  <si>
    <t>DSML</t>
  </si>
  <si>
    <t>Debock Sale Marketing Ltd</t>
  </si>
  <si>
    <t>BASAVARAJ CHANNAPPA MAHASHETTI</t>
  </si>
  <si>
    <t>NANALAL BHANJI DUDHAIYA</t>
  </si>
  <si>
    <t>LOVABLE</t>
  </si>
  <si>
    <t>Lovable Lingerie Ltd</t>
  </si>
  <si>
    <t>VIGNESH</t>
  </si>
  <si>
    <t>AAKRAYA TECHNOLOGY AND RESEARCH LLP</t>
  </si>
  <si>
    <t>MBL  &amp; CO. LIMITED</t>
  </si>
  <si>
    <t>NIKUNJ KAUSHIK SHAH</t>
  </si>
  <si>
    <t>NIKUNJ STOCK BROKERS LTD</t>
  </si>
  <si>
    <t>INFY 1720 CE DEC</t>
  </si>
  <si>
    <t>48-60</t>
  </si>
  <si>
    <t>Profit of Rs6.50/-</t>
  </si>
  <si>
    <t>Loss of Rs.32.50/-</t>
  </si>
  <si>
    <t>NAUKRI DEC FUT</t>
  </si>
  <si>
    <t>5750-5770</t>
  </si>
  <si>
    <t>5900-5950</t>
  </si>
  <si>
    <t>Loss of Rs.33/-</t>
  </si>
  <si>
    <t>Profit of Rs.10.5/-</t>
  </si>
  <si>
    <t>DEEPAKFERT</t>
  </si>
  <si>
    <t>368-370</t>
  </si>
  <si>
    <t>385-400</t>
  </si>
  <si>
    <t xml:space="preserve"> NIFTY 17600 CE 16-DEC</t>
  </si>
  <si>
    <t>82-86</t>
  </si>
  <si>
    <t>40-20</t>
  </si>
  <si>
    <t>AADIIND</t>
  </si>
  <si>
    <t>HARSHAD AMBALAL PATEL HUF</t>
  </si>
  <si>
    <t>ACEWIN</t>
  </si>
  <si>
    <t>SACHINGUPTA</t>
  </si>
  <si>
    <t>ANSALHSG</t>
  </si>
  <si>
    <t>HARPREET SINGH GREWAL</t>
  </si>
  <si>
    <t>BP EQUITIES PVT. LTD.</t>
  </si>
  <si>
    <t>FORTUNATE INFRA DEVELOPERS PRIVATE LIMITED</t>
  </si>
  <si>
    <t>ARYACAPM</t>
  </si>
  <si>
    <t>JAI AMBE TRADEXIM PRIVATE LIMITED</t>
  </si>
  <si>
    <t>VENKATESHWARA INDUSTRIAL PROMOTION CO LIMITED</t>
  </si>
  <si>
    <t>AUSTENG</t>
  </si>
  <si>
    <t>MEENU GOEL</t>
  </si>
  <si>
    <t>BCP</t>
  </si>
  <si>
    <t>SHARE INDIA SECURITIES LIMITED</t>
  </si>
  <si>
    <t>ROOPSINGHRATHORE</t>
  </si>
  <si>
    <t>RAJENDRA NANIWADEKAR</t>
  </si>
  <si>
    <t>VISHRAM MORESHWAR NANIWADEKAR</t>
  </si>
  <si>
    <t>CAPRICORN</t>
  </si>
  <si>
    <t>SUSHILA DEVI AGARWAL</t>
  </si>
  <si>
    <t>CHOTHANI</t>
  </si>
  <si>
    <t>DEEP</t>
  </si>
  <si>
    <t>NNM SECURITIES PVT LTD</t>
  </si>
  <si>
    <t>CHARANJIT SINGH</t>
  </si>
  <si>
    <t>HETAL SHASHANK DOSHI</t>
  </si>
  <si>
    <t>DRAGARWQ</t>
  </si>
  <si>
    <t>SUNITA AGARWAL .</t>
  </si>
  <si>
    <t>GGL</t>
  </si>
  <si>
    <t>GVFILM</t>
  </si>
  <si>
    <t>DEEPTHI BALAGIRI</t>
  </si>
  <si>
    <t>BANISH MEHTA</t>
  </si>
  <si>
    <t>ANKIT KOTHARI</t>
  </si>
  <si>
    <t>BHOPENDRAKUMAR</t>
  </si>
  <si>
    <t>NARAYANI</t>
  </si>
  <si>
    <t>JITENDRAKUMAR GHEVERCHAND JAIN</t>
  </si>
  <si>
    <t>GHANSHYAMBHAI MANSUKHBHAI KHAMBHAYATA</t>
  </si>
  <si>
    <t>DULCET ADVISORY PRIVATE LIMITED</t>
  </si>
  <si>
    <t>HIRAL JAYESH MAKWANA</t>
  </si>
  <si>
    <t>OPTUME LEGAL PARTNERS LLP</t>
  </si>
  <si>
    <t>GOLDLINE FINANCIAL SERVICES LIMITED</t>
  </si>
  <si>
    <t>ARJUN RAMESH</t>
  </si>
  <si>
    <t>SWARUPGUCHHAIT</t>
  </si>
  <si>
    <t>AMANDEEP SINGH</t>
  </si>
  <si>
    <t>KAMLESH</t>
  </si>
  <si>
    <t>OMNIAX</t>
  </si>
  <si>
    <t>SURESH WALMIK SONAWANE</t>
  </si>
  <si>
    <t>RAVIRITESHKERKETTA</t>
  </si>
  <si>
    <t>FORESIGHT HOLDINGS PVT LTD</t>
  </si>
  <si>
    <t>RISHABH SHAH</t>
  </si>
  <si>
    <t>PHARMAID</t>
  </si>
  <si>
    <t>PANNIRU ESWARA RAO</t>
  </si>
  <si>
    <t>PROMAX</t>
  </si>
  <si>
    <t>ANSARI NAMRA FIRDAUS AAMIR ANJUM</t>
  </si>
  <si>
    <t>QUASAR</t>
  </si>
  <si>
    <t>DOLF LEASING LIMITED</t>
  </si>
  <si>
    <t>RAJKSYN</t>
  </si>
  <si>
    <t>SARLA DEVI</t>
  </si>
  <si>
    <t>BEENU VERMA</t>
  </si>
  <si>
    <t>TURBOT MARKETING PRIVATE LIMITED .</t>
  </si>
  <si>
    <t>STOCK VERTEX VENTURES</t>
  </si>
  <si>
    <t>SIPTL</t>
  </si>
  <si>
    <t>AKSHAY KUMAR</t>
  </si>
  <si>
    <t>DEEPAK PRABHAKAR KAPRE</t>
  </si>
  <si>
    <t>SOALTEE FINANCE &amp; LEASING LTD</t>
  </si>
  <si>
    <t>PURAV BHARATBHAI PATEL</t>
  </si>
  <si>
    <t>BAJRANG LAL GOEL HUF</t>
  </si>
  <si>
    <t>RENU BHUSHAN</t>
  </si>
  <si>
    <t>BRIJ BHUSHAN</t>
  </si>
  <si>
    <t>PARTH BHUSHAN</t>
  </si>
  <si>
    <t>NAVIN MORE</t>
  </si>
  <si>
    <t>ESPS FINSERVE PRIVATE LIMITED</t>
  </si>
  <si>
    <t>VIVANTA</t>
  </si>
  <si>
    <t>ASHNISHA ALLOYS PRIVATE LIMITED</t>
  </si>
  <si>
    <t>63MOONS</t>
  </si>
  <si>
    <t>63 moons tech limited</t>
  </si>
  <si>
    <t>Ansal Housing and Constru</t>
  </si>
  <si>
    <t>ASHOK KUMAR NATHANY</t>
  </si>
  <si>
    <t>B.C. Power Controls Ltd</t>
  </si>
  <si>
    <t>ROOP SINGH RATHORE</t>
  </si>
  <si>
    <t>PANDYA PRAGNESH ROHITKUMAR</t>
  </si>
  <si>
    <t>BSE Limited</t>
  </si>
  <si>
    <t>VISHAL SINGH</t>
  </si>
  <si>
    <t>HCL-INSYS</t>
  </si>
  <si>
    <t>HCL Infosystems Ltd</t>
  </si>
  <si>
    <t>JAICORPLTD</t>
  </si>
  <si>
    <t>Jai Corp Limited</t>
  </si>
  <si>
    <t>JETKNIT</t>
  </si>
  <si>
    <t>Jet Knitwears Ltd.</t>
  </si>
  <si>
    <t>SANJAY POPATLAL JAIN</t>
  </si>
  <si>
    <t>MANOJ AGARWAL</t>
  </si>
  <si>
    <t>VIRAL PRAFUL JHAVERI</t>
  </si>
  <si>
    <t>JUMPNET</t>
  </si>
  <si>
    <t>Jump Networks Limited</t>
  </si>
  <si>
    <t>JAYASEELAN S</t>
  </si>
  <si>
    <t>LIBAS</t>
  </si>
  <si>
    <t>Libas Consu Products Ltd</t>
  </si>
  <si>
    <t>VISA CAPITAL PARTNERS</t>
  </si>
  <si>
    <t>MATHISYS ADVISORS LLP</t>
  </si>
  <si>
    <t>MARSHALL</t>
  </si>
  <si>
    <t>Marshall Machines Ltd</t>
  </si>
  <si>
    <t>NECCLTD</t>
  </si>
  <si>
    <t>North East Carry Corp Ltd</t>
  </si>
  <si>
    <t>ONEPOINT</t>
  </si>
  <si>
    <t>One Point One Sol Ltd</t>
  </si>
  <si>
    <t>NEXPACT LIMITED</t>
  </si>
  <si>
    <t>PARTYCRUS</t>
  </si>
  <si>
    <t>Party Cruisers Limited</t>
  </si>
  <si>
    <t>MEGHKUMAR MAHENDRAKUMAR SHAH</t>
  </si>
  <si>
    <t>NK SECURITIES RESEARCH PRIVATE LIMITED</t>
  </si>
  <si>
    <t>VAIBHAV DOSHI</t>
  </si>
  <si>
    <t>VAIBHAV STOCK AND DERIVATIVES BROKING PRIVATE LIMITED</t>
  </si>
  <si>
    <t>TREJHARA</t>
  </si>
  <si>
    <t>TREJHARA SOLUTIONS LIMITE</t>
  </si>
  <si>
    <t>VED PRAKASH AGARWAL</t>
  </si>
  <si>
    <t>WALCHANNAG</t>
  </si>
  <si>
    <t>Walchandnagar Ind. Ltd</t>
  </si>
  <si>
    <t>PARTH INFIN BROKERS PVT LTD</t>
  </si>
  <si>
    <t>CHINTANBEN MANSUKHBHAI NAKRANI</t>
  </si>
  <si>
    <t>GAL</t>
  </si>
  <si>
    <t>Gyscoal Alloys Ltd</t>
  </si>
  <si>
    <t>SHAH VIRAL   MUKUNDBHAI</t>
  </si>
  <si>
    <t>IIFL Finance Limited</t>
  </si>
  <si>
    <t>HAMBLIN WATSA INVESTMENT COUNSEL LIMITED A/C - HWIC ASIA FUND CLASS A SHARES</t>
  </si>
  <si>
    <t>HARYANA REFRACTORIES PRIVATE LIMITED</t>
  </si>
  <si>
    <t>MAHIMTURA NISHANT MITRASEN</t>
  </si>
  <si>
    <t>NIRAJ RAJNIKANT SHAH</t>
  </si>
  <si>
    <t>NHIT</t>
  </si>
  <si>
    <t>National Highw Infra Trus</t>
  </si>
  <si>
    <t>ICICI BANK LTD. (TRADING)</t>
  </si>
  <si>
    <t>SATHISH SRINIVAS NAYAK</t>
  </si>
  <si>
    <t>URJAPP1</t>
  </si>
  <si>
    <t>Urja Rs. 0.50 ppd up</t>
  </si>
  <si>
    <t>MURUGESAN MARIS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</si>
</sst>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2" xfId="0" applyNumberFormat="1" applyFont="1" applyFill="1" applyBorder="1" applyAlignment="1">
      <alignment horizontal="center" vertical="center"/>
    </xf>
    <xf numFmtId="1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165" fontId="35" fillId="12" borderId="22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1" xfId="0" applyFont="1" applyFill="1" applyBorder="1"/>
    <xf numFmtId="0" fontId="35" fillId="12" borderId="23" xfId="0" applyFont="1" applyFill="1" applyBorder="1" applyAlignment="1">
      <alignment horizontal="center" vertical="center"/>
    </xf>
    <xf numFmtId="0" fontId="36" fillId="12" borderId="23" xfId="0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65" fontId="35" fillId="20" borderId="1" xfId="0" applyNumberFormat="1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6" fillId="21" borderId="1" xfId="0" applyFont="1" applyFill="1" applyBorder="1" applyAlignment="1">
      <alignment horizontal="center" vertical="center"/>
    </xf>
    <xf numFmtId="2" fontId="36" fillId="21" borderId="1" xfId="0" applyNumberFormat="1" applyFont="1" applyFill="1" applyBorder="1" applyAlignment="1">
      <alignment horizontal="center" vertical="center"/>
    </xf>
    <xf numFmtId="10" fontId="36" fillId="21" borderId="1" xfId="0" applyNumberFormat="1" applyFont="1" applyFill="1" applyBorder="1" applyAlignment="1">
      <alignment horizontal="center" vertical="center" wrapText="1"/>
    </xf>
    <xf numFmtId="16" fontId="36" fillId="21" borderId="1" xfId="0" applyNumberFormat="1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18" borderId="1" xfId="0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43" fontId="35" fillId="18" borderId="1" xfId="0" applyNumberFormat="1" applyFont="1" applyFill="1" applyBorder="1" applyAlignment="1">
      <alignment horizontal="center" vertical="top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top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18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0" fontId="36" fillId="16" borderId="2" xfId="0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10" fontId="36" fillId="16" borderId="2" xfId="0" applyNumberFormat="1" applyFont="1" applyFill="1" applyBorder="1" applyAlignment="1">
      <alignment horizontal="center" vertical="center" wrapText="1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16" fontId="36" fillId="16" borderId="21" xfId="0" applyNumberFormat="1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2" fontId="36" fillId="12" borderId="23" xfId="0" applyNumberFormat="1" applyFont="1" applyFill="1" applyBorder="1" applyAlignment="1">
      <alignment horizontal="center" vertical="center"/>
    </xf>
    <xf numFmtId="10" fontId="36" fillId="12" borderId="23" xfId="0" applyNumberFormat="1" applyFont="1" applyFill="1" applyBorder="1" applyAlignment="1">
      <alignment horizontal="center" vertical="center" wrapText="1"/>
    </xf>
    <xf numFmtId="166" fontId="36" fillId="12" borderId="23" xfId="0" applyNumberFormat="1" applyFont="1" applyFill="1" applyBorder="1" applyAlignment="1">
      <alignment horizontal="center" vertical="center"/>
    </xf>
    <xf numFmtId="43" fontId="36" fillId="16" borderId="23" xfId="0" applyNumberFormat="1" applyFont="1" applyFill="1" applyBorder="1" applyAlignment="1">
      <alignment horizontal="center" vertical="center"/>
    </xf>
    <xf numFmtId="16" fontId="36" fillId="12" borderId="23" xfId="0" applyNumberFormat="1" applyFont="1" applyFill="1" applyBorder="1" applyAlignment="1">
      <alignment horizontal="center" vertical="center"/>
    </xf>
    <xf numFmtId="0" fontId="1" fillId="12" borderId="26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36" fillId="6" borderId="3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36" fillId="16" borderId="25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/>
    </xf>
    <xf numFmtId="16" fontId="36" fillId="6" borderId="2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0" fontId="43" fillId="18" borderId="29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43" fontId="36" fillId="19" borderId="22" xfId="0" applyNumberFormat="1" applyFont="1" applyFill="1" applyBorder="1" applyAlignment="1">
      <alignment horizontal="center" vertical="center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16" fontId="37" fillId="6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2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22" borderId="21" xfId="0" applyFont="1" applyFill="1" applyBorder="1" applyAlignment="1">
      <alignment horizontal="center" vertical="center"/>
    </xf>
    <xf numFmtId="0" fontId="36" fillId="21" borderId="22" xfId="0" applyFont="1" applyFill="1" applyBorder="1" applyAlignment="1">
      <alignment horizontal="center" vertical="center"/>
    </xf>
    <xf numFmtId="2" fontId="36" fillId="21" borderId="22" xfId="0" applyNumberFormat="1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65" fontId="29" fillId="11" borderId="22" xfId="0" applyNumberFormat="1" applyFont="1" applyFill="1" applyBorder="1" applyAlignment="1">
      <alignment horizontal="center" vertical="center"/>
    </xf>
    <xf numFmtId="165" fontId="29" fillId="22" borderId="22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5" fontId="35" fillId="18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165" fontId="35" fillId="22" borderId="22" xfId="0" applyNumberFormat="1" applyFont="1" applyFill="1" applyBorder="1" applyAlignment="1">
      <alignment horizontal="center" vertical="center"/>
    </xf>
    <xf numFmtId="1" fontId="35" fillId="27" borderId="22" xfId="0" applyNumberFormat="1" applyFont="1" applyFill="1" applyBorder="1" applyAlignment="1">
      <alignment horizontal="center" vertical="center"/>
    </xf>
    <xf numFmtId="165" fontId="35" fillId="27" borderId="22" xfId="0" applyNumberFormat="1" applyFont="1" applyFill="1" applyBorder="1" applyAlignment="1">
      <alignment horizontal="center" vertical="center"/>
    </xf>
    <xf numFmtId="16" fontId="35" fillId="27" borderId="22" xfId="0" applyNumberFormat="1" applyFont="1" applyFill="1" applyBorder="1" applyAlignment="1">
      <alignment horizontal="center" vertical="center"/>
    </xf>
    <xf numFmtId="0" fontId="35" fillId="27" borderId="22" xfId="0" applyFont="1" applyFill="1" applyBorder="1" applyAlignment="1">
      <alignment horizontal="left"/>
    </xf>
    <xf numFmtId="0" fontId="35" fillId="27" borderId="22" xfId="0" applyFont="1" applyFill="1" applyBorder="1" applyAlignment="1">
      <alignment horizontal="center" vertical="center"/>
    </xf>
    <xf numFmtId="0" fontId="36" fillId="28" borderId="1" xfId="0" applyFont="1" applyFill="1" applyBorder="1" applyAlignment="1">
      <alignment horizontal="center" vertical="center"/>
    </xf>
    <xf numFmtId="2" fontId="36" fillId="28" borderId="1" xfId="0" applyNumberFormat="1" applyFont="1" applyFill="1" applyBorder="1" applyAlignment="1">
      <alignment horizontal="center" vertical="center"/>
    </xf>
    <xf numFmtId="10" fontId="36" fillId="28" borderId="1" xfId="0" applyNumberFormat="1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/>
    </xf>
    <xf numFmtId="16" fontId="36" fillId="28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0" fontId="43" fillId="13" borderId="21" xfId="0" applyFont="1" applyFill="1" applyBorder="1" applyAlignment="1"/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165" fontId="29" fillId="12" borderId="2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D22" sqref="D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44539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44539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5" t="s">
        <v>16</v>
      </c>
      <c r="B9" s="487" t="s">
        <v>17</v>
      </c>
      <c r="C9" s="487" t="s">
        <v>18</v>
      </c>
      <c r="D9" s="487" t="s">
        <v>19</v>
      </c>
      <c r="E9" s="26" t="s">
        <v>20</v>
      </c>
      <c r="F9" s="26" t="s">
        <v>21</v>
      </c>
      <c r="G9" s="482" t="s">
        <v>22</v>
      </c>
      <c r="H9" s="483"/>
      <c r="I9" s="484"/>
      <c r="J9" s="482" t="s">
        <v>23</v>
      </c>
      <c r="K9" s="483"/>
      <c r="L9" s="484"/>
      <c r="M9" s="26"/>
      <c r="N9" s="27"/>
      <c r="O9" s="27"/>
      <c r="P9" s="27"/>
    </row>
    <row r="10" spans="1:16" ht="59.25" customHeight="1">
      <c r="A10" s="486"/>
      <c r="B10" s="488"/>
      <c r="C10" s="488"/>
      <c r="D10" s="48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37402.300000000003</v>
      </c>
      <c r="F11" s="35">
        <v>37294.633333333331</v>
      </c>
      <c r="G11" s="36">
        <v>37114.266666666663</v>
      </c>
      <c r="H11" s="36">
        <v>36826.23333333333</v>
      </c>
      <c r="I11" s="36">
        <v>36645.866666666661</v>
      </c>
      <c r="J11" s="36">
        <v>37582.666666666664</v>
      </c>
      <c r="K11" s="36">
        <v>37763.033333333333</v>
      </c>
      <c r="L11" s="36">
        <v>38051.066666666666</v>
      </c>
      <c r="M11" s="37">
        <v>37475</v>
      </c>
      <c r="N11" s="37">
        <v>37006.6</v>
      </c>
      <c r="O11" s="38">
        <v>2428750</v>
      </c>
      <c r="P11" s="39">
        <v>-2.7284105131414268E-2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17513.650000000001</v>
      </c>
      <c r="F12" s="40">
        <v>17456.033333333336</v>
      </c>
      <c r="G12" s="41">
        <v>17384.616666666672</v>
      </c>
      <c r="H12" s="41">
        <v>17255.583333333336</v>
      </c>
      <c r="I12" s="41">
        <v>17184.166666666672</v>
      </c>
      <c r="J12" s="41">
        <v>17585.066666666673</v>
      </c>
      <c r="K12" s="41">
        <v>17656.483333333337</v>
      </c>
      <c r="L12" s="41">
        <v>17785.516666666674</v>
      </c>
      <c r="M12" s="31">
        <v>17527.45</v>
      </c>
      <c r="N12" s="31">
        <v>17327</v>
      </c>
      <c r="O12" s="42">
        <v>12146200</v>
      </c>
      <c r="P12" s="43">
        <v>-2.4187620373450286E-3</v>
      </c>
    </row>
    <row r="13" spans="1:16" ht="12.75" customHeight="1">
      <c r="A13" s="31">
        <v>3</v>
      </c>
      <c r="B13" s="32" t="s">
        <v>35</v>
      </c>
      <c r="C13" s="33" t="s">
        <v>840</v>
      </c>
      <c r="D13" s="34">
        <v>44558</v>
      </c>
      <c r="E13" s="40">
        <v>18364.650000000001</v>
      </c>
      <c r="F13" s="40">
        <v>18309.533333333336</v>
      </c>
      <c r="G13" s="41">
        <v>18235.066666666673</v>
      </c>
      <c r="H13" s="41">
        <v>18105.483333333337</v>
      </c>
      <c r="I13" s="41">
        <v>18031.016666666674</v>
      </c>
      <c r="J13" s="41">
        <v>18439.116666666672</v>
      </c>
      <c r="K13" s="41">
        <v>18513.583333333339</v>
      </c>
      <c r="L13" s="41">
        <v>18643.166666666672</v>
      </c>
      <c r="M13" s="31">
        <v>18384</v>
      </c>
      <c r="N13" s="31">
        <v>18179.95</v>
      </c>
      <c r="O13" s="42">
        <v>520</v>
      </c>
      <c r="P13" s="43">
        <v>-0.67500000000000004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987.5</v>
      </c>
      <c r="F14" s="40">
        <v>980.86666666666667</v>
      </c>
      <c r="G14" s="41">
        <v>971.73333333333335</v>
      </c>
      <c r="H14" s="41">
        <v>955.9666666666667</v>
      </c>
      <c r="I14" s="41">
        <v>946.83333333333337</v>
      </c>
      <c r="J14" s="41">
        <v>996.63333333333333</v>
      </c>
      <c r="K14" s="41">
        <v>1005.7666666666668</v>
      </c>
      <c r="L14" s="41">
        <v>1021.5333333333333</v>
      </c>
      <c r="M14" s="31">
        <v>990</v>
      </c>
      <c r="N14" s="31">
        <v>965.1</v>
      </c>
      <c r="O14" s="42">
        <v>2271200</v>
      </c>
      <c r="P14" s="43">
        <v>1.4992503748125937E-3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19040.8</v>
      </c>
      <c r="F15" s="40">
        <v>19029.716666666667</v>
      </c>
      <c r="G15" s="41">
        <v>18849.433333333334</v>
      </c>
      <c r="H15" s="41">
        <v>18658.066666666666</v>
      </c>
      <c r="I15" s="41">
        <v>18477.783333333333</v>
      </c>
      <c r="J15" s="41">
        <v>19221.083333333336</v>
      </c>
      <c r="K15" s="41">
        <v>19401.366666666669</v>
      </c>
      <c r="L15" s="41">
        <v>19592.733333333337</v>
      </c>
      <c r="M15" s="31">
        <v>19210</v>
      </c>
      <c r="N15" s="31">
        <v>18838.349999999999</v>
      </c>
      <c r="O15" s="42">
        <v>28950</v>
      </c>
      <c r="P15" s="43">
        <v>2.7506654835847383E-2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273.5</v>
      </c>
      <c r="F16" s="40">
        <v>271.18333333333334</v>
      </c>
      <c r="G16" s="41">
        <v>267.86666666666667</v>
      </c>
      <c r="H16" s="41">
        <v>262.23333333333335</v>
      </c>
      <c r="I16" s="41">
        <v>258.91666666666669</v>
      </c>
      <c r="J16" s="41">
        <v>276.81666666666666</v>
      </c>
      <c r="K16" s="41">
        <v>280.13333333333338</v>
      </c>
      <c r="L16" s="41">
        <v>285.76666666666665</v>
      </c>
      <c r="M16" s="31">
        <v>274.5</v>
      </c>
      <c r="N16" s="31">
        <v>265.55</v>
      </c>
      <c r="O16" s="42">
        <v>9443200</v>
      </c>
      <c r="P16" s="43">
        <v>-7.3469387755102047E-2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2297.1999999999998</v>
      </c>
      <c r="F17" s="40">
        <v>2284.2166666666667</v>
      </c>
      <c r="G17" s="41">
        <v>2265.5833333333335</v>
      </c>
      <c r="H17" s="41">
        <v>2233.9666666666667</v>
      </c>
      <c r="I17" s="41">
        <v>2215.3333333333335</v>
      </c>
      <c r="J17" s="41">
        <v>2315.8333333333335</v>
      </c>
      <c r="K17" s="41">
        <v>2334.4666666666667</v>
      </c>
      <c r="L17" s="41">
        <v>2366.0833333333335</v>
      </c>
      <c r="M17" s="31">
        <v>2302.85</v>
      </c>
      <c r="N17" s="31">
        <v>2252.6</v>
      </c>
      <c r="O17" s="42">
        <v>2148500</v>
      </c>
      <c r="P17" s="43">
        <v>-8.8801752969669013E-3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1720.6</v>
      </c>
      <c r="F18" s="40">
        <v>1713.7833333333335</v>
      </c>
      <c r="G18" s="41">
        <v>1696.2166666666672</v>
      </c>
      <c r="H18" s="41">
        <v>1671.8333333333337</v>
      </c>
      <c r="I18" s="41">
        <v>1654.2666666666673</v>
      </c>
      <c r="J18" s="41">
        <v>1738.166666666667</v>
      </c>
      <c r="K18" s="41">
        <v>1755.7333333333331</v>
      </c>
      <c r="L18" s="41">
        <v>1780.1166666666668</v>
      </c>
      <c r="M18" s="31">
        <v>1731.35</v>
      </c>
      <c r="N18" s="31">
        <v>1689.4</v>
      </c>
      <c r="O18" s="42">
        <v>20914000</v>
      </c>
      <c r="P18" s="43">
        <v>-1.4954195417186728E-2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765.35</v>
      </c>
      <c r="F19" s="40">
        <v>761.18333333333339</v>
      </c>
      <c r="G19" s="41">
        <v>754.91666666666674</v>
      </c>
      <c r="H19" s="41">
        <v>744.48333333333335</v>
      </c>
      <c r="I19" s="41">
        <v>738.2166666666667</v>
      </c>
      <c r="J19" s="41">
        <v>771.61666666666679</v>
      </c>
      <c r="K19" s="41">
        <v>777.88333333333344</v>
      </c>
      <c r="L19" s="41">
        <v>788.31666666666683</v>
      </c>
      <c r="M19" s="31">
        <v>767.45</v>
      </c>
      <c r="N19" s="31">
        <v>750.75</v>
      </c>
      <c r="O19" s="42">
        <v>90172500</v>
      </c>
      <c r="P19" s="43">
        <v>-3.5362046578445729E-3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3471.65</v>
      </c>
      <c r="F20" s="40">
        <v>3454.8333333333335</v>
      </c>
      <c r="G20" s="41">
        <v>3426.666666666667</v>
      </c>
      <c r="H20" s="41">
        <v>3381.6833333333334</v>
      </c>
      <c r="I20" s="41">
        <v>3353.5166666666669</v>
      </c>
      <c r="J20" s="41">
        <v>3499.8166666666671</v>
      </c>
      <c r="K20" s="41">
        <v>3527.983333333334</v>
      </c>
      <c r="L20" s="41">
        <v>3572.9666666666672</v>
      </c>
      <c r="M20" s="31">
        <v>3483</v>
      </c>
      <c r="N20" s="31">
        <v>3409.85</v>
      </c>
      <c r="O20" s="42">
        <v>417200</v>
      </c>
      <c r="P20" s="43">
        <v>1.4591439688715954E-2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639.25</v>
      </c>
      <c r="F21" s="40">
        <v>637.63333333333333</v>
      </c>
      <c r="G21" s="41">
        <v>634.91666666666663</v>
      </c>
      <c r="H21" s="41">
        <v>630.58333333333326</v>
      </c>
      <c r="I21" s="41">
        <v>627.86666666666656</v>
      </c>
      <c r="J21" s="41">
        <v>641.9666666666667</v>
      </c>
      <c r="K21" s="41">
        <v>644.68333333333339</v>
      </c>
      <c r="L21" s="41">
        <v>649.01666666666677</v>
      </c>
      <c r="M21" s="31">
        <v>640.35</v>
      </c>
      <c r="N21" s="31">
        <v>633.29999999999995</v>
      </c>
      <c r="O21" s="42">
        <v>9833000</v>
      </c>
      <c r="P21" s="43">
        <v>-1.2751004016064257E-2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379.05</v>
      </c>
      <c r="F22" s="40">
        <v>379</v>
      </c>
      <c r="G22" s="41">
        <v>376.15</v>
      </c>
      <c r="H22" s="41">
        <v>373.25</v>
      </c>
      <c r="I22" s="41">
        <v>370.4</v>
      </c>
      <c r="J22" s="41">
        <v>381.9</v>
      </c>
      <c r="K22" s="41">
        <v>384.75</v>
      </c>
      <c r="L22" s="41">
        <v>387.65</v>
      </c>
      <c r="M22" s="31">
        <v>381.85</v>
      </c>
      <c r="N22" s="31">
        <v>376.1</v>
      </c>
      <c r="O22" s="42">
        <v>12714000</v>
      </c>
      <c r="P22" s="43">
        <v>1.4482345900658288E-2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822.15</v>
      </c>
      <c r="F23" s="40">
        <v>813.61666666666667</v>
      </c>
      <c r="G23" s="41">
        <v>800.43333333333339</v>
      </c>
      <c r="H23" s="41">
        <v>778.7166666666667</v>
      </c>
      <c r="I23" s="41">
        <v>765.53333333333342</v>
      </c>
      <c r="J23" s="41">
        <v>835.33333333333337</v>
      </c>
      <c r="K23" s="41">
        <v>848.51666666666654</v>
      </c>
      <c r="L23" s="41">
        <v>870.23333333333335</v>
      </c>
      <c r="M23" s="31">
        <v>826.8</v>
      </c>
      <c r="N23" s="31">
        <v>791.9</v>
      </c>
      <c r="O23" s="42">
        <v>1736150</v>
      </c>
      <c r="P23" s="43">
        <v>-3.7557514274627196E-2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5361.65</v>
      </c>
      <c r="F24" s="40">
        <v>5350.6500000000005</v>
      </c>
      <c r="G24" s="41">
        <v>5312.0000000000009</v>
      </c>
      <c r="H24" s="41">
        <v>5262.35</v>
      </c>
      <c r="I24" s="41">
        <v>5223.7000000000007</v>
      </c>
      <c r="J24" s="41">
        <v>5400.3000000000011</v>
      </c>
      <c r="K24" s="41">
        <v>5438.9500000000007</v>
      </c>
      <c r="L24" s="41">
        <v>5488.6000000000013</v>
      </c>
      <c r="M24" s="31">
        <v>5389.3</v>
      </c>
      <c r="N24" s="31">
        <v>5301</v>
      </c>
      <c r="O24" s="42">
        <v>2175750</v>
      </c>
      <c r="P24" s="43">
        <v>3.5024082773384077E-2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216.05</v>
      </c>
      <c r="F25" s="40">
        <v>214.96666666666667</v>
      </c>
      <c r="G25" s="41">
        <v>212.33333333333334</v>
      </c>
      <c r="H25" s="41">
        <v>208.61666666666667</v>
      </c>
      <c r="I25" s="41">
        <v>205.98333333333335</v>
      </c>
      <c r="J25" s="41">
        <v>218.68333333333334</v>
      </c>
      <c r="K25" s="41">
        <v>221.31666666666666</v>
      </c>
      <c r="L25" s="41">
        <v>225.03333333333333</v>
      </c>
      <c r="M25" s="31">
        <v>217.6</v>
      </c>
      <c r="N25" s="31">
        <v>211.25</v>
      </c>
      <c r="O25" s="42">
        <v>11577500</v>
      </c>
      <c r="P25" s="43">
        <v>-8.5324906182105476E-2</v>
      </c>
    </row>
    <row r="26" spans="1:16" ht="12.75" customHeight="1">
      <c r="A26" s="31">
        <v>16</v>
      </c>
      <c r="B26" s="289" t="s">
        <v>49</v>
      </c>
      <c r="C26" s="33" t="s">
        <v>55</v>
      </c>
      <c r="D26" s="34">
        <v>44560</v>
      </c>
      <c r="E26" s="40">
        <v>126.45</v>
      </c>
      <c r="F26" s="40">
        <v>125.45</v>
      </c>
      <c r="G26" s="41">
        <v>124.25</v>
      </c>
      <c r="H26" s="41">
        <v>122.05</v>
      </c>
      <c r="I26" s="41">
        <v>120.85</v>
      </c>
      <c r="J26" s="41">
        <v>127.65</v>
      </c>
      <c r="K26" s="41">
        <v>128.85000000000002</v>
      </c>
      <c r="L26" s="41">
        <v>131.05000000000001</v>
      </c>
      <c r="M26" s="31">
        <v>126.65</v>
      </c>
      <c r="N26" s="31">
        <v>123.25</v>
      </c>
      <c r="O26" s="42">
        <v>47034000</v>
      </c>
      <c r="P26" s="43">
        <v>2.8436485289776641E-2</v>
      </c>
    </row>
    <row r="27" spans="1:16" ht="12.75" customHeight="1">
      <c r="A27" s="31">
        <v>17</v>
      </c>
      <c r="B27" s="290" t="s">
        <v>56</v>
      </c>
      <c r="C27" s="33" t="s">
        <v>57</v>
      </c>
      <c r="D27" s="34">
        <v>44560</v>
      </c>
      <c r="E27" s="40">
        <v>3117.4</v>
      </c>
      <c r="F27" s="40">
        <v>3099.4833333333336</v>
      </c>
      <c r="G27" s="41">
        <v>3064.3166666666671</v>
      </c>
      <c r="H27" s="41">
        <v>3011.2333333333336</v>
      </c>
      <c r="I27" s="41">
        <v>2976.0666666666671</v>
      </c>
      <c r="J27" s="41">
        <v>3152.5666666666671</v>
      </c>
      <c r="K27" s="41">
        <v>3187.7333333333331</v>
      </c>
      <c r="L27" s="41">
        <v>3240.8166666666671</v>
      </c>
      <c r="M27" s="31">
        <v>3134.65</v>
      </c>
      <c r="N27" s="31">
        <v>3046.4</v>
      </c>
      <c r="O27" s="42">
        <v>4347300</v>
      </c>
      <c r="P27" s="43">
        <v>-2.2133747216411363E-2</v>
      </c>
    </row>
    <row r="28" spans="1:16" ht="12.75" customHeight="1">
      <c r="A28" s="31">
        <v>18</v>
      </c>
      <c r="B28" s="32" t="s">
        <v>44</v>
      </c>
      <c r="C28" s="33" t="s">
        <v>307</v>
      </c>
      <c r="D28" s="34">
        <v>44560</v>
      </c>
      <c r="E28" s="40">
        <v>2242.9499999999998</v>
      </c>
      <c r="F28" s="40">
        <v>2248.9333333333329</v>
      </c>
      <c r="G28" s="41">
        <v>2228.016666666666</v>
      </c>
      <c r="H28" s="41">
        <v>2213.083333333333</v>
      </c>
      <c r="I28" s="41">
        <v>2192.1666666666661</v>
      </c>
      <c r="J28" s="41">
        <v>2263.8666666666659</v>
      </c>
      <c r="K28" s="41">
        <v>2284.7833333333328</v>
      </c>
      <c r="L28" s="41">
        <v>2299.7166666666658</v>
      </c>
      <c r="M28" s="31">
        <v>2269.85</v>
      </c>
      <c r="N28" s="31">
        <v>2234</v>
      </c>
      <c r="O28" s="42">
        <v>511225</v>
      </c>
      <c r="P28" s="43">
        <v>6.107305936073059E-2</v>
      </c>
    </row>
    <row r="29" spans="1:16" ht="12.75" customHeight="1">
      <c r="A29" s="31">
        <v>19</v>
      </c>
      <c r="B29" s="32" t="s">
        <v>44</v>
      </c>
      <c r="C29" s="33" t="s">
        <v>308</v>
      </c>
      <c r="D29" s="34">
        <v>44560</v>
      </c>
      <c r="E29" s="40">
        <v>8993.15</v>
      </c>
      <c r="F29" s="40">
        <v>8976.5833333333339</v>
      </c>
      <c r="G29" s="41">
        <v>8919.1666666666679</v>
      </c>
      <c r="H29" s="41">
        <v>8845.1833333333343</v>
      </c>
      <c r="I29" s="41">
        <v>8787.7666666666682</v>
      </c>
      <c r="J29" s="41">
        <v>9050.5666666666675</v>
      </c>
      <c r="K29" s="41">
        <v>9107.9833333333354</v>
      </c>
      <c r="L29" s="41">
        <v>9181.9666666666672</v>
      </c>
      <c r="M29" s="31">
        <v>9034</v>
      </c>
      <c r="N29" s="31">
        <v>8902.6</v>
      </c>
      <c r="O29" s="42">
        <v>42825</v>
      </c>
      <c r="P29" s="43">
        <v>-5.6198347107438019E-2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1166.5</v>
      </c>
      <c r="F30" s="40">
        <v>1156.0833333333333</v>
      </c>
      <c r="G30" s="41">
        <v>1142.1666666666665</v>
      </c>
      <c r="H30" s="41">
        <v>1117.8333333333333</v>
      </c>
      <c r="I30" s="41">
        <v>1103.9166666666665</v>
      </c>
      <c r="J30" s="41">
        <v>1180.4166666666665</v>
      </c>
      <c r="K30" s="41">
        <v>1194.333333333333</v>
      </c>
      <c r="L30" s="41">
        <v>1218.6666666666665</v>
      </c>
      <c r="M30" s="31">
        <v>1170</v>
      </c>
      <c r="N30" s="31">
        <v>1131.75</v>
      </c>
      <c r="O30" s="42">
        <v>3710000</v>
      </c>
      <c r="P30" s="43">
        <v>1.4846807936293696E-3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705</v>
      </c>
      <c r="F31" s="40">
        <v>695.06666666666661</v>
      </c>
      <c r="G31" s="41">
        <v>683.83333333333326</v>
      </c>
      <c r="H31" s="41">
        <v>662.66666666666663</v>
      </c>
      <c r="I31" s="41">
        <v>651.43333333333328</v>
      </c>
      <c r="J31" s="41">
        <v>716.23333333333323</v>
      </c>
      <c r="K31" s="41">
        <v>727.46666666666658</v>
      </c>
      <c r="L31" s="41">
        <v>748.63333333333321</v>
      </c>
      <c r="M31" s="31">
        <v>706.3</v>
      </c>
      <c r="N31" s="31">
        <v>673.9</v>
      </c>
      <c r="O31" s="42">
        <v>15375500</v>
      </c>
      <c r="P31" s="43">
        <v>-1.5520085198124601E-3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698.5</v>
      </c>
      <c r="F32" s="40">
        <v>696.65</v>
      </c>
      <c r="G32" s="41">
        <v>690.65</v>
      </c>
      <c r="H32" s="41">
        <v>682.8</v>
      </c>
      <c r="I32" s="41">
        <v>676.8</v>
      </c>
      <c r="J32" s="41">
        <v>704.5</v>
      </c>
      <c r="K32" s="41">
        <v>710.5</v>
      </c>
      <c r="L32" s="41">
        <v>718.35</v>
      </c>
      <c r="M32" s="31">
        <v>702.65</v>
      </c>
      <c r="N32" s="31">
        <v>688.8</v>
      </c>
      <c r="O32" s="42">
        <v>57548400</v>
      </c>
      <c r="P32" s="43">
        <v>-3.3981951494641852E-2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3340.5</v>
      </c>
      <c r="F33" s="40">
        <v>3329</v>
      </c>
      <c r="G33" s="41">
        <v>3313.1</v>
      </c>
      <c r="H33" s="41">
        <v>3285.7</v>
      </c>
      <c r="I33" s="41">
        <v>3269.7999999999997</v>
      </c>
      <c r="J33" s="41">
        <v>3356.4</v>
      </c>
      <c r="K33" s="41">
        <v>3372.2999999999997</v>
      </c>
      <c r="L33" s="41">
        <v>3399.7000000000003</v>
      </c>
      <c r="M33" s="31">
        <v>3344.9</v>
      </c>
      <c r="N33" s="31">
        <v>3301.6</v>
      </c>
      <c r="O33" s="42">
        <v>3354250</v>
      </c>
      <c r="P33" s="43">
        <v>-4.0825415676959617E-3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17700.45</v>
      </c>
      <c r="F34" s="40">
        <v>17566.3</v>
      </c>
      <c r="G34" s="41">
        <v>17388.5</v>
      </c>
      <c r="H34" s="41">
        <v>17076.55</v>
      </c>
      <c r="I34" s="41">
        <v>16898.75</v>
      </c>
      <c r="J34" s="41">
        <v>17878.25</v>
      </c>
      <c r="K34" s="41">
        <v>18056.049999999996</v>
      </c>
      <c r="L34" s="41">
        <v>18368</v>
      </c>
      <c r="M34" s="31">
        <v>17744.099999999999</v>
      </c>
      <c r="N34" s="31">
        <v>17254.349999999999</v>
      </c>
      <c r="O34" s="42">
        <v>665850</v>
      </c>
      <c r="P34" s="43">
        <v>-2.7388255915863278E-2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7381.15</v>
      </c>
      <c r="F35" s="40">
        <v>7311.166666666667</v>
      </c>
      <c r="G35" s="41">
        <v>7224.9333333333343</v>
      </c>
      <c r="H35" s="41">
        <v>7068.7166666666672</v>
      </c>
      <c r="I35" s="41">
        <v>6982.4833333333345</v>
      </c>
      <c r="J35" s="41">
        <v>7467.3833333333341</v>
      </c>
      <c r="K35" s="41">
        <v>7553.6166666666659</v>
      </c>
      <c r="L35" s="41">
        <v>7709.8333333333339</v>
      </c>
      <c r="M35" s="31">
        <v>7397.4</v>
      </c>
      <c r="N35" s="31">
        <v>7154.95</v>
      </c>
      <c r="O35" s="42">
        <v>4081625</v>
      </c>
      <c r="P35" s="43">
        <v>9.1167562890166268E-3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2235.0500000000002</v>
      </c>
      <c r="F36" s="40">
        <v>2216.85</v>
      </c>
      <c r="G36" s="41">
        <v>2189.1999999999998</v>
      </c>
      <c r="H36" s="41">
        <v>2143.35</v>
      </c>
      <c r="I36" s="41">
        <v>2115.6999999999998</v>
      </c>
      <c r="J36" s="41">
        <v>2262.6999999999998</v>
      </c>
      <c r="K36" s="41">
        <v>2290.3500000000004</v>
      </c>
      <c r="L36" s="41">
        <v>2336.1999999999998</v>
      </c>
      <c r="M36" s="31">
        <v>2244.5</v>
      </c>
      <c r="N36" s="31">
        <v>2171</v>
      </c>
      <c r="O36" s="42">
        <v>1823400</v>
      </c>
      <c r="P36" s="43">
        <v>1.9114688128772636E-2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284.25</v>
      </c>
      <c r="F37" s="40">
        <v>284.11666666666667</v>
      </c>
      <c r="G37" s="41">
        <v>280.73333333333335</v>
      </c>
      <c r="H37" s="41">
        <v>277.2166666666667</v>
      </c>
      <c r="I37" s="41">
        <v>273.83333333333337</v>
      </c>
      <c r="J37" s="41">
        <v>287.63333333333333</v>
      </c>
      <c r="K37" s="41">
        <v>291.01666666666665</v>
      </c>
      <c r="L37" s="41">
        <v>294.5333333333333</v>
      </c>
      <c r="M37" s="31">
        <v>287.5</v>
      </c>
      <c r="N37" s="31">
        <v>280.60000000000002</v>
      </c>
      <c r="O37" s="42">
        <v>23572800</v>
      </c>
      <c r="P37" s="43">
        <v>-1.0053669967495654E-2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92.3</v>
      </c>
      <c r="F38" s="40">
        <v>91.616666666666674</v>
      </c>
      <c r="G38" s="41">
        <v>90.783333333333346</v>
      </c>
      <c r="H38" s="41">
        <v>89.266666666666666</v>
      </c>
      <c r="I38" s="41">
        <v>88.433333333333337</v>
      </c>
      <c r="J38" s="41">
        <v>93.133333333333354</v>
      </c>
      <c r="K38" s="41">
        <v>93.966666666666669</v>
      </c>
      <c r="L38" s="41">
        <v>95.483333333333363</v>
      </c>
      <c r="M38" s="31">
        <v>92.45</v>
      </c>
      <c r="N38" s="31">
        <v>90.1</v>
      </c>
      <c r="O38" s="42">
        <v>137194200</v>
      </c>
      <c r="P38" s="43">
        <v>2.2222222222222222E-3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1988.6</v>
      </c>
      <c r="F39" s="40">
        <v>1967.7</v>
      </c>
      <c r="G39" s="41">
        <v>1940.9</v>
      </c>
      <c r="H39" s="41">
        <v>1893.2</v>
      </c>
      <c r="I39" s="41">
        <v>1866.4</v>
      </c>
      <c r="J39" s="41">
        <v>2015.4</v>
      </c>
      <c r="K39" s="41">
        <v>2042.1999999999998</v>
      </c>
      <c r="L39" s="41">
        <v>2089.9</v>
      </c>
      <c r="M39" s="31">
        <v>1994.5</v>
      </c>
      <c r="N39" s="31">
        <v>1920</v>
      </c>
      <c r="O39" s="42">
        <v>1613700</v>
      </c>
      <c r="P39" s="43">
        <v>3.4191046880507579E-2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209.9</v>
      </c>
      <c r="F40" s="40">
        <v>210.81666666666669</v>
      </c>
      <c r="G40" s="41">
        <v>208.18333333333339</v>
      </c>
      <c r="H40" s="41">
        <v>206.4666666666667</v>
      </c>
      <c r="I40" s="41">
        <v>203.8333333333334</v>
      </c>
      <c r="J40" s="41">
        <v>212.53333333333339</v>
      </c>
      <c r="K40" s="41">
        <v>215.16666666666666</v>
      </c>
      <c r="L40" s="41">
        <v>216.88333333333338</v>
      </c>
      <c r="M40" s="31">
        <v>213.45</v>
      </c>
      <c r="N40" s="31">
        <v>209.1</v>
      </c>
      <c r="O40" s="42">
        <v>21796800</v>
      </c>
      <c r="P40" s="43">
        <v>1.5221238938053097E-2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751.85</v>
      </c>
      <c r="F41" s="40">
        <v>748.58333333333337</v>
      </c>
      <c r="G41" s="41">
        <v>743.81666666666672</v>
      </c>
      <c r="H41" s="41">
        <v>735.7833333333333</v>
      </c>
      <c r="I41" s="41">
        <v>731.01666666666665</v>
      </c>
      <c r="J41" s="41">
        <v>756.61666666666679</v>
      </c>
      <c r="K41" s="41">
        <v>761.38333333333344</v>
      </c>
      <c r="L41" s="41">
        <v>769.41666666666686</v>
      </c>
      <c r="M41" s="31">
        <v>753.35</v>
      </c>
      <c r="N41" s="31">
        <v>740.55</v>
      </c>
      <c r="O41" s="42">
        <v>4398900</v>
      </c>
      <c r="P41" s="43">
        <v>-2.1531685833129435E-2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722.9</v>
      </c>
      <c r="F42" s="40">
        <v>717.51666666666677</v>
      </c>
      <c r="G42" s="41">
        <v>710.43333333333351</v>
      </c>
      <c r="H42" s="41">
        <v>697.9666666666667</v>
      </c>
      <c r="I42" s="41">
        <v>690.88333333333344</v>
      </c>
      <c r="J42" s="41">
        <v>729.98333333333358</v>
      </c>
      <c r="K42" s="41">
        <v>737.06666666666683</v>
      </c>
      <c r="L42" s="41">
        <v>749.53333333333364</v>
      </c>
      <c r="M42" s="31">
        <v>724.6</v>
      </c>
      <c r="N42" s="31">
        <v>705.05</v>
      </c>
      <c r="O42" s="42">
        <v>8541000</v>
      </c>
      <c r="P42" s="43">
        <v>6.7185289957567189E-3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717.25</v>
      </c>
      <c r="F43" s="40">
        <v>714.2833333333333</v>
      </c>
      <c r="G43" s="41">
        <v>707.96666666666658</v>
      </c>
      <c r="H43" s="41">
        <v>698.68333333333328</v>
      </c>
      <c r="I43" s="41">
        <v>692.36666666666656</v>
      </c>
      <c r="J43" s="41">
        <v>723.56666666666661</v>
      </c>
      <c r="K43" s="41">
        <v>729.88333333333321</v>
      </c>
      <c r="L43" s="41">
        <v>739.16666666666663</v>
      </c>
      <c r="M43" s="31">
        <v>720.6</v>
      </c>
      <c r="N43" s="31">
        <v>705</v>
      </c>
      <c r="O43" s="42">
        <v>68564508</v>
      </c>
      <c r="P43" s="43">
        <v>-9.3453689686772768E-4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63</v>
      </c>
      <c r="F44" s="40">
        <v>62.75</v>
      </c>
      <c r="G44" s="41">
        <v>62.25</v>
      </c>
      <c r="H44" s="41">
        <v>61.5</v>
      </c>
      <c r="I44" s="41">
        <v>61</v>
      </c>
      <c r="J44" s="41">
        <v>63.5</v>
      </c>
      <c r="K44" s="41">
        <v>64</v>
      </c>
      <c r="L44" s="41">
        <v>64.75</v>
      </c>
      <c r="M44" s="31">
        <v>63.25</v>
      </c>
      <c r="N44" s="31">
        <v>62</v>
      </c>
      <c r="O44" s="42">
        <v>111132000</v>
      </c>
      <c r="P44" s="43">
        <v>1.1274603477928531E-2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384.6</v>
      </c>
      <c r="F45" s="40">
        <v>378.81666666666661</v>
      </c>
      <c r="G45" s="41">
        <v>367.93333333333322</v>
      </c>
      <c r="H45" s="41">
        <v>351.26666666666659</v>
      </c>
      <c r="I45" s="41">
        <v>340.38333333333321</v>
      </c>
      <c r="J45" s="41">
        <v>395.48333333333323</v>
      </c>
      <c r="K45" s="41">
        <v>406.36666666666667</v>
      </c>
      <c r="L45" s="41">
        <v>423.03333333333325</v>
      </c>
      <c r="M45" s="31">
        <v>389.7</v>
      </c>
      <c r="N45" s="31">
        <v>362.15</v>
      </c>
      <c r="O45" s="42">
        <v>19536200</v>
      </c>
      <c r="P45" s="43">
        <v>3.7751985339034823E-2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16708.7</v>
      </c>
      <c r="F46" s="40">
        <v>16635.899999999998</v>
      </c>
      <c r="G46" s="41">
        <v>16522.799999999996</v>
      </c>
      <c r="H46" s="41">
        <v>16336.899999999998</v>
      </c>
      <c r="I46" s="41">
        <v>16223.799999999996</v>
      </c>
      <c r="J46" s="41">
        <v>16821.799999999996</v>
      </c>
      <c r="K46" s="41">
        <v>16934.899999999994</v>
      </c>
      <c r="L46" s="41">
        <v>17120.799999999996</v>
      </c>
      <c r="M46" s="31">
        <v>16749</v>
      </c>
      <c r="N46" s="31">
        <v>16450</v>
      </c>
      <c r="O46" s="42">
        <v>159700</v>
      </c>
      <c r="P46" s="43">
        <v>2.2734550112071726E-2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391.9</v>
      </c>
      <c r="F47" s="40">
        <v>391.56666666666666</v>
      </c>
      <c r="G47" s="41">
        <v>390.13333333333333</v>
      </c>
      <c r="H47" s="41">
        <v>388.36666666666667</v>
      </c>
      <c r="I47" s="41">
        <v>386.93333333333334</v>
      </c>
      <c r="J47" s="41">
        <v>393.33333333333331</v>
      </c>
      <c r="K47" s="41">
        <v>394.76666666666659</v>
      </c>
      <c r="L47" s="41">
        <v>396.5333333333333</v>
      </c>
      <c r="M47" s="31">
        <v>393</v>
      </c>
      <c r="N47" s="31">
        <v>389.8</v>
      </c>
      <c r="O47" s="42">
        <v>29005200</v>
      </c>
      <c r="P47" s="43">
        <v>-2.7284800193166727E-2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3583.15</v>
      </c>
      <c r="F48" s="40">
        <v>3557.65</v>
      </c>
      <c r="G48" s="41">
        <v>3525.55</v>
      </c>
      <c r="H48" s="41">
        <v>3467.9500000000003</v>
      </c>
      <c r="I48" s="41">
        <v>3435.8500000000004</v>
      </c>
      <c r="J48" s="41">
        <v>3615.25</v>
      </c>
      <c r="K48" s="41">
        <v>3647.3499999999995</v>
      </c>
      <c r="L48" s="41">
        <v>3704.95</v>
      </c>
      <c r="M48" s="31">
        <v>3589.75</v>
      </c>
      <c r="N48" s="31">
        <v>3500.05</v>
      </c>
      <c r="O48" s="42">
        <v>1434600</v>
      </c>
      <c r="P48" s="43">
        <v>-2.5031289111389237E-3</v>
      </c>
    </row>
    <row r="49" spans="1:16" ht="12.75" customHeight="1">
      <c r="A49" s="31">
        <v>39</v>
      </c>
      <c r="B49" s="32" t="s">
        <v>87</v>
      </c>
      <c r="C49" s="33" t="s">
        <v>322</v>
      </c>
      <c r="D49" s="34">
        <v>44560</v>
      </c>
      <c r="E49" s="40">
        <v>484.4</v>
      </c>
      <c r="F49" s="40">
        <v>484.2833333333333</v>
      </c>
      <c r="G49" s="41">
        <v>479.96666666666658</v>
      </c>
      <c r="H49" s="41">
        <v>475.5333333333333</v>
      </c>
      <c r="I49" s="41">
        <v>471.21666666666658</v>
      </c>
      <c r="J49" s="41">
        <v>488.71666666666658</v>
      </c>
      <c r="K49" s="41">
        <v>493.0333333333333</v>
      </c>
      <c r="L49" s="41">
        <v>497.46666666666658</v>
      </c>
      <c r="M49" s="31">
        <v>488.6</v>
      </c>
      <c r="N49" s="31">
        <v>479.85</v>
      </c>
      <c r="O49" s="42">
        <v>4344600</v>
      </c>
      <c r="P49" s="43">
        <v>-5.6530794406426657E-3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464.45</v>
      </c>
      <c r="F50" s="40">
        <v>461.09999999999997</v>
      </c>
      <c r="G50" s="41">
        <v>455.34999999999991</v>
      </c>
      <c r="H50" s="41">
        <v>446.24999999999994</v>
      </c>
      <c r="I50" s="41">
        <v>440.49999999999989</v>
      </c>
      <c r="J50" s="41">
        <v>470.19999999999993</v>
      </c>
      <c r="K50" s="41">
        <v>475.95000000000005</v>
      </c>
      <c r="L50" s="41">
        <v>485.04999999999995</v>
      </c>
      <c r="M50" s="31">
        <v>466.85</v>
      </c>
      <c r="N50" s="31">
        <v>452</v>
      </c>
      <c r="O50" s="42">
        <v>19806600</v>
      </c>
      <c r="P50" s="43">
        <v>-9.8977235235895751E-3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215.05</v>
      </c>
      <c r="F51" s="40">
        <v>213.16666666666666</v>
      </c>
      <c r="G51" s="41">
        <v>210.73333333333332</v>
      </c>
      <c r="H51" s="41">
        <v>206.41666666666666</v>
      </c>
      <c r="I51" s="41">
        <v>203.98333333333332</v>
      </c>
      <c r="J51" s="41">
        <v>217.48333333333332</v>
      </c>
      <c r="K51" s="41">
        <v>219.91666666666666</v>
      </c>
      <c r="L51" s="41">
        <v>224.23333333333332</v>
      </c>
      <c r="M51" s="31">
        <v>215.6</v>
      </c>
      <c r="N51" s="31">
        <v>208.85</v>
      </c>
      <c r="O51" s="42">
        <v>49923000</v>
      </c>
      <c r="P51" s="43">
        <v>5.5470959321296497E-3</v>
      </c>
    </row>
    <row r="52" spans="1:16" ht="12.75" customHeight="1">
      <c r="A52" s="31">
        <v>42</v>
      </c>
      <c r="B52" s="32" t="s">
        <v>63</v>
      </c>
      <c r="C52" s="33" t="s">
        <v>330</v>
      </c>
      <c r="D52" s="34">
        <v>44560</v>
      </c>
      <c r="E52" s="40">
        <v>590.9</v>
      </c>
      <c r="F52" s="40">
        <v>590.04999999999995</v>
      </c>
      <c r="G52" s="41">
        <v>585.54999999999995</v>
      </c>
      <c r="H52" s="41">
        <v>580.20000000000005</v>
      </c>
      <c r="I52" s="41">
        <v>575.70000000000005</v>
      </c>
      <c r="J52" s="41">
        <v>595.39999999999986</v>
      </c>
      <c r="K52" s="41">
        <v>599.89999999999986</v>
      </c>
      <c r="L52" s="41">
        <v>605.24999999999977</v>
      </c>
      <c r="M52" s="31">
        <v>594.54999999999995</v>
      </c>
      <c r="N52" s="31">
        <v>584.70000000000005</v>
      </c>
      <c r="O52" s="42">
        <v>4794075</v>
      </c>
      <c r="P52" s="43">
        <v>6.5506653019447286E-3</v>
      </c>
    </row>
    <row r="53" spans="1:16" ht="12.75" customHeight="1">
      <c r="A53" s="31">
        <v>43</v>
      </c>
      <c r="B53" s="32" t="s">
        <v>44</v>
      </c>
      <c r="C53" s="33" t="s">
        <v>341</v>
      </c>
      <c r="D53" s="34">
        <v>44560</v>
      </c>
      <c r="E53" s="40">
        <v>412.6</v>
      </c>
      <c r="F53" s="40">
        <v>409</v>
      </c>
      <c r="G53" s="41">
        <v>403.5</v>
      </c>
      <c r="H53" s="41">
        <v>394.4</v>
      </c>
      <c r="I53" s="41">
        <v>388.9</v>
      </c>
      <c r="J53" s="41">
        <v>418.1</v>
      </c>
      <c r="K53" s="41">
        <v>423.6</v>
      </c>
      <c r="L53" s="41">
        <v>432.70000000000005</v>
      </c>
      <c r="M53" s="31">
        <v>414.5</v>
      </c>
      <c r="N53" s="31">
        <v>399.9</v>
      </c>
      <c r="O53" s="42">
        <v>2739000</v>
      </c>
      <c r="P53" s="43">
        <v>8.6258179654967279E-2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570.29999999999995</v>
      </c>
      <c r="F54" s="40">
        <v>570.19999999999993</v>
      </c>
      <c r="G54" s="41">
        <v>563.89999999999986</v>
      </c>
      <c r="H54" s="41">
        <v>557.49999999999989</v>
      </c>
      <c r="I54" s="41">
        <v>551.19999999999982</v>
      </c>
      <c r="J54" s="41">
        <v>576.59999999999991</v>
      </c>
      <c r="K54" s="41">
        <v>582.89999999999986</v>
      </c>
      <c r="L54" s="41">
        <v>589.29999999999995</v>
      </c>
      <c r="M54" s="31">
        <v>576.5</v>
      </c>
      <c r="N54" s="31">
        <v>563.79999999999995</v>
      </c>
      <c r="O54" s="42">
        <v>8710000</v>
      </c>
      <c r="P54" s="43">
        <v>-6.6999287241625086E-3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902.7</v>
      </c>
      <c r="F55" s="40">
        <v>900.06666666666672</v>
      </c>
      <c r="G55" s="41">
        <v>895.03333333333342</v>
      </c>
      <c r="H55" s="41">
        <v>887.36666666666667</v>
      </c>
      <c r="I55" s="41">
        <v>882.33333333333337</v>
      </c>
      <c r="J55" s="41">
        <v>907.73333333333346</v>
      </c>
      <c r="K55" s="41">
        <v>912.76666666666677</v>
      </c>
      <c r="L55" s="41">
        <v>920.43333333333351</v>
      </c>
      <c r="M55" s="31">
        <v>905.1</v>
      </c>
      <c r="N55" s="31">
        <v>892.4</v>
      </c>
      <c r="O55" s="42">
        <v>10998000</v>
      </c>
      <c r="P55" s="43">
        <v>1.7989290656398531E-2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151.69999999999999</v>
      </c>
      <c r="F56" s="40">
        <v>151.63333333333333</v>
      </c>
      <c r="G56" s="41">
        <v>150.81666666666666</v>
      </c>
      <c r="H56" s="41">
        <v>149.93333333333334</v>
      </c>
      <c r="I56" s="41">
        <v>149.11666666666667</v>
      </c>
      <c r="J56" s="41">
        <v>152.51666666666665</v>
      </c>
      <c r="K56" s="41">
        <v>153.33333333333331</v>
      </c>
      <c r="L56" s="41">
        <v>154.21666666666664</v>
      </c>
      <c r="M56" s="31">
        <v>152.44999999999999</v>
      </c>
      <c r="N56" s="31">
        <v>150.75</v>
      </c>
      <c r="O56" s="42">
        <v>52264800</v>
      </c>
      <c r="P56" s="43">
        <v>-8.2881734140898954E-3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5237.05</v>
      </c>
      <c r="F57" s="40">
        <v>5239.666666666667</v>
      </c>
      <c r="G57" s="41">
        <v>5167.4333333333343</v>
      </c>
      <c r="H57" s="41">
        <v>5097.8166666666675</v>
      </c>
      <c r="I57" s="41">
        <v>5025.5833333333348</v>
      </c>
      <c r="J57" s="41">
        <v>5309.2833333333338</v>
      </c>
      <c r="K57" s="41">
        <v>5381.5166666666655</v>
      </c>
      <c r="L57" s="41">
        <v>5451.1333333333332</v>
      </c>
      <c r="M57" s="31">
        <v>5311.9</v>
      </c>
      <c r="N57" s="31">
        <v>5170.05</v>
      </c>
      <c r="O57" s="42">
        <v>1116000</v>
      </c>
      <c r="P57" s="43">
        <v>7.2202166064981952E-3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1461.65</v>
      </c>
      <c r="F58" s="40">
        <v>1457.9333333333334</v>
      </c>
      <c r="G58" s="41">
        <v>1451.9166666666667</v>
      </c>
      <c r="H58" s="41">
        <v>1442.1833333333334</v>
      </c>
      <c r="I58" s="41">
        <v>1436.1666666666667</v>
      </c>
      <c r="J58" s="41">
        <v>1467.6666666666667</v>
      </c>
      <c r="K58" s="41">
        <v>1473.6833333333332</v>
      </c>
      <c r="L58" s="41">
        <v>1483.4166666666667</v>
      </c>
      <c r="M58" s="31">
        <v>1463.95</v>
      </c>
      <c r="N58" s="31">
        <v>1448.2</v>
      </c>
      <c r="O58" s="42">
        <v>3488100</v>
      </c>
      <c r="P58" s="43">
        <v>-2.1694316285461864E-2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632.79999999999995</v>
      </c>
      <c r="F59" s="40">
        <v>637.33333333333326</v>
      </c>
      <c r="G59" s="41">
        <v>627.01666666666654</v>
      </c>
      <c r="H59" s="41">
        <v>621.23333333333323</v>
      </c>
      <c r="I59" s="41">
        <v>610.91666666666652</v>
      </c>
      <c r="J59" s="41">
        <v>643.11666666666656</v>
      </c>
      <c r="K59" s="41">
        <v>653.43333333333317</v>
      </c>
      <c r="L59" s="41">
        <v>659.21666666666658</v>
      </c>
      <c r="M59" s="31">
        <v>647.65</v>
      </c>
      <c r="N59" s="31">
        <v>631.54999999999995</v>
      </c>
      <c r="O59" s="42">
        <v>6162165</v>
      </c>
      <c r="P59" s="43">
        <v>0.1053248432595555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761.65</v>
      </c>
      <c r="F60" s="40">
        <v>762.2166666666667</v>
      </c>
      <c r="G60" s="41">
        <v>757.43333333333339</v>
      </c>
      <c r="H60" s="41">
        <v>753.2166666666667</v>
      </c>
      <c r="I60" s="41">
        <v>748.43333333333339</v>
      </c>
      <c r="J60" s="41">
        <v>766.43333333333339</v>
      </c>
      <c r="K60" s="41">
        <v>771.2166666666667</v>
      </c>
      <c r="L60" s="41">
        <v>775.43333333333339</v>
      </c>
      <c r="M60" s="31">
        <v>767</v>
      </c>
      <c r="N60" s="31">
        <v>758</v>
      </c>
      <c r="O60" s="42">
        <v>1445000</v>
      </c>
      <c r="P60" s="43">
        <v>-1.3651877133105802E-2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431.35</v>
      </c>
      <c r="F61" s="40">
        <v>431.83333333333331</v>
      </c>
      <c r="G61" s="41">
        <v>425.76666666666665</v>
      </c>
      <c r="H61" s="41">
        <v>420.18333333333334</v>
      </c>
      <c r="I61" s="41">
        <v>414.11666666666667</v>
      </c>
      <c r="J61" s="41">
        <v>437.41666666666663</v>
      </c>
      <c r="K61" s="41">
        <v>443.48333333333335</v>
      </c>
      <c r="L61" s="41">
        <v>449.06666666666661</v>
      </c>
      <c r="M61" s="31">
        <v>437.9</v>
      </c>
      <c r="N61" s="31">
        <v>426.25</v>
      </c>
      <c r="O61" s="42">
        <v>2567400</v>
      </c>
      <c r="P61" s="43">
        <v>7.8060046189376439E-2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146.9</v>
      </c>
      <c r="F62" s="40">
        <v>146.81666666666669</v>
      </c>
      <c r="G62" s="41">
        <v>145.98333333333338</v>
      </c>
      <c r="H62" s="41">
        <v>145.06666666666669</v>
      </c>
      <c r="I62" s="41">
        <v>144.23333333333338</v>
      </c>
      <c r="J62" s="41">
        <v>147.73333333333338</v>
      </c>
      <c r="K62" s="41">
        <v>148.56666666666669</v>
      </c>
      <c r="L62" s="41">
        <v>149.48333333333338</v>
      </c>
      <c r="M62" s="31">
        <v>147.65</v>
      </c>
      <c r="N62" s="31">
        <v>145.9</v>
      </c>
      <c r="O62" s="42">
        <v>9794600</v>
      </c>
      <c r="P62" s="43">
        <v>2.7258330099531186E-2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950</v>
      </c>
      <c r="F63" s="40">
        <v>951.73333333333323</v>
      </c>
      <c r="G63" s="41">
        <v>942.56666666666649</v>
      </c>
      <c r="H63" s="41">
        <v>935.13333333333321</v>
      </c>
      <c r="I63" s="41">
        <v>925.96666666666647</v>
      </c>
      <c r="J63" s="41">
        <v>959.16666666666652</v>
      </c>
      <c r="K63" s="41">
        <v>968.33333333333326</v>
      </c>
      <c r="L63" s="41">
        <v>975.76666666666654</v>
      </c>
      <c r="M63" s="31">
        <v>960.9</v>
      </c>
      <c r="N63" s="31">
        <v>944.3</v>
      </c>
      <c r="O63" s="42">
        <v>1467000</v>
      </c>
      <c r="P63" s="43">
        <v>-1.846647932557206E-2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577.15</v>
      </c>
      <c r="F64" s="40">
        <v>576.15</v>
      </c>
      <c r="G64" s="41">
        <v>573.79999999999995</v>
      </c>
      <c r="H64" s="41">
        <v>570.44999999999993</v>
      </c>
      <c r="I64" s="41">
        <v>568.09999999999991</v>
      </c>
      <c r="J64" s="41">
        <v>579.5</v>
      </c>
      <c r="K64" s="41">
        <v>581.85000000000014</v>
      </c>
      <c r="L64" s="41">
        <v>585.20000000000005</v>
      </c>
      <c r="M64" s="31">
        <v>578.5</v>
      </c>
      <c r="N64" s="31">
        <v>572.79999999999995</v>
      </c>
      <c r="O64" s="42">
        <v>11440000</v>
      </c>
      <c r="P64" s="43">
        <v>2.6699573704285395E-2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1916.85</v>
      </c>
      <c r="F65" s="40">
        <v>1893.0166666666664</v>
      </c>
      <c r="G65" s="41">
        <v>1864.1833333333329</v>
      </c>
      <c r="H65" s="41">
        <v>1811.5166666666664</v>
      </c>
      <c r="I65" s="41">
        <v>1782.6833333333329</v>
      </c>
      <c r="J65" s="41">
        <v>1945.6833333333329</v>
      </c>
      <c r="K65" s="41">
        <v>1974.5166666666664</v>
      </c>
      <c r="L65" s="41">
        <v>2027.1833333333329</v>
      </c>
      <c r="M65" s="31">
        <v>1921.85</v>
      </c>
      <c r="N65" s="31">
        <v>1840.35</v>
      </c>
      <c r="O65" s="42">
        <v>589500</v>
      </c>
      <c r="P65" s="43">
        <v>1.6817593790426907E-2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2340.5</v>
      </c>
      <c r="F66" s="40">
        <v>2325.8833333333332</v>
      </c>
      <c r="G66" s="41">
        <v>2283.8666666666663</v>
      </c>
      <c r="H66" s="41">
        <v>2227.2333333333331</v>
      </c>
      <c r="I66" s="41">
        <v>2185.2166666666662</v>
      </c>
      <c r="J66" s="41">
        <v>2382.5166666666664</v>
      </c>
      <c r="K66" s="41">
        <v>2424.5333333333328</v>
      </c>
      <c r="L66" s="41">
        <v>2481.1666666666665</v>
      </c>
      <c r="M66" s="31">
        <v>2367.9</v>
      </c>
      <c r="N66" s="31">
        <v>2269.25</v>
      </c>
      <c r="O66" s="42">
        <v>2521250</v>
      </c>
      <c r="P66" s="43">
        <v>-2.3622809565301578E-2</v>
      </c>
    </row>
    <row r="67" spans="1:16" ht="12.75" customHeight="1">
      <c r="A67" s="31">
        <v>57</v>
      </c>
      <c r="B67" s="32" t="s">
        <v>44</v>
      </c>
      <c r="C67" s="33" t="s">
        <v>349</v>
      </c>
      <c r="D67" s="34">
        <v>44560</v>
      </c>
      <c r="E67" s="40">
        <v>272.55</v>
      </c>
      <c r="F67" s="40">
        <v>268.91666666666669</v>
      </c>
      <c r="G67" s="41">
        <v>263.83333333333337</v>
      </c>
      <c r="H67" s="41">
        <v>255.11666666666667</v>
      </c>
      <c r="I67" s="41">
        <v>250.03333333333336</v>
      </c>
      <c r="J67" s="41">
        <v>277.63333333333338</v>
      </c>
      <c r="K67" s="41">
        <v>282.71666666666675</v>
      </c>
      <c r="L67" s="41">
        <v>291.43333333333339</v>
      </c>
      <c r="M67" s="31">
        <v>274</v>
      </c>
      <c r="N67" s="31">
        <v>260.2</v>
      </c>
      <c r="O67" s="42">
        <v>15603200</v>
      </c>
      <c r="P67" s="43">
        <v>1.8465695841465245E-2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4629.55</v>
      </c>
      <c r="F68" s="40">
        <v>4634.55</v>
      </c>
      <c r="G68" s="41">
        <v>4603.25</v>
      </c>
      <c r="H68" s="41">
        <v>4576.95</v>
      </c>
      <c r="I68" s="41">
        <v>4545.6499999999996</v>
      </c>
      <c r="J68" s="41">
        <v>4660.8500000000004</v>
      </c>
      <c r="K68" s="41">
        <v>4692.1500000000015</v>
      </c>
      <c r="L68" s="41">
        <v>4718.4500000000007</v>
      </c>
      <c r="M68" s="31">
        <v>4665.8500000000004</v>
      </c>
      <c r="N68" s="31">
        <v>4608.25</v>
      </c>
      <c r="O68" s="42">
        <v>2378800</v>
      </c>
      <c r="P68" s="43">
        <v>4.1095890410958902E-2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5406.2</v>
      </c>
      <c r="F69" s="40">
        <v>5363.7333333333336</v>
      </c>
      <c r="G69" s="41">
        <v>5302.4666666666672</v>
      </c>
      <c r="H69" s="41">
        <v>5198.7333333333336</v>
      </c>
      <c r="I69" s="41">
        <v>5137.4666666666672</v>
      </c>
      <c r="J69" s="41">
        <v>5467.4666666666672</v>
      </c>
      <c r="K69" s="41">
        <v>5528.7333333333336</v>
      </c>
      <c r="L69" s="41">
        <v>5632.4666666666672</v>
      </c>
      <c r="M69" s="31">
        <v>5425</v>
      </c>
      <c r="N69" s="31">
        <v>5260</v>
      </c>
      <c r="O69" s="42">
        <v>422875</v>
      </c>
      <c r="P69" s="43">
        <v>2.2363251737685101E-2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398.6</v>
      </c>
      <c r="F70" s="40">
        <v>397.23333333333335</v>
      </c>
      <c r="G70" s="41">
        <v>394.86666666666667</v>
      </c>
      <c r="H70" s="41">
        <v>391.13333333333333</v>
      </c>
      <c r="I70" s="41">
        <v>388.76666666666665</v>
      </c>
      <c r="J70" s="41">
        <v>400.9666666666667</v>
      </c>
      <c r="K70" s="41">
        <v>403.33333333333337</v>
      </c>
      <c r="L70" s="41">
        <v>407.06666666666672</v>
      </c>
      <c r="M70" s="31">
        <v>399.6</v>
      </c>
      <c r="N70" s="31">
        <v>393.5</v>
      </c>
      <c r="O70" s="42">
        <v>33234300</v>
      </c>
      <c r="P70" s="43">
        <v>-2.0378386265259472E-2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4593.3500000000004</v>
      </c>
      <c r="F71" s="40">
        <v>4584.45</v>
      </c>
      <c r="G71" s="41">
        <v>4554.5</v>
      </c>
      <c r="H71" s="41">
        <v>4515.6500000000005</v>
      </c>
      <c r="I71" s="41">
        <v>4485.7000000000007</v>
      </c>
      <c r="J71" s="41">
        <v>4623.2999999999993</v>
      </c>
      <c r="K71" s="41">
        <v>4653.2499999999982</v>
      </c>
      <c r="L71" s="41">
        <v>4692.0999999999985</v>
      </c>
      <c r="M71" s="31">
        <v>4614.3999999999996</v>
      </c>
      <c r="N71" s="31">
        <v>4545.6000000000004</v>
      </c>
      <c r="O71" s="42">
        <v>2821625</v>
      </c>
      <c r="P71" s="43">
        <v>-1.43655575932233E-2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2510.4</v>
      </c>
      <c r="F72" s="40">
        <v>2502.0666666666666</v>
      </c>
      <c r="G72" s="41">
        <v>2482.8833333333332</v>
      </c>
      <c r="H72" s="41">
        <v>2455.3666666666668</v>
      </c>
      <c r="I72" s="41">
        <v>2436.1833333333334</v>
      </c>
      <c r="J72" s="41">
        <v>2529.583333333333</v>
      </c>
      <c r="K72" s="41">
        <v>2548.7666666666664</v>
      </c>
      <c r="L72" s="41">
        <v>2576.2833333333328</v>
      </c>
      <c r="M72" s="31">
        <v>2521.25</v>
      </c>
      <c r="N72" s="31">
        <v>2474.5500000000002</v>
      </c>
      <c r="O72" s="42">
        <v>3590650</v>
      </c>
      <c r="P72" s="43">
        <v>6.8279360124853686E-4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1873.3</v>
      </c>
      <c r="F73" s="40">
        <v>1876.0333333333335</v>
      </c>
      <c r="G73" s="41">
        <v>1860.0166666666671</v>
      </c>
      <c r="H73" s="41">
        <v>1846.7333333333336</v>
      </c>
      <c r="I73" s="41">
        <v>1830.7166666666672</v>
      </c>
      <c r="J73" s="41">
        <v>1889.3166666666671</v>
      </c>
      <c r="K73" s="41">
        <v>1905.3333333333335</v>
      </c>
      <c r="L73" s="41">
        <v>1918.616666666667</v>
      </c>
      <c r="M73" s="31">
        <v>1892.05</v>
      </c>
      <c r="N73" s="31">
        <v>1862.75</v>
      </c>
      <c r="O73" s="42">
        <v>6447100</v>
      </c>
      <c r="P73" s="43">
        <v>-1.1719079335637804E-2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168.1</v>
      </c>
      <c r="F74" s="40">
        <v>167.43333333333331</v>
      </c>
      <c r="G74" s="41">
        <v>166.51666666666662</v>
      </c>
      <c r="H74" s="41">
        <v>164.93333333333331</v>
      </c>
      <c r="I74" s="41">
        <v>164.01666666666662</v>
      </c>
      <c r="J74" s="41">
        <v>169.01666666666662</v>
      </c>
      <c r="K74" s="41">
        <v>169.93333333333331</v>
      </c>
      <c r="L74" s="41">
        <v>171.51666666666662</v>
      </c>
      <c r="M74" s="31">
        <v>168.35</v>
      </c>
      <c r="N74" s="31">
        <v>165.85</v>
      </c>
      <c r="O74" s="42">
        <v>25923600</v>
      </c>
      <c r="P74" s="43">
        <v>-1.4776303187850596E-2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90.9</v>
      </c>
      <c r="F75" s="40">
        <v>90.600000000000009</v>
      </c>
      <c r="G75" s="41">
        <v>90.200000000000017</v>
      </c>
      <c r="H75" s="41">
        <v>89.500000000000014</v>
      </c>
      <c r="I75" s="41">
        <v>89.100000000000023</v>
      </c>
      <c r="J75" s="41">
        <v>91.300000000000011</v>
      </c>
      <c r="K75" s="41">
        <v>91.700000000000017</v>
      </c>
      <c r="L75" s="41">
        <v>92.4</v>
      </c>
      <c r="M75" s="31">
        <v>91</v>
      </c>
      <c r="N75" s="31">
        <v>89.9</v>
      </c>
      <c r="O75" s="42">
        <v>99930000</v>
      </c>
      <c r="P75" s="43">
        <v>7.6636079459513964E-3</v>
      </c>
    </row>
    <row r="76" spans="1:16" ht="12.75" customHeight="1">
      <c r="A76" s="31">
        <v>66</v>
      </c>
      <c r="B76" s="32" t="s">
        <v>87</v>
      </c>
      <c r="C76" s="33" t="s">
        <v>364</v>
      </c>
      <c r="D76" s="34">
        <v>44560</v>
      </c>
      <c r="E76" s="40">
        <v>172.55</v>
      </c>
      <c r="F76" s="40">
        <v>172.86666666666667</v>
      </c>
      <c r="G76" s="41">
        <v>170.93333333333334</v>
      </c>
      <c r="H76" s="41">
        <v>169.31666666666666</v>
      </c>
      <c r="I76" s="41">
        <v>167.38333333333333</v>
      </c>
      <c r="J76" s="41">
        <v>174.48333333333335</v>
      </c>
      <c r="K76" s="41">
        <v>176.41666666666669</v>
      </c>
      <c r="L76" s="41">
        <v>178.03333333333336</v>
      </c>
      <c r="M76" s="31">
        <v>174.8</v>
      </c>
      <c r="N76" s="31">
        <v>171.25</v>
      </c>
      <c r="O76" s="42">
        <v>6578000</v>
      </c>
      <c r="P76" s="43">
        <v>5.9020510673922146E-2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134</v>
      </c>
      <c r="F77" s="40">
        <v>134.18333333333331</v>
      </c>
      <c r="G77" s="41">
        <v>131.71666666666661</v>
      </c>
      <c r="H77" s="41">
        <v>129.43333333333331</v>
      </c>
      <c r="I77" s="41">
        <v>126.96666666666661</v>
      </c>
      <c r="J77" s="41">
        <v>136.46666666666661</v>
      </c>
      <c r="K77" s="41">
        <v>138.93333333333331</v>
      </c>
      <c r="L77" s="41">
        <v>141.21666666666661</v>
      </c>
      <c r="M77" s="31">
        <v>136.65</v>
      </c>
      <c r="N77" s="31">
        <v>131.9</v>
      </c>
      <c r="O77" s="42">
        <v>46360000</v>
      </c>
      <c r="P77" s="43">
        <v>-6.9253887364432252E-3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510.35</v>
      </c>
      <c r="F78" s="40">
        <v>507.03333333333336</v>
      </c>
      <c r="G78" s="41">
        <v>499.26666666666677</v>
      </c>
      <c r="H78" s="41">
        <v>488.18333333333339</v>
      </c>
      <c r="I78" s="41">
        <v>480.4166666666668</v>
      </c>
      <c r="J78" s="41">
        <v>518.11666666666679</v>
      </c>
      <c r="K78" s="41">
        <v>525.88333333333321</v>
      </c>
      <c r="L78" s="41">
        <v>536.9666666666667</v>
      </c>
      <c r="M78" s="31">
        <v>514.79999999999995</v>
      </c>
      <c r="N78" s="31">
        <v>495.95</v>
      </c>
      <c r="O78" s="42">
        <v>9083850</v>
      </c>
      <c r="P78" s="43">
        <v>1.0748560460652591E-2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42.8</v>
      </c>
      <c r="F79" s="40">
        <v>42.883333333333326</v>
      </c>
      <c r="G79" s="41">
        <v>42.216666666666654</v>
      </c>
      <c r="H79" s="41">
        <v>41.633333333333326</v>
      </c>
      <c r="I79" s="41">
        <v>40.966666666666654</v>
      </c>
      <c r="J79" s="41">
        <v>43.466666666666654</v>
      </c>
      <c r="K79" s="41">
        <v>44.133333333333326</v>
      </c>
      <c r="L79" s="41">
        <v>44.716666666666654</v>
      </c>
      <c r="M79" s="31">
        <v>43.55</v>
      </c>
      <c r="N79" s="31">
        <v>42.3</v>
      </c>
      <c r="O79" s="42">
        <v>139837500</v>
      </c>
      <c r="P79" s="43">
        <v>2.2577003709079182E-3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907.55</v>
      </c>
      <c r="F80" s="40">
        <v>907.48333333333323</v>
      </c>
      <c r="G80" s="41">
        <v>902.26666666666642</v>
      </c>
      <c r="H80" s="41">
        <v>896.98333333333323</v>
      </c>
      <c r="I80" s="41">
        <v>891.76666666666642</v>
      </c>
      <c r="J80" s="41">
        <v>912.76666666666642</v>
      </c>
      <c r="K80" s="41">
        <v>917.98333333333335</v>
      </c>
      <c r="L80" s="41">
        <v>923.26666666666642</v>
      </c>
      <c r="M80" s="31">
        <v>912.7</v>
      </c>
      <c r="N80" s="31">
        <v>902.2</v>
      </c>
      <c r="O80" s="42">
        <v>5412500</v>
      </c>
      <c r="P80" s="43">
        <v>9.512263359134571E-3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2053.25</v>
      </c>
      <c r="F81" s="40">
        <v>2042.8500000000001</v>
      </c>
      <c r="G81" s="41">
        <v>2025.7000000000003</v>
      </c>
      <c r="H81" s="41">
        <v>1998.15</v>
      </c>
      <c r="I81" s="41">
        <v>1981.0000000000002</v>
      </c>
      <c r="J81" s="41">
        <v>2070.4000000000005</v>
      </c>
      <c r="K81" s="41">
        <v>2087.5500000000002</v>
      </c>
      <c r="L81" s="41">
        <v>2115.1000000000004</v>
      </c>
      <c r="M81" s="31">
        <v>2060</v>
      </c>
      <c r="N81" s="31">
        <v>2015.3</v>
      </c>
      <c r="O81" s="42">
        <v>3300375</v>
      </c>
      <c r="P81" s="43">
        <v>-3.3869279802112073E-2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322</v>
      </c>
      <c r="F82" s="40">
        <v>318.7833333333333</v>
      </c>
      <c r="G82" s="41">
        <v>312.51666666666659</v>
      </c>
      <c r="H82" s="41">
        <v>303.0333333333333</v>
      </c>
      <c r="I82" s="41">
        <v>296.76666666666659</v>
      </c>
      <c r="J82" s="41">
        <v>328.26666666666659</v>
      </c>
      <c r="K82" s="41">
        <v>334.53333333333325</v>
      </c>
      <c r="L82" s="41">
        <v>344.01666666666659</v>
      </c>
      <c r="M82" s="31">
        <v>325.05</v>
      </c>
      <c r="N82" s="31">
        <v>309.3</v>
      </c>
      <c r="O82" s="42">
        <v>14284800</v>
      </c>
      <c r="P82" s="43">
        <v>-8.9256909345090864E-3</v>
      </c>
    </row>
    <row r="83" spans="1:16" ht="12.75" customHeight="1">
      <c r="A83" s="31">
        <v>73</v>
      </c>
      <c r="B83" s="32" t="s">
        <v>42</v>
      </c>
      <c r="C83" s="291" t="s">
        <v>111</v>
      </c>
      <c r="D83" s="34">
        <v>44560</v>
      </c>
      <c r="E83" s="40">
        <v>1723.55</v>
      </c>
      <c r="F83" s="40">
        <v>1722.7333333333336</v>
      </c>
      <c r="G83" s="41">
        <v>1699.2166666666672</v>
      </c>
      <c r="H83" s="41">
        <v>1674.8833333333337</v>
      </c>
      <c r="I83" s="41">
        <v>1651.3666666666672</v>
      </c>
      <c r="J83" s="41">
        <v>1747.0666666666671</v>
      </c>
      <c r="K83" s="41">
        <v>1770.5833333333335</v>
      </c>
      <c r="L83" s="41">
        <v>1794.916666666667</v>
      </c>
      <c r="M83" s="31">
        <v>1746.25</v>
      </c>
      <c r="N83" s="31">
        <v>1698.4</v>
      </c>
      <c r="O83" s="42">
        <v>11232325</v>
      </c>
      <c r="P83" s="43">
        <v>-2.6571067060312103E-3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306.05</v>
      </c>
      <c r="F84" s="40">
        <v>306.83333333333331</v>
      </c>
      <c r="G84" s="41">
        <v>304.91666666666663</v>
      </c>
      <c r="H84" s="41">
        <v>303.7833333333333</v>
      </c>
      <c r="I84" s="41">
        <v>301.86666666666662</v>
      </c>
      <c r="J84" s="41">
        <v>307.96666666666664</v>
      </c>
      <c r="K84" s="41">
        <v>309.88333333333327</v>
      </c>
      <c r="L84" s="41">
        <v>311.01666666666665</v>
      </c>
      <c r="M84" s="31">
        <v>308.75</v>
      </c>
      <c r="N84" s="31">
        <v>305.7</v>
      </c>
      <c r="O84" s="42">
        <v>1473900</v>
      </c>
      <c r="P84" s="43">
        <v>-4.5924225028702642E-3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667.9</v>
      </c>
      <c r="F85" s="40">
        <v>666.25</v>
      </c>
      <c r="G85" s="41">
        <v>661.15</v>
      </c>
      <c r="H85" s="41">
        <v>654.4</v>
      </c>
      <c r="I85" s="41">
        <v>649.29999999999995</v>
      </c>
      <c r="J85" s="41">
        <v>673</v>
      </c>
      <c r="K85" s="41">
        <v>678.09999999999991</v>
      </c>
      <c r="L85" s="41">
        <v>684.85</v>
      </c>
      <c r="M85" s="31">
        <v>671.35</v>
      </c>
      <c r="N85" s="31">
        <v>659.5</v>
      </c>
      <c r="O85" s="42">
        <v>2273750</v>
      </c>
      <c r="P85" s="43">
        <v>3.3094318808604521E-3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1299.0999999999999</v>
      </c>
      <c r="F86" s="40">
        <v>1303.8999999999999</v>
      </c>
      <c r="G86" s="41">
        <v>1290.2999999999997</v>
      </c>
      <c r="H86" s="41">
        <v>1281.4999999999998</v>
      </c>
      <c r="I86" s="41">
        <v>1267.8999999999996</v>
      </c>
      <c r="J86" s="41">
        <v>1312.6999999999998</v>
      </c>
      <c r="K86" s="41">
        <v>1326.2999999999997</v>
      </c>
      <c r="L86" s="41">
        <v>1335.1</v>
      </c>
      <c r="M86" s="31">
        <v>1317.5</v>
      </c>
      <c r="N86" s="31">
        <v>1295.0999999999999</v>
      </c>
      <c r="O86" s="42">
        <v>2845250</v>
      </c>
      <c r="P86" s="43">
        <v>1.4222824246528954E-2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1424.25</v>
      </c>
      <c r="F87" s="40">
        <v>1422.6666666666667</v>
      </c>
      <c r="G87" s="41">
        <v>1416.6333333333334</v>
      </c>
      <c r="H87" s="41">
        <v>1409.0166666666667</v>
      </c>
      <c r="I87" s="41">
        <v>1402.9833333333333</v>
      </c>
      <c r="J87" s="41">
        <v>1430.2833333333335</v>
      </c>
      <c r="K87" s="41">
        <v>1436.3166666666668</v>
      </c>
      <c r="L87" s="41">
        <v>1443.9333333333336</v>
      </c>
      <c r="M87" s="31">
        <v>1428.7</v>
      </c>
      <c r="N87" s="31">
        <v>1415.05</v>
      </c>
      <c r="O87" s="42">
        <v>3734000</v>
      </c>
      <c r="P87" s="43">
        <v>-1.9818873867961675E-2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1173.9000000000001</v>
      </c>
      <c r="F88" s="40">
        <v>1172.3333333333333</v>
      </c>
      <c r="G88" s="41">
        <v>1160.5666666666666</v>
      </c>
      <c r="H88" s="41">
        <v>1147.2333333333333</v>
      </c>
      <c r="I88" s="41">
        <v>1135.4666666666667</v>
      </c>
      <c r="J88" s="41">
        <v>1185.6666666666665</v>
      </c>
      <c r="K88" s="41">
        <v>1197.4333333333334</v>
      </c>
      <c r="L88" s="41">
        <v>1210.7666666666664</v>
      </c>
      <c r="M88" s="31">
        <v>1184.0999999999999</v>
      </c>
      <c r="N88" s="31">
        <v>1159</v>
      </c>
      <c r="O88" s="42">
        <v>22257900</v>
      </c>
      <c r="P88" s="43">
        <v>-2.1660871973170057E-2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2858.35</v>
      </c>
      <c r="F89" s="40">
        <v>2851.1166666666663</v>
      </c>
      <c r="G89" s="41">
        <v>2833.5333333333328</v>
      </c>
      <c r="H89" s="41">
        <v>2808.7166666666667</v>
      </c>
      <c r="I89" s="41">
        <v>2791.1333333333332</v>
      </c>
      <c r="J89" s="41">
        <v>2875.9333333333325</v>
      </c>
      <c r="K89" s="41">
        <v>2893.5166666666655</v>
      </c>
      <c r="L89" s="41">
        <v>2918.3333333333321</v>
      </c>
      <c r="M89" s="31">
        <v>2868.7</v>
      </c>
      <c r="N89" s="31">
        <v>2826.3</v>
      </c>
      <c r="O89" s="42">
        <v>13082100</v>
      </c>
      <c r="P89" s="43">
        <v>-9.8510882016036665E-4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2577.25</v>
      </c>
      <c r="F90" s="40">
        <v>2567.0333333333333</v>
      </c>
      <c r="G90" s="41">
        <v>2553.5166666666664</v>
      </c>
      <c r="H90" s="41">
        <v>2529.7833333333333</v>
      </c>
      <c r="I90" s="41">
        <v>2516.2666666666664</v>
      </c>
      <c r="J90" s="41">
        <v>2590.7666666666664</v>
      </c>
      <c r="K90" s="41">
        <v>2604.2833333333338</v>
      </c>
      <c r="L90" s="41">
        <v>2628.0166666666664</v>
      </c>
      <c r="M90" s="31">
        <v>2580.5500000000002</v>
      </c>
      <c r="N90" s="31">
        <v>2543.3000000000002</v>
      </c>
      <c r="O90" s="42">
        <v>3281000</v>
      </c>
      <c r="P90" s="43">
        <v>-4.490563747800231E-3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1553.4</v>
      </c>
      <c r="F91" s="40">
        <v>1547.7333333333333</v>
      </c>
      <c r="G91" s="41">
        <v>1540.7166666666667</v>
      </c>
      <c r="H91" s="41">
        <v>1528.0333333333333</v>
      </c>
      <c r="I91" s="41">
        <v>1521.0166666666667</v>
      </c>
      <c r="J91" s="41">
        <v>1560.4166666666667</v>
      </c>
      <c r="K91" s="41">
        <v>1567.4333333333336</v>
      </c>
      <c r="L91" s="41">
        <v>1580.1166666666668</v>
      </c>
      <c r="M91" s="31">
        <v>1554.75</v>
      </c>
      <c r="N91" s="31">
        <v>1535.05</v>
      </c>
      <c r="O91" s="42">
        <v>33201850</v>
      </c>
      <c r="P91" s="43">
        <v>-1.6535792251800203E-2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690.05</v>
      </c>
      <c r="F92" s="40">
        <v>692.36666666666667</v>
      </c>
      <c r="G92" s="41">
        <v>685.68333333333339</v>
      </c>
      <c r="H92" s="41">
        <v>681.31666666666672</v>
      </c>
      <c r="I92" s="41">
        <v>674.63333333333344</v>
      </c>
      <c r="J92" s="41">
        <v>696.73333333333335</v>
      </c>
      <c r="K92" s="41">
        <v>703.41666666666652</v>
      </c>
      <c r="L92" s="41">
        <v>707.7833333333333</v>
      </c>
      <c r="M92" s="31">
        <v>699.05</v>
      </c>
      <c r="N92" s="31">
        <v>688</v>
      </c>
      <c r="O92" s="42">
        <v>18830900</v>
      </c>
      <c r="P92" s="43">
        <v>4.8444390004899557E-2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2503.8000000000002</v>
      </c>
      <c r="F93" s="40">
        <v>2496.0833333333335</v>
      </c>
      <c r="G93" s="41">
        <v>2479.5166666666669</v>
      </c>
      <c r="H93" s="41">
        <v>2455.2333333333336</v>
      </c>
      <c r="I93" s="41">
        <v>2438.666666666667</v>
      </c>
      <c r="J93" s="41">
        <v>2520.3666666666668</v>
      </c>
      <c r="K93" s="41">
        <v>2536.9333333333334</v>
      </c>
      <c r="L93" s="41">
        <v>2561.2166666666667</v>
      </c>
      <c r="M93" s="31">
        <v>2512.65</v>
      </c>
      <c r="N93" s="31">
        <v>2471.8000000000002</v>
      </c>
      <c r="O93" s="42">
        <v>4969800</v>
      </c>
      <c r="P93" s="43">
        <v>-7.6674254223074159E-3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458.15</v>
      </c>
      <c r="F94" s="40">
        <v>452.7166666666667</v>
      </c>
      <c r="G94" s="41">
        <v>446.28333333333342</v>
      </c>
      <c r="H94" s="41">
        <v>434.41666666666674</v>
      </c>
      <c r="I94" s="41">
        <v>427.98333333333346</v>
      </c>
      <c r="J94" s="41">
        <v>464.58333333333337</v>
      </c>
      <c r="K94" s="41">
        <v>471.01666666666665</v>
      </c>
      <c r="L94" s="41">
        <v>482.88333333333333</v>
      </c>
      <c r="M94" s="31">
        <v>459.15</v>
      </c>
      <c r="N94" s="31">
        <v>440.85</v>
      </c>
      <c r="O94" s="42">
        <v>30299950</v>
      </c>
      <c r="P94" s="43">
        <v>-7.6171746968207152E-2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303.39999999999998</v>
      </c>
      <c r="F95" s="40">
        <v>304.13333333333327</v>
      </c>
      <c r="G95" s="41">
        <v>300.81666666666655</v>
      </c>
      <c r="H95" s="41">
        <v>298.23333333333329</v>
      </c>
      <c r="I95" s="41">
        <v>294.91666666666657</v>
      </c>
      <c r="J95" s="41">
        <v>306.71666666666653</v>
      </c>
      <c r="K95" s="41">
        <v>310.03333333333325</v>
      </c>
      <c r="L95" s="41">
        <v>312.6166666666665</v>
      </c>
      <c r="M95" s="31">
        <v>307.45</v>
      </c>
      <c r="N95" s="31">
        <v>301.55</v>
      </c>
      <c r="O95" s="42">
        <v>12249900</v>
      </c>
      <c r="P95" s="43">
        <v>9.3437152391546169E-3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2345.85</v>
      </c>
      <c r="F96" s="40">
        <v>2342.5666666666666</v>
      </c>
      <c r="G96" s="41">
        <v>2335.2833333333333</v>
      </c>
      <c r="H96" s="41">
        <v>2324.7166666666667</v>
      </c>
      <c r="I96" s="41">
        <v>2317.4333333333334</v>
      </c>
      <c r="J96" s="41">
        <v>2353.1333333333332</v>
      </c>
      <c r="K96" s="41">
        <v>2360.4166666666661</v>
      </c>
      <c r="L96" s="41">
        <v>2370.9833333333331</v>
      </c>
      <c r="M96" s="31">
        <v>2349.85</v>
      </c>
      <c r="N96" s="31">
        <v>2332</v>
      </c>
      <c r="O96" s="42">
        <v>11376900</v>
      </c>
      <c r="P96" s="43">
        <v>3.8913595933926302E-3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252.55</v>
      </c>
      <c r="F97" s="40">
        <v>251.98333333333335</v>
      </c>
      <c r="G97" s="41">
        <v>249.06666666666669</v>
      </c>
      <c r="H97" s="41">
        <v>245.58333333333334</v>
      </c>
      <c r="I97" s="41">
        <v>242.66666666666669</v>
      </c>
      <c r="J97" s="41">
        <v>255.4666666666667</v>
      </c>
      <c r="K97" s="41">
        <v>258.38333333333333</v>
      </c>
      <c r="L97" s="41">
        <v>261.86666666666667</v>
      </c>
      <c r="M97" s="31">
        <v>254.9</v>
      </c>
      <c r="N97" s="31">
        <v>248.5</v>
      </c>
      <c r="O97" s="42">
        <v>37773500</v>
      </c>
      <c r="P97" s="43">
        <v>-2.3481327135758935E-2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754.65</v>
      </c>
      <c r="F98" s="40">
        <v>753.5333333333333</v>
      </c>
      <c r="G98" s="41">
        <v>747.16666666666663</v>
      </c>
      <c r="H98" s="41">
        <v>739.68333333333328</v>
      </c>
      <c r="I98" s="41">
        <v>733.31666666666661</v>
      </c>
      <c r="J98" s="41">
        <v>761.01666666666665</v>
      </c>
      <c r="K98" s="41">
        <v>767.38333333333344</v>
      </c>
      <c r="L98" s="41">
        <v>774.86666666666667</v>
      </c>
      <c r="M98" s="31">
        <v>759.9</v>
      </c>
      <c r="N98" s="31">
        <v>746.05</v>
      </c>
      <c r="O98" s="42">
        <v>108113500</v>
      </c>
      <c r="P98" s="43">
        <v>-8.8698554722360656E-2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1451.6</v>
      </c>
      <c r="F99" s="40">
        <v>1444.7833333333335</v>
      </c>
      <c r="G99" s="41">
        <v>1432.366666666667</v>
      </c>
      <c r="H99" s="41">
        <v>1413.1333333333334</v>
      </c>
      <c r="I99" s="41">
        <v>1400.7166666666669</v>
      </c>
      <c r="J99" s="41">
        <v>1464.0166666666671</v>
      </c>
      <c r="K99" s="41">
        <v>1476.4333333333336</v>
      </c>
      <c r="L99" s="41">
        <v>1495.6666666666672</v>
      </c>
      <c r="M99" s="31">
        <v>1457.2</v>
      </c>
      <c r="N99" s="31">
        <v>1425.55</v>
      </c>
      <c r="O99" s="42">
        <v>3003475</v>
      </c>
      <c r="P99" s="43">
        <v>2.9424617625637292E-2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590.1</v>
      </c>
      <c r="F100" s="40">
        <v>591.01666666666677</v>
      </c>
      <c r="G100" s="41">
        <v>587.83333333333348</v>
      </c>
      <c r="H100" s="41">
        <v>585.56666666666672</v>
      </c>
      <c r="I100" s="41">
        <v>582.38333333333344</v>
      </c>
      <c r="J100" s="41">
        <v>593.28333333333353</v>
      </c>
      <c r="K100" s="41">
        <v>596.4666666666667</v>
      </c>
      <c r="L100" s="41">
        <v>598.73333333333358</v>
      </c>
      <c r="M100" s="31">
        <v>594.20000000000005</v>
      </c>
      <c r="N100" s="31">
        <v>588.75</v>
      </c>
      <c r="O100" s="42">
        <v>4851750</v>
      </c>
      <c r="P100" s="43">
        <v>4.9821486530347292E-2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14.4</v>
      </c>
      <c r="F101" s="40">
        <v>14.583333333333334</v>
      </c>
      <c r="G101" s="41">
        <v>14.116666666666667</v>
      </c>
      <c r="H101" s="41">
        <v>13.833333333333334</v>
      </c>
      <c r="I101" s="41">
        <v>13.366666666666667</v>
      </c>
      <c r="J101" s="41">
        <v>14.866666666666667</v>
      </c>
      <c r="K101" s="41">
        <v>15.333333333333332</v>
      </c>
      <c r="L101" s="41">
        <v>15.616666666666667</v>
      </c>
      <c r="M101" s="31">
        <v>15.05</v>
      </c>
      <c r="N101" s="31">
        <v>14.3</v>
      </c>
      <c r="O101" s="42">
        <v>803880000</v>
      </c>
      <c r="P101" s="43">
        <v>-5.8003636048826945E-3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48.9</v>
      </c>
      <c r="F102" s="40">
        <v>48.616666666666674</v>
      </c>
      <c r="G102" s="41">
        <v>48.233333333333348</v>
      </c>
      <c r="H102" s="41">
        <v>47.566666666666677</v>
      </c>
      <c r="I102" s="41">
        <v>47.183333333333351</v>
      </c>
      <c r="J102" s="41">
        <v>49.283333333333346</v>
      </c>
      <c r="K102" s="41">
        <v>49.666666666666671</v>
      </c>
      <c r="L102" s="41">
        <v>50.333333333333343</v>
      </c>
      <c r="M102" s="31">
        <v>49</v>
      </c>
      <c r="N102" s="31">
        <v>47.95</v>
      </c>
      <c r="O102" s="42">
        <v>158707800</v>
      </c>
      <c r="P102" s="43">
        <v>-2.1217626837670724E-2</v>
      </c>
    </row>
    <row r="103" spans="1:16" ht="12.75" customHeight="1">
      <c r="A103" s="31">
        <v>93</v>
      </c>
      <c r="B103" s="32" t="s">
        <v>44</v>
      </c>
      <c r="C103" s="33" t="s">
        <v>407</v>
      </c>
      <c r="D103" s="34">
        <v>44560</v>
      </c>
      <c r="E103" s="40">
        <v>263.39999999999998</v>
      </c>
      <c r="F103" s="40">
        <v>261.11666666666662</v>
      </c>
      <c r="G103" s="41">
        <v>257.28333333333325</v>
      </c>
      <c r="H103" s="41">
        <v>251.16666666666663</v>
      </c>
      <c r="I103" s="41">
        <v>247.33333333333326</v>
      </c>
      <c r="J103" s="41">
        <v>267.23333333333323</v>
      </c>
      <c r="K103" s="41">
        <v>271.06666666666661</v>
      </c>
      <c r="L103" s="41">
        <v>277.18333333333322</v>
      </c>
      <c r="M103" s="31">
        <v>264.95</v>
      </c>
      <c r="N103" s="31">
        <v>255</v>
      </c>
      <c r="O103" s="42">
        <v>33667500</v>
      </c>
      <c r="P103" s="43">
        <v>-8.9082792207792208E-2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498.8</v>
      </c>
      <c r="F104" s="40">
        <v>499.64999999999992</v>
      </c>
      <c r="G104" s="41">
        <v>495.54999999999984</v>
      </c>
      <c r="H104" s="41">
        <v>492.2999999999999</v>
      </c>
      <c r="I104" s="41">
        <v>488.19999999999982</v>
      </c>
      <c r="J104" s="41">
        <v>502.89999999999986</v>
      </c>
      <c r="K104" s="41">
        <v>506.99999999999989</v>
      </c>
      <c r="L104" s="41">
        <v>510.24999999999989</v>
      </c>
      <c r="M104" s="31">
        <v>503.75</v>
      </c>
      <c r="N104" s="31">
        <v>496.4</v>
      </c>
      <c r="O104" s="42">
        <v>10390875</v>
      </c>
      <c r="P104" s="43">
        <v>7.8687650040010666E-3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203.15</v>
      </c>
      <c r="F105" s="40">
        <v>201.98333333333335</v>
      </c>
      <c r="G105" s="41">
        <v>198.51666666666671</v>
      </c>
      <c r="H105" s="41">
        <v>193.88333333333335</v>
      </c>
      <c r="I105" s="41">
        <v>190.41666666666671</v>
      </c>
      <c r="J105" s="41">
        <v>206.6166666666667</v>
      </c>
      <c r="K105" s="41">
        <v>210.08333333333334</v>
      </c>
      <c r="L105" s="41">
        <v>214.7166666666667</v>
      </c>
      <c r="M105" s="31">
        <v>205.45</v>
      </c>
      <c r="N105" s="31">
        <v>197.35</v>
      </c>
      <c r="O105" s="42">
        <v>12608970</v>
      </c>
      <c r="P105" s="43">
        <v>-5.1150121065375302E-2</v>
      </c>
    </row>
    <row r="106" spans="1:16" ht="12.75" customHeight="1">
      <c r="A106" s="31">
        <v>96</v>
      </c>
      <c r="B106" s="32" t="s">
        <v>42</v>
      </c>
      <c r="C106" s="33" t="s">
        <v>404</v>
      </c>
      <c r="D106" s="34">
        <v>44560</v>
      </c>
      <c r="E106" s="40">
        <v>190.85</v>
      </c>
      <c r="F106" s="40">
        <v>190.26666666666665</v>
      </c>
      <c r="G106" s="41">
        <v>188.23333333333329</v>
      </c>
      <c r="H106" s="41">
        <v>185.61666666666665</v>
      </c>
      <c r="I106" s="41">
        <v>183.58333333333329</v>
      </c>
      <c r="J106" s="41">
        <v>192.8833333333333</v>
      </c>
      <c r="K106" s="41">
        <v>194.91666666666666</v>
      </c>
      <c r="L106" s="41">
        <v>197.5333333333333</v>
      </c>
      <c r="M106" s="31">
        <v>192.3</v>
      </c>
      <c r="N106" s="31">
        <v>187.65</v>
      </c>
      <c r="O106" s="42">
        <v>11492700</v>
      </c>
      <c r="P106" s="43">
        <v>1.4073694984646877E-2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7345.75</v>
      </c>
      <c r="F107" s="40">
        <v>7324.583333333333</v>
      </c>
      <c r="G107" s="41">
        <v>7211.2166666666662</v>
      </c>
      <c r="H107" s="41">
        <v>7076.6833333333334</v>
      </c>
      <c r="I107" s="41">
        <v>6963.3166666666666</v>
      </c>
      <c r="J107" s="41">
        <v>7459.1166666666659</v>
      </c>
      <c r="K107" s="41">
        <v>7572.4833333333327</v>
      </c>
      <c r="L107" s="41">
        <v>7707.0166666666655</v>
      </c>
      <c r="M107" s="31">
        <v>7437.95</v>
      </c>
      <c r="N107" s="31">
        <v>7190.05</v>
      </c>
      <c r="O107" s="42">
        <v>214725</v>
      </c>
      <c r="P107" s="43">
        <v>0.12627852084972463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1990.1</v>
      </c>
      <c r="F108" s="40">
        <v>1982.3999999999999</v>
      </c>
      <c r="G108" s="41">
        <v>1962.9499999999998</v>
      </c>
      <c r="H108" s="41">
        <v>1935.8</v>
      </c>
      <c r="I108" s="41">
        <v>1916.35</v>
      </c>
      <c r="J108" s="41">
        <v>2009.5499999999997</v>
      </c>
      <c r="K108" s="41">
        <v>2029</v>
      </c>
      <c r="L108" s="41">
        <v>2056.1499999999996</v>
      </c>
      <c r="M108" s="31">
        <v>2001.85</v>
      </c>
      <c r="N108" s="31">
        <v>1955.25</v>
      </c>
      <c r="O108" s="42">
        <v>3603500</v>
      </c>
      <c r="P108" s="43">
        <v>-2.3904652265185889E-2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949.85</v>
      </c>
      <c r="F109" s="40">
        <v>946.86666666666679</v>
      </c>
      <c r="G109" s="41">
        <v>939.28333333333353</v>
      </c>
      <c r="H109" s="41">
        <v>928.7166666666667</v>
      </c>
      <c r="I109" s="41">
        <v>921.13333333333344</v>
      </c>
      <c r="J109" s="41">
        <v>957.43333333333362</v>
      </c>
      <c r="K109" s="41">
        <v>965.01666666666688</v>
      </c>
      <c r="L109" s="41">
        <v>975.58333333333371</v>
      </c>
      <c r="M109" s="31">
        <v>954.45</v>
      </c>
      <c r="N109" s="31">
        <v>936.3</v>
      </c>
      <c r="O109" s="42">
        <v>25012800</v>
      </c>
      <c r="P109" s="43">
        <v>1.0324269303475353E-2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274.64999999999998</v>
      </c>
      <c r="F110" s="40">
        <v>274.81666666666666</v>
      </c>
      <c r="G110" s="41">
        <v>272.13333333333333</v>
      </c>
      <c r="H110" s="41">
        <v>269.61666666666667</v>
      </c>
      <c r="I110" s="41">
        <v>266.93333333333334</v>
      </c>
      <c r="J110" s="41">
        <v>277.33333333333331</v>
      </c>
      <c r="K110" s="41">
        <v>280.01666666666659</v>
      </c>
      <c r="L110" s="41">
        <v>282.5333333333333</v>
      </c>
      <c r="M110" s="31">
        <v>277.5</v>
      </c>
      <c r="N110" s="31">
        <v>272.3</v>
      </c>
      <c r="O110" s="42">
        <v>17063200</v>
      </c>
      <c r="P110" s="43">
        <v>1.1620185922974768E-2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1758.8</v>
      </c>
      <c r="F111" s="40">
        <v>1755.3</v>
      </c>
      <c r="G111" s="41">
        <v>1743.55</v>
      </c>
      <c r="H111" s="41">
        <v>1728.3</v>
      </c>
      <c r="I111" s="41">
        <v>1716.55</v>
      </c>
      <c r="J111" s="41">
        <v>1770.55</v>
      </c>
      <c r="K111" s="41">
        <v>1782.3</v>
      </c>
      <c r="L111" s="41">
        <v>1797.55</v>
      </c>
      <c r="M111" s="31">
        <v>1767.05</v>
      </c>
      <c r="N111" s="31">
        <v>1740.05</v>
      </c>
      <c r="O111" s="42">
        <v>36347700</v>
      </c>
      <c r="P111" s="43">
        <v>-3.0487560915106945E-2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121.05</v>
      </c>
      <c r="F112" s="40">
        <v>121.51666666666667</v>
      </c>
      <c r="G112" s="41">
        <v>119.98333333333333</v>
      </c>
      <c r="H112" s="41">
        <v>118.91666666666667</v>
      </c>
      <c r="I112" s="41">
        <v>117.38333333333334</v>
      </c>
      <c r="J112" s="41">
        <v>122.58333333333333</v>
      </c>
      <c r="K112" s="41">
        <v>124.11666666666666</v>
      </c>
      <c r="L112" s="41">
        <v>125.18333333333332</v>
      </c>
      <c r="M112" s="31">
        <v>123.05</v>
      </c>
      <c r="N112" s="31">
        <v>120.45</v>
      </c>
      <c r="O112" s="42">
        <v>42828500</v>
      </c>
      <c r="P112" s="43">
        <v>2.4249961137882792E-2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2054.8000000000002</v>
      </c>
      <c r="F113" s="40">
        <v>2046.4833333333333</v>
      </c>
      <c r="G113" s="41">
        <v>2019.6166666666668</v>
      </c>
      <c r="H113" s="41">
        <v>1984.4333333333334</v>
      </c>
      <c r="I113" s="41">
        <v>1957.5666666666668</v>
      </c>
      <c r="J113" s="41">
        <v>2081.666666666667</v>
      </c>
      <c r="K113" s="41">
        <v>2108.5333333333328</v>
      </c>
      <c r="L113" s="41">
        <v>2143.7166666666667</v>
      </c>
      <c r="M113" s="31">
        <v>2073.35</v>
      </c>
      <c r="N113" s="31">
        <v>2011.3</v>
      </c>
      <c r="O113" s="42">
        <v>2891700</v>
      </c>
      <c r="P113" s="43">
        <v>5.8823529411764705E-2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855.25</v>
      </c>
      <c r="F114" s="40">
        <v>849.26666666666677</v>
      </c>
      <c r="G114" s="41">
        <v>837.98333333333358</v>
      </c>
      <c r="H114" s="41">
        <v>820.71666666666681</v>
      </c>
      <c r="I114" s="41">
        <v>809.43333333333362</v>
      </c>
      <c r="J114" s="41">
        <v>866.53333333333353</v>
      </c>
      <c r="K114" s="41">
        <v>877.81666666666661</v>
      </c>
      <c r="L114" s="41">
        <v>895.08333333333348</v>
      </c>
      <c r="M114" s="31">
        <v>860.55</v>
      </c>
      <c r="N114" s="31">
        <v>832</v>
      </c>
      <c r="O114" s="42">
        <v>10411875</v>
      </c>
      <c r="P114" s="43">
        <v>4.0576161505115747E-2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226.15</v>
      </c>
      <c r="F115" s="40">
        <v>225</v>
      </c>
      <c r="G115" s="41">
        <v>223.25</v>
      </c>
      <c r="H115" s="41">
        <v>220.35</v>
      </c>
      <c r="I115" s="41">
        <v>218.6</v>
      </c>
      <c r="J115" s="41">
        <v>227.9</v>
      </c>
      <c r="K115" s="41">
        <v>229.65</v>
      </c>
      <c r="L115" s="41">
        <v>232.55</v>
      </c>
      <c r="M115" s="31">
        <v>226.75</v>
      </c>
      <c r="N115" s="31">
        <v>222.1</v>
      </c>
      <c r="O115" s="42">
        <v>243798400</v>
      </c>
      <c r="P115" s="43">
        <v>2.1005369497577818E-4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382.1</v>
      </c>
      <c r="F116" s="40">
        <v>379.38333333333338</v>
      </c>
      <c r="G116" s="41">
        <v>373.76666666666677</v>
      </c>
      <c r="H116" s="41">
        <v>365.43333333333339</v>
      </c>
      <c r="I116" s="41">
        <v>359.81666666666678</v>
      </c>
      <c r="J116" s="41">
        <v>387.71666666666675</v>
      </c>
      <c r="K116" s="41">
        <v>393.33333333333343</v>
      </c>
      <c r="L116" s="41">
        <v>401.66666666666674</v>
      </c>
      <c r="M116" s="31">
        <v>385</v>
      </c>
      <c r="N116" s="31">
        <v>371.05</v>
      </c>
      <c r="O116" s="42">
        <v>36725000</v>
      </c>
      <c r="P116" s="43">
        <v>-2.5801195002715916E-3</v>
      </c>
    </row>
    <row r="117" spans="1:16" ht="12.75" customHeight="1">
      <c r="A117" s="31">
        <v>107</v>
      </c>
      <c r="B117" s="32" t="s">
        <v>42</v>
      </c>
      <c r="C117" s="33" t="s">
        <v>416</v>
      </c>
      <c r="D117" s="34">
        <v>44560</v>
      </c>
      <c r="E117" s="40">
        <v>3399.05</v>
      </c>
      <c r="F117" s="40">
        <v>3401.6833333333329</v>
      </c>
      <c r="G117" s="41">
        <v>3367.3666666666659</v>
      </c>
      <c r="H117" s="41">
        <v>3335.6833333333329</v>
      </c>
      <c r="I117" s="41">
        <v>3301.3666666666659</v>
      </c>
      <c r="J117" s="41">
        <v>3433.3666666666659</v>
      </c>
      <c r="K117" s="41">
        <v>3467.6833333333325</v>
      </c>
      <c r="L117" s="41">
        <v>3499.3666666666659</v>
      </c>
      <c r="M117" s="31">
        <v>3436</v>
      </c>
      <c r="N117" s="31">
        <v>3370</v>
      </c>
      <c r="O117" s="42">
        <v>171150</v>
      </c>
      <c r="P117" s="43">
        <v>-6.0975609756097563E-3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674.35</v>
      </c>
      <c r="F118" s="40">
        <v>671.25</v>
      </c>
      <c r="G118" s="41">
        <v>664.9</v>
      </c>
      <c r="H118" s="41">
        <v>655.44999999999993</v>
      </c>
      <c r="I118" s="41">
        <v>649.09999999999991</v>
      </c>
      <c r="J118" s="41">
        <v>680.7</v>
      </c>
      <c r="K118" s="41">
        <v>687.05</v>
      </c>
      <c r="L118" s="41">
        <v>696.50000000000011</v>
      </c>
      <c r="M118" s="31">
        <v>677.6</v>
      </c>
      <c r="N118" s="31">
        <v>661.8</v>
      </c>
      <c r="O118" s="42">
        <v>46812600</v>
      </c>
      <c r="P118" s="43">
        <v>-2.337633076099814E-2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3851.55</v>
      </c>
      <c r="F119" s="40">
        <v>3836.1166666666663</v>
      </c>
      <c r="G119" s="41">
        <v>3801.6333333333328</v>
      </c>
      <c r="H119" s="41">
        <v>3751.7166666666662</v>
      </c>
      <c r="I119" s="41">
        <v>3717.2333333333327</v>
      </c>
      <c r="J119" s="41">
        <v>3886.0333333333328</v>
      </c>
      <c r="K119" s="41">
        <v>3920.5166666666664</v>
      </c>
      <c r="L119" s="41">
        <v>3970.4333333333329</v>
      </c>
      <c r="M119" s="31">
        <v>3870.6</v>
      </c>
      <c r="N119" s="31">
        <v>3786.2</v>
      </c>
      <c r="O119" s="42">
        <v>1464000</v>
      </c>
      <c r="P119" s="43">
        <v>1.0787952015189436E-2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1931</v>
      </c>
      <c r="F120" s="40">
        <v>1942.3166666666666</v>
      </c>
      <c r="G120" s="41">
        <v>1914.6833333333332</v>
      </c>
      <c r="H120" s="41">
        <v>1898.3666666666666</v>
      </c>
      <c r="I120" s="41">
        <v>1870.7333333333331</v>
      </c>
      <c r="J120" s="41">
        <v>1958.6333333333332</v>
      </c>
      <c r="K120" s="41">
        <v>1986.2666666666664</v>
      </c>
      <c r="L120" s="41">
        <v>2002.5833333333333</v>
      </c>
      <c r="M120" s="31">
        <v>1969.95</v>
      </c>
      <c r="N120" s="31">
        <v>1926</v>
      </c>
      <c r="O120" s="42">
        <v>13976400</v>
      </c>
      <c r="P120" s="43">
        <v>9.6119459171189262E-2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80.650000000000006</v>
      </c>
      <c r="F121" s="40">
        <v>80.5</v>
      </c>
      <c r="G121" s="41">
        <v>80.150000000000006</v>
      </c>
      <c r="H121" s="41">
        <v>79.650000000000006</v>
      </c>
      <c r="I121" s="41">
        <v>79.300000000000011</v>
      </c>
      <c r="J121" s="41">
        <v>81</v>
      </c>
      <c r="K121" s="41">
        <v>81.349999999999994</v>
      </c>
      <c r="L121" s="41">
        <v>81.849999999999994</v>
      </c>
      <c r="M121" s="31">
        <v>80.849999999999994</v>
      </c>
      <c r="N121" s="31">
        <v>80</v>
      </c>
      <c r="O121" s="42">
        <v>63833372</v>
      </c>
      <c r="P121" s="43">
        <v>1.6804369135975353E-3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3579</v>
      </c>
      <c r="F122" s="40">
        <v>3566.7333333333336</v>
      </c>
      <c r="G122" s="41">
        <v>3528.5666666666671</v>
      </c>
      <c r="H122" s="41">
        <v>3478.1333333333337</v>
      </c>
      <c r="I122" s="41">
        <v>3439.9666666666672</v>
      </c>
      <c r="J122" s="41">
        <v>3617.166666666667</v>
      </c>
      <c r="K122" s="41">
        <v>3655.333333333333</v>
      </c>
      <c r="L122" s="41">
        <v>3705.7666666666669</v>
      </c>
      <c r="M122" s="31">
        <v>3604.9</v>
      </c>
      <c r="N122" s="31">
        <v>3516.3</v>
      </c>
      <c r="O122" s="42">
        <v>535125</v>
      </c>
      <c r="P122" s="43">
        <v>3.9582321515298689E-2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509.25</v>
      </c>
      <c r="F123" s="40">
        <v>507.9666666666667</v>
      </c>
      <c r="G123" s="41">
        <v>503.18333333333339</v>
      </c>
      <c r="H123" s="41">
        <v>497.11666666666667</v>
      </c>
      <c r="I123" s="41">
        <v>492.33333333333337</v>
      </c>
      <c r="J123" s="41">
        <v>514.03333333333342</v>
      </c>
      <c r="K123" s="41">
        <v>518.81666666666672</v>
      </c>
      <c r="L123" s="41">
        <v>524.88333333333344</v>
      </c>
      <c r="M123" s="31">
        <v>512.75</v>
      </c>
      <c r="N123" s="31">
        <v>501.9</v>
      </c>
      <c r="O123" s="42">
        <v>3288600</v>
      </c>
      <c r="P123" s="43">
        <v>5.6374674761491758E-2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391.8</v>
      </c>
      <c r="F124" s="40">
        <v>390.70000000000005</v>
      </c>
      <c r="G124" s="41">
        <v>388.05000000000007</v>
      </c>
      <c r="H124" s="41">
        <v>384.3</v>
      </c>
      <c r="I124" s="41">
        <v>381.65000000000003</v>
      </c>
      <c r="J124" s="41">
        <v>394.4500000000001</v>
      </c>
      <c r="K124" s="41">
        <v>397.10000000000008</v>
      </c>
      <c r="L124" s="41">
        <v>400.85000000000014</v>
      </c>
      <c r="M124" s="31">
        <v>393.35</v>
      </c>
      <c r="N124" s="31">
        <v>386.95</v>
      </c>
      <c r="O124" s="42">
        <v>13722000</v>
      </c>
      <c r="P124" s="43">
        <v>-2.5426136363636363E-2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1832.1</v>
      </c>
      <c r="F125" s="40">
        <v>1828.8166666666668</v>
      </c>
      <c r="G125" s="41">
        <v>1813.1833333333336</v>
      </c>
      <c r="H125" s="41">
        <v>1794.2666666666669</v>
      </c>
      <c r="I125" s="41">
        <v>1778.6333333333337</v>
      </c>
      <c r="J125" s="41">
        <v>1847.7333333333336</v>
      </c>
      <c r="K125" s="41">
        <v>1863.3666666666668</v>
      </c>
      <c r="L125" s="41">
        <v>1882.2833333333335</v>
      </c>
      <c r="M125" s="31">
        <v>1844.45</v>
      </c>
      <c r="N125" s="31">
        <v>1809.9</v>
      </c>
      <c r="O125" s="42">
        <v>11790950</v>
      </c>
      <c r="P125" s="43">
        <v>-3.473922048578422E-2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6683.55</v>
      </c>
      <c r="F126" s="40">
        <v>6693.4333333333334</v>
      </c>
      <c r="G126" s="41">
        <v>6630.1166666666668</v>
      </c>
      <c r="H126" s="41">
        <v>6576.6833333333334</v>
      </c>
      <c r="I126" s="41">
        <v>6513.3666666666668</v>
      </c>
      <c r="J126" s="41">
        <v>6746.8666666666668</v>
      </c>
      <c r="K126" s="41">
        <v>6810.1833333333343</v>
      </c>
      <c r="L126" s="41">
        <v>6863.6166666666668</v>
      </c>
      <c r="M126" s="31">
        <v>6756.75</v>
      </c>
      <c r="N126" s="31">
        <v>6640</v>
      </c>
      <c r="O126" s="42">
        <v>697200</v>
      </c>
      <c r="P126" s="43">
        <v>5.756541524459613E-2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5418.2</v>
      </c>
      <c r="F127" s="40">
        <v>5406.9833333333336</v>
      </c>
      <c r="G127" s="41">
        <v>5338.666666666667</v>
      </c>
      <c r="H127" s="41">
        <v>5259.1333333333332</v>
      </c>
      <c r="I127" s="41">
        <v>5190.8166666666666</v>
      </c>
      <c r="J127" s="41">
        <v>5486.5166666666673</v>
      </c>
      <c r="K127" s="41">
        <v>5554.833333333333</v>
      </c>
      <c r="L127" s="41">
        <v>5634.3666666666677</v>
      </c>
      <c r="M127" s="31">
        <v>5475.3</v>
      </c>
      <c r="N127" s="31">
        <v>5327.45</v>
      </c>
      <c r="O127" s="42">
        <v>479200</v>
      </c>
      <c r="P127" s="43">
        <v>1.5684612123781264E-2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894.05</v>
      </c>
      <c r="F128" s="40">
        <v>887.31666666666661</v>
      </c>
      <c r="G128" s="41">
        <v>878.78333333333319</v>
      </c>
      <c r="H128" s="41">
        <v>863.51666666666654</v>
      </c>
      <c r="I128" s="41">
        <v>854.98333333333312</v>
      </c>
      <c r="J128" s="41">
        <v>902.58333333333326</v>
      </c>
      <c r="K128" s="41">
        <v>911.11666666666656</v>
      </c>
      <c r="L128" s="41">
        <v>926.38333333333333</v>
      </c>
      <c r="M128" s="31">
        <v>895.85</v>
      </c>
      <c r="N128" s="31">
        <v>872.05</v>
      </c>
      <c r="O128" s="42">
        <v>9403550</v>
      </c>
      <c r="P128" s="43">
        <v>6.2761506276150627E-3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843.2</v>
      </c>
      <c r="F129" s="40">
        <v>840.1</v>
      </c>
      <c r="G129" s="41">
        <v>834.2</v>
      </c>
      <c r="H129" s="41">
        <v>825.2</v>
      </c>
      <c r="I129" s="41">
        <v>819.30000000000007</v>
      </c>
      <c r="J129" s="41">
        <v>849.1</v>
      </c>
      <c r="K129" s="41">
        <v>854.99999999999989</v>
      </c>
      <c r="L129" s="41">
        <v>864</v>
      </c>
      <c r="M129" s="31">
        <v>846</v>
      </c>
      <c r="N129" s="31">
        <v>831.1</v>
      </c>
      <c r="O129" s="42">
        <v>12870200</v>
      </c>
      <c r="P129" s="43">
        <v>3.5014636343165956E-2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165.35</v>
      </c>
      <c r="F130" s="40">
        <v>165.01666666666665</v>
      </c>
      <c r="G130" s="41">
        <v>163.23333333333329</v>
      </c>
      <c r="H130" s="41">
        <v>161.11666666666665</v>
      </c>
      <c r="I130" s="41">
        <v>159.33333333333329</v>
      </c>
      <c r="J130" s="41">
        <v>167.1333333333333</v>
      </c>
      <c r="K130" s="41">
        <v>168.91666666666666</v>
      </c>
      <c r="L130" s="41">
        <v>171.0333333333333</v>
      </c>
      <c r="M130" s="31">
        <v>166.8</v>
      </c>
      <c r="N130" s="31">
        <v>162.9</v>
      </c>
      <c r="O130" s="42">
        <v>24348000</v>
      </c>
      <c r="P130" s="43">
        <v>-2.2011568123393315E-2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177.1</v>
      </c>
      <c r="F131" s="40">
        <v>177</v>
      </c>
      <c r="G131" s="41">
        <v>175.8</v>
      </c>
      <c r="H131" s="41">
        <v>174.5</v>
      </c>
      <c r="I131" s="41">
        <v>173.3</v>
      </c>
      <c r="J131" s="41">
        <v>178.3</v>
      </c>
      <c r="K131" s="41">
        <v>179.5</v>
      </c>
      <c r="L131" s="41">
        <v>180.8</v>
      </c>
      <c r="M131" s="31">
        <v>178.2</v>
      </c>
      <c r="N131" s="31">
        <v>175.7</v>
      </c>
      <c r="O131" s="42">
        <v>19440000</v>
      </c>
      <c r="P131" s="43">
        <v>-2.512411614262073E-2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531.35</v>
      </c>
      <c r="F132" s="40">
        <v>529.9</v>
      </c>
      <c r="G132" s="41">
        <v>526.5</v>
      </c>
      <c r="H132" s="41">
        <v>521.65</v>
      </c>
      <c r="I132" s="41">
        <v>518.25</v>
      </c>
      <c r="J132" s="41">
        <v>534.75</v>
      </c>
      <c r="K132" s="41">
        <v>538.14999999999986</v>
      </c>
      <c r="L132" s="41">
        <v>543</v>
      </c>
      <c r="M132" s="31">
        <v>533.29999999999995</v>
      </c>
      <c r="N132" s="31">
        <v>525.04999999999995</v>
      </c>
      <c r="O132" s="42">
        <v>8169000</v>
      </c>
      <c r="P132" s="43">
        <v>5.6629324141327098E-3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7450.15</v>
      </c>
      <c r="F133" s="40">
        <v>7379.6333333333341</v>
      </c>
      <c r="G133" s="41">
        <v>7244.2666666666682</v>
      </c>
      <c r="H133" s="41">
        <v>7038.3833333333341</v>
      </c>
      <c r="I133" s="41">
        <v>6903.0166666666682</v>
      </c>
      <c r="J133" s="41">
        <v>7585.5166666666682</v>
      </c>
      <c r="K133" s="41">
        <v>7720.883333333335</v>
      </c>
      <c r="L133" s="41">
        <v>7926.7666666666682</v>
      </c>
      <c r="M133" s="31">
        <v>7515</v>
      </c>
      <c r="N133" s="31">
        <v>7173.75</v>
      </c>
      <c r="O133" s="42">
        <v>3431300</v>
      </c>
      <c r="P133" s="43">
        <v>7.0808887779303456E-2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918.05</v>
      </c>
      <c r="F134" s="40">
        <v>914.69999999999993</v>
      </c>
      <c r="G134" s="41">
        <v>908.39999999999986</v>
      </c>
      <c r="H134" s="41">
        <v>898.74999999999989</v>
      </c>
      <c r="I134" s="41">
        <v>892.44999999999982</v>
      </c>
      <c r="J134" s="41">
        <v>924.34999999999991</v>
      </c>
      <c r="K134" s="41">
        <v>930.64999999999986</v>
      </c>
      <c r="L134" s="41">
        <v>940.3</v>
      </c>
      <c r="M134" s="31">
        <v>921</v>
      </c>
      <c r="N134" s="31">
        <v>905.05</v>
      </c>
      <c r="O134" s="42">
        <v>17522500</v>
      </c>
      <c r="P134" s="43">
        <v>-1.5659012709781615E-2</v>
      </c>
    </row>
    <row r="135" spans="1:16" ht="12.75" customHeight="1">
      <c r="A135" s="31">
        <v>125</v>
      </c>
      <c r="B135" s="32" t="s">
        <v>44</v>
      </c>
      <c r="C135" s="33" t="s">
        <v>457</v>
      </c>
      <c r="D135" s="34">
        <v>44560</v>
      </c>
      <c r="E135" s="40">
        <v>1713.45</v>
      </c>
      <c r="F135" s="40">
        <v>1704.2833333333335</v>
      </c>
      <c r="G135" s="41">
        <v>1644.166666666667</v>
      </c>
      <c r="H135" s="41">
        <v>1574.8833333333334</v>
      </c>
      <c r="I135" s="41">
        <v>1514.7666666666669</v>
      </c>
      <c r="J135" s="41">
        <v>1773.5666666666671</v>
      </c>
      <c r="K135" s="41">
        <v>1833.6833333333334</v>
      </c>
      <c r="L135" s="41">
        <v>1902.9666666666672</v>
      </c>
      <c r="M135" s="31">
        <v>1764.4</v>
      </c>
      <c r="N135" s="31">
        <v>1635</v>
      </c>
      <c r="O135" s="42">
        <v>2070250</v>
      </c>
      <c r="P135" s="43">
        <v>8.8516746411483258E-2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3178.5</v>
      </c>
      <c r="F136" s="40">
        <v>3147.7333333333336</v>
      </c>
      <c r="G136" s="41">
        <v>3106.166666666667</v>
      </c>
      <c r="H136" s="41">
        <v>3033.8333333333335</v>
      </c>
      <c r="I136" s="41">
        <v>2992.2666666666669</v>
      </c>
      <c r="J136" s="41">
        <v>3220.0666666666671</v>
      </c>
      <c r="K136" s="41">
        <v>3261.6333333333337</v>
      </c>
      <c r="L136" s="41">
        <v>3333.9666666666672</v>
      </c>
      <c r="M136" s="31">
        <v>3189.3</v>
      </c>
      <c r="N136" s="31">
        <v>3075.4</v>
      </c>
      <c r="O136" s="42">
        <v>626800</v>
      </c>
      <c r="P136" s="43">
        <v>-6.6561014263074487E-3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985</v>
      </c>
      <c r="F137" s="40">
        <v>980.65</v>
      </c>
      <c r="G137" s="41">
        <v>974.34999999999991</v>
      </c>
      <c r="H137" s="41">
        <v>963.69999999999993</v>
      </c>
      <c r="I137" s="41">
        <v>957.39999999999986</v>
      </c>
      <c r="J137" s="41">
        <v>991.3</v>
      </c>
      <c r="K137" s="41">
        <v>997.59999999999991</v>
      </c>
      <c r="L137" s="41">
        <v>1008.25</v>
      </c>
      <c r="M137" s="31">
        <v>986.95</v>
      </c>
      <c r="N137" s="31">
        <v>970</v>
      </c>
      <c r="O137" s="42">
        <v>1734850</v>
      </c>
      <c r="P137" s="43">
        <v>2.6143790849673203E-2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915.1</v>
      </c>
      <c r="F138" s="40">
        <v>913.68333333333339</v>
      </c>
      <c r="G138" s="41">
        <v>905.46666666666681</v>
      </c>
      <c r="H138" s="41">
        <v>895.83333333333337</v>
      </c>
      <c r="I138" s="41">
        <v>887.61666666666679</v>
      </c>
      <c r="J138" s="41">
        <v>923.31666666666683</v>
      </c>
      <c r="K138" s="41">
        <v>931.53333333333353</v>
      </c>
      <c r="L138" s="41">
        <v>941.16666666666686</v>
      </c>
      <c r="M138" s="31">
        <v>921.9</v>
      </c>
      <c r="N138" s="31">
        <v>904.05</v>
      </c>
      <c r="O138" s="42">
        <v>4564200</v>
      </c>
      <c r="P138" s="43">
        <v>8.998423842957444E-2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4655.55</v>
      </c>
      <c r="F139" s="40">
        <v>4613.583333333333</v>
      </c>
      <c r="G139" s="41">
        <v>4546.4666666666662</v>
      </c>
      <c r="H139" s="41">
        <v>4437.3833333333332</v>
      </c>
      <c r="I139" s="41">
        <v>4370.2666666666664</v>
      </c>
      <c r="J139" s="41">
        <v>4722.6666666666661</v>
      </c>
      <c r="K139" s="41">
        <v>4789.7833333333328</v>
      </c>
      <c r="L139" s="41">
        <v>4898.8666666666659</v>
      </c>
      <c r="M139" s="31">
        <v>4680.7</v>
      </c>
      <c r="N139" s="31">
        <v>4504.5</v>
      </c>
      <c r="O139" s="42">
        <v>2467200</v>
      </c>
      <c r="P139" s="43">
        <v>-3.602406814097054E-2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225.05</v>
      </c>
      <c r="F140" s="40">
        <v>224.03333333333333</v>
      </c>
      <c r="G140" s="41">
        <v>221.06666666666666</v>
      </c>
      <c r="H140" s="41">
        <v>217.08333333333334</v>
      </c>
      <c r="I140" s="41">
        <v>214.11666666666667</v>
      </c>
      <c r="J140" s="41">
        <v>228.01666666666665</v>
      </c>
      <c r="K140" s="41">
        <v>230.98333333333329</v>
      </c>
      <c r="L140" s="41">
        <v>234.96666666666664</v>
      </c>
      <c r="M140" s="31">
        <v>227</v>
      </c>
      <c r="N140" s="31">
        <v>220.05</v>
      </c>
      <c r="O140" s="42">
        <v>28395500</v>
      </c>
      <c r="P140" s="43">
        <v>-2.123295934370853E-2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3140.85</v>
      </c>
      <c r="F141" s="40">
        <v>3132.3833333333332</v>
      </c>
      <c r="G141" s="41">
        <v>3102.8166666666666</v>
      </c>
      <c r="H141" s="41">
        <v>3064.7833333333333</v>
      </c>
      <c r="I141" s="41">
        <v>3035.2166666666667</v>
      </c>
      <c r="J141" s="41">
        <v>3170.4166666666665</v>
      </c>
      <c r="K141" s="41">
        <v>3199.9833333333331</v>
      </c>
      <c r="L141" s="41">
        <v>3238.0166666666664</v>
      </c>
      <c r="M141" s="31">
        <v>3161.95</v>
      </c>
      <c r="N141" s="31">
        <v>3094.35</v>
      </c>
      <c r="O141" s="42">
        <v>1759800</v>
      </c>
      <c r="P141" s="43">
        <v>-4.7830321393788552E-2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75033.55</v>
      </c>
      <c r="F142" s="40">
        <v>74988.633333333346</v>
      </c>
      <c r="G142" s="41">
        <v>74344.916666666686</v>
      </c>
      <c r="H142" s="41">
        <v>73656.28333333334</v>
      </c>
      <c r="I142" s="41">
        <v>73012.56666666668</v>
      </c>
      <c r="J142" s="41">
        <v>75677.266666666692</v>
      </c>
      <c r="K142" s="41">
        <v>76320.983333333337</v>
      </c>
      <c r="L142" s="41">
        <v>77009.616666666698</v>
      </c>
      <c r="M142" s="31">
        <v>75632.350000000006</v>
      </c>
      <c r="N142" s="31">
        <v>74300</v>
      </c>
      <c r="O142" s="42">
        <v>71610</v>
      </c>
      <c r="P142" s="43">
        <v>-1.6751338734038172E-2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1509.15</v>
      </c>
      <c r="F143" s="40">
        <v>1510.3</v>
      </c>
      <c r="G143" s="41">
        <v>1495.85</v>
      </c>
      <c r="H143" s="41">
        <v>1482.55</v>
      </c>
      <c r="I143" s="41">
        <v>1468.1</v>
      </c>
      <c r="J143" s="41">
        <v>1523.6</v>
      </c>
      <c r="K143" s="41">
        <v>1538.0500000000002</v>
      </c>
      <c r="L143" s="41">
        <v>1551.35</v>
      </c>
      <c r="M143" s="31">
        <v>1524.75</v>
      </c>
      <c r="N143" s="31">
        <v>1497</v>
      </c>
      <c r="O143" s="42">
        <v>3577875</v>
      </c>
      <c r="P143" s="43">
        <v>-3.4468351786087321E-3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373.95</v>
      </c>
      <c r="F144" s="40">
        <v>371.95</v>
      </c>
      <c r="G144" s="41">
        <v>368</v>
      </c>
      <c r="H144" s="41">
        <v>362.05</v>
      </c>
      <c r="I144" s="41">
        <v>358.1</v>
      </c>
      <c r="J144" s="41">
        <v>377.9</v>
      </c>
      <c r="K144" s="41">
        <v>381.84999999999991</v>
      </c>
      <c r="L144" s="41">
        <v>387.79999999999995</v>
      </c>
      <c r="M144" s="31">
        <v>375.9</v>
      </c>
      <c r="N144" s="31">
        <v>366</v>
      </c>
      <c r="O144" s="42">
        <v>3758400</v>
      </c>
      <c r="P144" s="43">
        <v>0.10854176498348278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98.55</v>
      </c>
      <c r="F145" s="40">
        <v>97.833333333333329</v>
      </c>
      <c r="G145" s="41">
        <v>96.716666666666654</v>
      </c>
      <c r="H145" s="41">
        <v>94.883333333333326</v>
      </c>
      <c r="I145" s="41">
        <v>93.766666666666652</v>
      </c>
      <c r="J145" s="41">
        <v>99.666666666666657</v>
      </c>
      <c r="K145" s="41">
        <v>100.78333333333333</v>
      </c>
      <c r="L145" s="41">
        <v>102.61666666666666</v>
      </c>
      <c r="M145" s="31">
        <v>98.95</v>
      </c>
      <c r="N145" s="31">
        <v>96</v>
      </c>
      <c r="O145" s="42">
        <v>96211500</v>
      </c>
      <c r="P145" s="43">
        <v>-1.2303664921465968E-2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5768</v>
      </c>
      <c r="F146" s="40">
        <v>5771.833333333333</v>
      </c>
      <c r="G146" s="41">
        <v>5719.6666666666661</v>
      </c>
      <c r="H146" s="41">
        <v>5671.333333333333</v>
      </c>
      <c r="I146" s="41">
        <v>5619.1666666666661</v>
      </c>
      <c r="J146" s="41">
        <v>5820.1666666666661</v>
      </c>
      <c r="K146" s="41">
        <v>5872.3333333333321</v>
      </c>
      <c r="L146" s="41">
        <v>5920.6666666666661</v>
      </c>
      <c r="M146" s="31">
        <v>5824</v>
      </c>
      <c r="N146" s="31">
        <v>5723.5</v>
      </c>
      <c r="O146" s="42">
        <v>1169250</v>
      </c>
      <c r="P146" s="43">
        <v>4.4322875962934015E-2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3915.05</v>
      </c>
      <c r="F147" s="40">
        <v>3896.85</v>
      </c>
      <c r="G147" s="41">
        <v>3871.1499999999996</v>
      </c>
      <c r="H147" s="41">
        <v>3827.2499999999995</v>
      </c>
      <c r="I147" s="41">
        <v>3801.5499999999993</v>
      </c>
      <c r="J147" s="41">
        <v>3940.75</v>
      </c>
      <c r="K147" s="41">
        <v>3966.45</v>
      </c>
      <c r="L147" s="41">
        <v>4010.3500000000004</v>
      </c>
      <c r="M147" s="31">
        <v>3922.55</v>
      </c>
      <c r="N147" s="31">
        <v>3852.95</v>
      </c>
      <c r="O147" s="42">
        <v>580275</v>
      </c>
      <c r="P147" s="43">
        <v>-1.9018638265500189E-2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19548.05</v>
      </c>
      <c r="F148" s="40">
        <v>19489.616666666669</v>
      </c>
      <c r="G148" s="41">
        <v>19401.233333333337</v>
      </c>
      <c r="H148" s="41">
        <v>19254.416666666668</v>
      </c>
      <c r="I148" s="41">
        <v>19166.033333333336</v>
      </c>
      <c r="J148" s="41">
        <v>19636.433333333338</v>
      </c>
      <c r="K148" s="41">
        <v>19724.816666666669</v>
      </c>
      <c r="L148" s="41">
        <v>19871.633333333339</v>
      </c>
      <c r="M148" s="31">
        <v>19578</v>
      </c>
      <c r="N148" s="31">
        <v>19342.8</v>
      </c>
      <c r="O148" s="42">
        <v>291100</v>
      </c>
      <c r="P148" s="43">
        <v>1.3491165462616415E-2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147.65</v>
      </c>
      <c r="F149" s="40">
        <v>147.41666666666666</v>
      </c>
      <c r="G149" s="41">
        <v>146.83333333333331</v>
      </c>
      <c r="H149" s="41">
        <v>146.01666666666665</v>
      </c>
      <c r="I149" s="41">
        <v>145.43333333333331</v>
      </c>
      <c r="J149" s="41">
        <v>148.23333333333332</v>
      </c>
      <c r="K149" s="41">
        <v>148.81666666666663</v>
      </c>
      <c r="L149" s="41">
        <v>149.63333333333333</v>
      </c>
      <c r="M149" s="31">
        <v>148</v>
      </c>
      <c r="N149" s="31">
        <v>146.6</v>
      </c>
      <c r="O149" s="42">
        <v>80714900</v>
      </c>
      <c r="P149" s="43">
        <v>-2.3743922204213938E-2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127.7</v>
      </c>
      <c r="F150" s="40">
        <v>127.06666666666666</v>
      </c>
      <c r="G150" s="41">
        <v>126.18333333333332</v>
      </c>
      <c r="H150" s="41">
        <v>124.66666666666666</v>
      </c>
      <c r="I150" s="41">
        <v>123.78333333333332</v>
      </c>
      <c r="J150" s="41">
        <v>128.58333333333331</v>
      </c>
      <c r="K150" s="41">
        <v>129.46666666666664</v>
      </c>
      <c r="L150" s="41">
        <v>130.98333333333335</v>
      </c>
      <c r="M150" s="31">
        <v>127.95</v>
      </c>
      <c r="N150" s="31">
        <v>125.55</v>
      </c>
      <c r="O150" s="42">
        <v>65783700</v>
      </c>
      <c r="P150" s="43">
        <v>6.1900610287707065E-3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881.95</v>
      </c>
      <c r="F151" s="40">
        <v>880.2166666666667</v>
      </c>
      <c r="G151" s="41">
        <v>873.43333333333339</v>
      </c>
      <c r="H151" s="41">
        <v>864.91666666666674</v>
      </c>
      <c r="I151" s="41">
        <v>858.13333333333344</v>
      </c>
      <c r="J151" s="41">
        <v>888.73333333333335</v>
      </c>
      <c r="K151" s="41">
        <v>895.51666666666665</v>
      </c>
      <c r="L151" s="41">
        <v>904.0333333333333</v>
      </c>
      <c r="M151" s="31">
        <v>887</v>
      </c>
      <c r="N151" s="31">
        <v>871.7</v>
      </c>
      <c r="O151" s="42">
        <v>3260600</v>
      </c>
      <c r="P151" s="43">
        <v>-3.1600831600831603E-2</v>
      </c>
    </row>
    <row r="152" spans="1:16" ht="12.75" customHeight="1">
      <c r="A152" s="31">
        <v>142</v>
      </c>
      <c r="B152" s="32" t="s">
        <v>87</v>
      </c>
      <c r="C152" s="33" t="s">
        <v>468</v>
      </c>
      <c r="D152" s="34">
        <v>44560</v>
      </c>
      <c r="E152" s="40">
        <v>4240.3999999999996</v>
      </c>
      <c r="F152" s="40">
        <v>4240.833333333333</v>
      </c>
      <c r="G152" s="41">
        <v>4204.1666666666661</v>
      </c>
      <c r="H152" s="41">
        <v>4167.9333333333334</v>
      </c>
      <c r="I152" s="41">
        <v>4131.2666666666664</v>
      </c>
      <c r="J152" s="41">
        <v>4277.0666666666657</v>
      </c>
      <c r="K152" s="41">
        <v>4313.7333333333318</v>
      </c>
      <c r="L152" s="41">
        <v>4349.9666666666653</v>
      </c>
      <c r="M152" s="31">
        <v>4277.5</v>
      </c>
      <c r="N152" s="31">
        <v>4204.6000000000004</v>
      </c>
      <c r="O152" s="42">
        <v>630250</v>
      </c>
      <c r="P152" s="43">
        <v>2.5850069596341221E-3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148.75</v>
      </c>
      <c r="F153" s="40">
        <v>148.94999999999999</v>
      </c>
      <c r="G153" s="41">
        <v>147.24999999999997</v>
      </c>
      <c r="H153" s="41">
        <v>145.74999999999997</v>
      </c>
      <c r="I153" s="41">
        <v>144.04999999999995</v>
      </c>
      <c r="J153" s="41">
        <v>150.44999999999999</v>
      </c>
      <c r="K153" s="41">
        <v>152.15000000000003</v>
      </c>
      <c r="L153" s="41">
        <v>153.65</v>
      </c>
      <c r="M153" s="31">
        <v>150.65</v>
      </c>
      <c r="N153" s="31">
        <v>147.44999999999999</v>
      </c>
      <c r="O153" s="42">
        <v>42542500</v>
      </c>
      <c r="P153" s="43">
        <v>3.8154069767441859E-3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40247.65</v>
      </c>
      <c r="F154" s="40">
        <v>39915.116666666669</v>
      </c>
      <c r="G154" s="41">
        <v>39386.28333333334</v>
      </c>
      <c r="H154" s="41">
        <v>38524.916666666672</v>
      </c>
      <c r="I154" s="41">
        <v>37996.083333333343</v>
      </c>
      <c r="J154" s="41">
        <v>40776.483333333337</v>
      </c>
      <c r="K154" s="41">
        <v>41305.316666666666</v>
      </c>
      <c r="L154" s="41">
        <v>42166.683333333334</v>
      </c>
      <c r="M154" s="31">
        <v>40443.949999999997</v>
      </c>
      <c r="N154" s="31">
        <v>39053.75</v>
      </c>
      <c r="O154" s="42">
        <v>93990</v>
      </c>
      <c r="P154" s="43">
        <v>9.6680631646793424E-3</v>
      </c>
    </row>
    <row r="155" spans="1:16" ht="12.75" customHeight="1">
      <c r="A155" s="31">
        <v>145</v>
      </c>
      <c r="B155" s="289" t="s">
        <v>47</v>
      </c>
      <c r="C155" s="33" t="s">
        <v>174</v>
      </c>
      <c r="D155" s="34">
        <v>44560</v>
      </c>
      <c r="E155" s="40">
        <v>2639.15</v>
      </c>
      <c r="F155" s="40">
        <v>2628.1833333333329</v>
      </c>
      <c r="G155" s="41">
        <v>2606.3666666666659</v>
      </c>
      <c r="H155" s="41">
        <v>2573.583333333333</v>
      </c>
      <c r="I155" s="41">
        <v>2551.766666666666</v>
      </c>
      <c r="J155" s="41">
        <v>2660.9666666666658</v>
      </c>
      <c r="K155" s="41">
        <v>2682.7833333333324</v>
      </c>
      <c r="L155" s="41">
        <v>2715.5666666666657</v>
      </c>
      <c r="M155" s="31">
        <v>2650</v>
      </c>
      <c r="N155" s="31">
        <v>2595.4</v>
      </c>
      <c r="O155" s="42">
        <v>3662725</v>
      </c>
      <c r="P155" s="43">
        <v>-2.8093987157034442E-2</v>
      </c>
    </row>
    <row r="156" spans="1:16" ht="12.75" customHeight="1">
      <c r="A156" s="31">
        <v>146</v>
      </c>
      <c r="B156" s="32" t="s">
        <v>87</v>
      </c>
      <c r="C156" s="33" t="s">
        <v>473</v>
      </c>
      <c r="D156" s="34">
        <v>44560</v>
      </c>
      <c r="E156" s="40">
        <v>4311.8</v>
      </c>
      <c r="F156" s="40">
        <v>4310.5333333333328</v>
      </c>
      <c r="G156" s="41">
        <v>4231.3166666666657</v>
      </c>
      <c r="H156" s="41">
        <v>4150.833333333333</v>
      </c>
      <c r="I156" s="41">
        <v>4071.6166666666659</v>
      </c>
      <c r="J156" s="41">
        <v>4391.0166666666655</v>
      </c>
      <c r="K156" s="41">
        <v>4470.2333333333327</v>
      </c>
      <c r="L156" s="41">
        <v>4550.7166666666653</v>
      </c>
      <c r="M156" s="31">
        <v>4389.75</v>
      </c>
      <c r="N156" s="31">
        <v>4230.05</v>
      </c>
      <c r="O156" s="42">
        <v>287400</v>
      </c>
      <c r="P156" s="43">
        <v>0.1452480573819486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226.75</v>
      </c>
      <c r="F157" s="40">
        <v>226.33333333333334</v>
      </c>
      <c r="G157" s="41">
        <v>225.41666666666669</v>
      </c>
      <c r="H157" s="41">
        <v>224.08333333333334</v>
      </c>
      <c r="I157" s="41">
        <v>223.16666666666669</v>
      </c>
      <c r="J157" s="41">
        <v>227.66666666666669</v>
      </c>
      <c r="K157" s="41">
        <v>228.58333333333337</v>
      </c>
      <c r="L157" s="41">
        <v>229.91666666666669</v>
      </c>
      <c r="M157" s="31">
        <v>227.25</v>
      </c>
      <c r="N157" s="31">
        <v>225</v>
      </c>
      <c r="O157" s="42">
        <v>19119000</v>
      </c>
      <c r="P157" s="43">
        <v>-1.2091148659122617E-2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123.65</v>
      </c>
      <c r="F158" s="40">
        <v>123.55</v>
      </c>
      <c r="G158" s="41">
        <v>123.1</v>
      </c>
      <c r="H158" s="41">
        <v>122.55</v>
      </c>
      <c r="I158" s="41">
        <v>122.1</v>
      </c>
      <c r="J158" s="41">
        <v>124.1</v>
      </c>
      <c r="K158" s="41">
        <v>124.55000000000001</v>
      </c>
      <c r="L158" s="41">
        <v>125.1</v>
      </c>
      <c r="M158" s="31">
        <v>124</v>
      </c>
      <c r="N158" s="31">
        <v>123</v>
      </c>
      <c r="O158" s="42">
        <v>45582400</v>
      </c>
      <c r="P158" s="43">
        <v>1.1279229711141679E-2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4873.7</v>
      </c>
      <c r="F159" s="40">
        <v>4895.2333333333336</v>
      </c>
      <c r="G159" s="41">
        <v>4829.666666666667</v>
      </c>
      <c r="H159" s="41">
        <v>4785.6333333333332</v>
      </c>
      <c r="I159" s="41">
        <v>4720.0666666666666</v>
      </c>
      <c r="J159" s="41">
        <v>4939.2666666666673</v>
      </c>
      <c r="K159" s="41">
        <v>5004.833333333333</v>
      </c>
      <c r="L159" s="41">
        <v>5048.8666666666677</v>
      </c>
      <c r="M159" s="31">
        <v>4960.8</v>
      </c>
      <c r="N159" s="31">
        <v>4851.2</v>
      </c>
      <c r="O159" s="42">
        <v>220875</v>
      </c>
      <c r="P159" s="43">
        <v>-5.6274620146314009E-3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2243.35</v>
      </c>
      <c r="F160" s="40">
        <v>2238.1333333333332</v>
      </c>
      <c r="G160" s="41">
        <v>2224.1166666666663</v>
      </c>
      <c r="H160" s="41">
        <v>2204.8833333333332</v>
      </c>
      <c r="I160" s="41">
        <v>2190.8666666666663</v>
      </c>
      <c r="J160" s="41">
        <v>2257.3666666666663</v>
      </c>
      <c r="K160" s="41">
        <v>2271.3833333333328</v>
      </c>
      <c r="L160" s="41">
        <v>2290.6166666666663</v>
      </c>
      <c r="M160" s="31">
        <v>2252.15</v>
      </c>
      <c r="N160" s="31">
        <v>2218.9</v>
      </c>
      <c r="O160" s="42">
        <v>3098000</v>
      </c>
      <c r="P160" s="43">
        <v>-3.7784387812525122E-3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2959.25</v>
      </c>
      <c r="F161" s="40">
        <v>2951.7166666666672</v>
      </c>
      <c r="G161" s="41">
        <v>2932.3333333333344</v>
      </c>
      <c r="H161" s="41">
        <v>2905.4166666666674</v>
      </c>
      <c r="I161" s="41">
        <v>2886.0333333333347</v>
      </c>
      <c r="J161" s="41">
        <v>2978.6333333333341</v>
      </c>
      <c r="K161" s="41">
        <v>2998.0166666666673</v>
      </c>
      <c r="L161" s="41">
        <v>3024.9333333333338</v>
      </c>
      <c r="M161" s="31">
        <v>2971.1</v>
      </c>
      <c r="N161" s="31">
        <v>2924.8</v>
      </c>
      <c r="O161" s="42">
        <v>1682000</v>
      </c>
      <c r="P161" s="43">
        <v>-5.1752180984770075E-3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39.6</v>
      </c>
      <c r="F162" s="40">
        <v>39.333333333333336</v>
      </c>
      <c r="G162" s="41">
        <v>38.966666666666669</v>
      </c>
      <c r="H162" s="41">
        <v>38.333333333333336</v>
      </c>
      <c r="I162" s="41">
        <v>37.966666666666669</v>
      </c>
      <c r="J162" s="41">
        <v>39.966666666666669</v>
      </c>
      <c r="K162" s="41">
        <v>40.333333333333329</v>
      </c>
      <c r="L162" s="41">
        <v>40.966666666666669</v>
      </c>
      <c r="M162" s="31">
        <v>39.700000000000003</v>
      </c>
      <c r="N162" s="31">
        <v>38.700000000000003</v>
      </c>
      <c r="O162" s="42">
        <v>295760000</v>
      </c>
      <c r="P162" s="43">
        <v>1.6776677667766776E-2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2393.4499999999998</v>
      </c>
      <c r="F163" s="40">
        <v>2387.1166666666663</v>
      </c>
      <c r="G163" s="41">
        <v>2366.2833333333328</v>
      </c>
      <c r="H163" s="41">
        <v>2339.1166666666663</v>
      </c>
      <c r="I163" s="41">
        <v>2318.2833333333328</v>
      </c>
      <c r="J163" s="41">
        <v>2414.2833333333328</v>
      </c>
      <c r="K163" s="41">
        <v>2435.1166666666659</v>
      </c>
      <c r="L163" s="41">
        <v>2462.2833333333328</v>
      </c>
      <c r="M163" s="31">
        <v>2407.9499999999998</v>
      </c>
      <c r="N163" s="31">
        <v>2359.9499999999998</v>
      </c>
      <c r="O163" s="42">
        <v>541800</v>
      </c>
      <c r="P163" s="43">
        <v>-1.4729950900163666E-2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204.05</v>
      </c>
      <c r="F164" s="40">
        <v>204.38333333333335</v>
      </c>
      <c r="G164" s="41">
        <v>202.4666666666667</v>
      </c>
      <c r="H164" s="41">
        <v>200.88333333333335</v>
      </c>
      <c r="I164" s="41">
        <v>198.9666666666667</v>
      </c>
      <c r="J164" s="41">
        <v>205.9666666666667</v>
      </c>
      <c r="K164" s="41">
        <v>207.88333333333338</v>
      </c>
      <c r="L164" s="41">
        <v>209.4666666666667</v>
      </c>
      <c r="M164" s="31">
        <v>206.3</v>
      </c>
      <c r="N164" s="31">
        <v>202.8</v>
      </c>
      <c r="O164" s="42">
        <v>15977668</v>
      </c>
      <c r="P164" s="43">
        <v>-1.1873350923482849E-2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1460.35</v>
      </c>
      <c r="F165" s="40">
        <v>1448.2666666666664</v>
      </c>
      <c r="G165" s="41">
        <v>1428.4333333333329</v>
      </c>
      <c r="H165" s="41">
        <v>1396.5166666666664</v>
      </c>
      <c r="I165" s="41">
        <v>1376.6833333333329</v>
      </c>
      <c r="J165" s="41">
        <v>1480.1833333333329</v>
      </c>
      <c r="K165" s="41">
        <v>1500.0166666666664</v>
      </c>
      <c r="L165" s="41">
        <v>1531.9333333333329</v>
      </c>
      <c r="M165" s="31">
        <v>1468.1</v>
      </c>
      <c r="N165" s="31">
        <v>1416.35</v>
      </c>
      <c r="O165" s="42">
        <v>2642244</v>
      </c>
      <c r="P165" s="43">
        <v>-3.4933848669540656E-2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982.35</v>
      </c>
      <c r="F166" s="40">
        <v>980.16666666666663</v>
      </c>
      <c r="G166" s="41">
        <v>969.73333333333323</v>
      </c>
      <c r="H166" s="41">
        <v>957.11666666666656</v>
      </c>
      <c r="I166" s="41">
        <v>946.68333333333317</v>
      </c>
      <c r="J166" s="41">
        <v>992.7833333333333</v>
      </c>
      <c r="K166" s="41">
        <v>1003.2166666666667</v>
      </c>
      <c r="L166" s="41">
        <v>1015.8333333333334</v>
      </c>
      <c r="M166" s="31">
        <v>990.6</v>
      </c>
      <c r="N166" s="31">
        <v>967.55</v>
      </c>
      <c r="O166" s="42">
        <v>1720400</v>
      </c>
      <c r="P166" s="43">
        <v>-3.2042085126733622E-2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198.8</v>
      </c>
      <c r="F167" s="40">
        <v>197.91666666666666</v>
      </c>
      <c r="G167" s="41">
        <v>195.5333333333333</v>
      </c>
      <c r="H167" s="41">
        <v>192.26666666666665</v>
      </c>
      <c r="I167" s="41">
        <v>189.8833333333333</v>
      </c>
      <c r="J167" s="41">
        <v>201.18333333333331</v>
      </c>
      <c r="K167" s="41">
        <v>203.56666666666669</v>
      </c>
      <c r="L167" s="41">
        <v>206.83333333333331</v>
      </c>
      <c r="M167" s="31">
        <v>200.3</v>
      </c>
      <c r="N167" s="31">
        <v>194.65</v>
      </c>
      <c r="O167" s="42">
        <v>28324300</v>
      </c>
      <c r="P167" s="43">
        <v>-3.9531910709017605E-2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136.9</v>
      </c>
      <c r="F168" s="40">
        <v>136.43333333333334</v>
      </c>
      <c r="G168" s="41">
        <v>135.66666666666669</v>
      </c>
      <c r="H168" s="41">
        <v>134.43333333333334</v>
      </c>
      <c r="I168" s="41">
        <v>133.66666666666669</v>
      </c>
      <c r="J168" s="41">
        <v>137.66666666666669</v>
      </c>
      <c r="K168" s="41">
        <v>138.43333333333334</v>
      </c>
      <c r="L168" s="41">
        <v>139.66666666666669</v>
      </c>
      <c r="M168" s="31">
        <v>137.19999999999999</v>
      </c>
      <c r="N168" s="31">
        <v>135.19999999999999</v>
      </c>
      <c r="O168" s="42">
        <v>45636000</v>
      </c>
      <c r="P168" s="43">
        <v>-1.4894443724906101E-2</v>
      </c>
    </row>
    <row r="169" spans="1:16" ht="12.75" customHeight="1">
      <c r="A169" s="31">
        <v>159</v>
      </c>
      <c r="B169" s="290" t="s">
        <v>79</v>
      </c>
      <c r="C169" s="33" t="s">
        <v>187</v>
      </c>
      <c r="D169" s="34">
        <v>44560</v>
      </c>
      <c r="E169" s="40">
        <v>2427.25</v>
      </c>
      <c r="F169" s="40">
        <v>2427.5499999999997</v>
      </c>
      <c r="G169" s="41">
        <v>2414.9499999999994</v>
      </c>
      <c r="H169" s="41">
        <v>2402.6499999999996</v>
      </c>
      <c r="I169" s="41">
        <v>2390.0499999999993</v>
      </c>
      <c r="J169" s="41">
        <v>2439.8499999999995</v>
      </c>
      <c r="K169" s="41">
        <v>2452.4499999999998</v>
      </c>
      <c r="L169" s="41">
        <v>2464.7499999999995</v>
      </c>
      <c r="M169" s="31">
        <v>2440.15</v>
      </c>
      <c r="N169" s="31">
        <v>2415.25</v>
      </c>
      <c r="O169" s="42">
        <v>35988500</v>
      </c>
      <c r="P169" s="43">
        <v>-4.8941670929476986E-3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110.8</v>
      </c>
      <c r="F170" s="40">
        <v>109.78333333333335</v>
      </c>
      <c r="G170" s="41">
        <v>108.51666666666669</v>
      </c>
      <c r="H170" s="41">
        <v>106.23333333333335</v>
      </c>
      <c r="I170" s="41">
        <v>104.9666666666667</v>
      </c>
      <c r="J170" s="41">
        <v>112.06666666666669</v>
      </c>
      <c r="K170" s="41">
        <v>113.33333333333334</v>
      </c>
      <c r="L170" s="41">
        <v>115.61666666666669</v>
      </c>
      <c r="M170" s="31">
        <v>111.05</v>
      </c>
      <c r="N170" s="31">
        <v>107.5</v>
      </c>
      <c r="O170" s="42">
        <v>163276500</v>
      </c>
      <c r="P170" s="43">
        <v>3.6497415982948409E-3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1018.8</v>
      </c>
      <c r="F171" s="40">
        <v>1016.7833333333333</v>
      </c>
      <c r="G171" s="41">
        <v>1010.4166666666666</v>
      </c>
      <c r="H171" s="41">
        <v>1002.0333333333333</v>
      </c>
      <c r="I171" s="41">
        <v>995.66666666666663</v>
      </c>
      <c r="J171" s="41">
        <v>1025.1666666666665</v>
      </c>
      <c r="K171" s="41">
        <v>1031.5333333333333</v>
      </c>
      <c r="L171" s="41">
        <v>1039.9166666666665</v>
      </c>
      <c r="M171" s="31">
        <v>1023.15</v>
      </c>
      <c r="N171" s="31">
        <v>1008.4</v>
      </c>
      <c r="O171" s="42">
        <v>3033000</v>
      </c>
      <c r="P171" s="43">
        <v>-2.3660067600193145E-2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1175.1500000000001</v>
      </c>
      <c r="F172" s="40">
        <v>1172.3333333333333</v>
      </c>
      <c r="G172" s="41">
        <v>1165.8166666666666</v>
      </c>
      <c r="H172" s="41">
        <v>1156.4833333333333</v>
      </c>
      <c r="I172" s="41">
        <v>1149.9666666666667</v>
      </c>
      <c r="J172" s="41">
        <v>1181.6666666666665</v>
      </c>
      <c r="K172" s="41">
        <v>1188.1833333333334</v>
      </c>
      <c r="L172" s="41">
        <v>1197.5166666666664</v>
      </c>
      <c r="M172" s="31">
        <v>1178.8499999999999</v>
      </c>
      <c r="N172" s="31">
        <v>1163</v>
      </c>
      <c r="O172" s="42">
        <v>7849500</v>
      </c>
      <c r="P172" s="43">
        <v>3.2659102121361618E-2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492.45</v>
      </c>
      <c r="F173" s="40">
        <v>488.93333333333339</v>
      </c>
      <c r="G173" s="41">
        <v>484.86666666666679</v>
      </c>
      <c r="H173" s="41">
        <v>477.28333333333342</v>
      </c>
      <c r="I173" s="41">
        <v>473.21666666666681</v>
      </c>
      <c r="J173" s="41">
        <v>496.51666666666677</v>
      </c>
      <c r="K173" s="41">
        <v>500.58333333333337</v>
      </c>
      <c r="L173" s="41">
        <v>508.16666666666674</v>
      </c>
      <c r="M173" s="31">
        <v>493</v>
      </c>
      <c r="N173" s="31">
        <v>481.35</v>
      </c>
      <c r="O173" s="42">
        <v>104770500</v>
      </c>
      <c r="P173" s="43">
        <v>-2.7593311893524899E-2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26261.35</v>
      </c>
      <c r="F174" s="40">
        <v>26187.433333333334</v>
      </c>
      <c r="G174" s="41">
        <v>25983.216666666667</v>
      </c>
      <c r="H174" s="41">
        <v>25705.083333333332</v>
      </c>
      <c r="I174" s="41">
        <v>25500.866666666665</v>
      </c>
      <c r="J174" s="41">
        <v>26465.566666666669</v>
      </c>
      <c r="K174" s="41">
        <v>26669.783333333336</v>
      </c>
      <c r="L174" s="41">
        <v>26947.916666666672</v>
      </c>
      <c r="M174" s="31">
        <v>26391.65</v>
      </c>
      <c r="N174" s="31">
        <v>25909.3</v>
      </c>
      <c r="O174" s="42">
        <v>183850</v>
      </c>
      <c r="P174" s="43">
        <v>1.2668686312310658E-2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2240.4</v>
      </c>
      <c r="F175" s="40">
        <v>2235.1833333333329</v>
      </c>
      <c r="G175" s="41">
        <v>2219.3666666666659</v>
      </c>
      <c r="H175" s="41">
        <v>2198.333333333333</v>
      </c>
      <c r="I175" s="41">
        <v>2182.516666666666</v>
      </c>
      <c r="J175" s="41">
        <v>2256.2166666666658</v>
      </c>
      <c r="K175" s="41">
        <v>2272.0333333333324</v>
      </c>
      <c r="L175" s="41">
        <v>2293.0666666666657</v>
      </c>
      <c r="M175" s="31">
        <v>2251</v>
      </c>
      <c r="N175" s="31">
        <v>2214.15</v>
      </c>
      <c r="O175" s="42">
        <v>1743225</v>
      </c>
      <c r="P175" s="43">
        <v>4.4366978291871337E-3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2136.15</v>
      </c>
      <c r="F176" s="40">
        <v>2131.8166666666666</v>
      </c>
      <c r="G176" s="41">
        <v>2115.6333333333332</v>
      </c>
      <c r="H176" s="41">
        <v>2095.1166666666668</v>
      </c>
      <c r="I176" s="41">
        <v>2078.9333333333334</v>
      </c>
      <c r="J176" s="41">
        <v>2152.333333333333</v>
      </c>
      <c r="K176" s="41">
        <v>2168.5166666666664</v>
      </c>
      <c r="L176" s="41">
        <v>2189.0333333333328</v>
      </c>
      <c r="M176" s="31">
        <v>2148</v>
      </c>
      <c r="N176" s="31">
        <v>2111.3000000000002</v>
      </c>
      <c r="O176" s="42">
        <v>3635500</v>
      </c>
      <c r="P176" s="43">
        <v>-1.9420094403236682E-2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1497.85</v>
      </c>
      <c r="F177" s="40">
        <v>1490.9166666666667</v>
      </c>
      <c r="G177" s="41">
        <v>1478.8333333333335</v>
      </c>
      <c r="H177" s="41">
        <v>1459.8166666666668</v>
      </c>
      <c r="I177" s="41">
        <v>1447.7333333333336</v>
      </c>
      <c r="J177" s="41">
        <v>1509.9333333333334</v>
      </c>
      <c r="K177" s="41">
        <v>1522.0166666666669</v>
      </c>
      <c r="L177" s="41">
        <v>1541.0333333333333</v>
      </c>
      <c r="M177" s="31">
        <v>1503</v>
      </c>
      <c r="N177" s="31">
        <v>1471.9</v>
      </c>
      <c r="O177" s="42">
        <v>2931200</v>
      </c>
      <c r="P177" s="43">
        <v>-1.2265804016713842E-2</v>
      </c>
    </row>
    <row r="178" spans="1:16" ht="12.75" customHeight="1">
      <c r="A178" s="31">
        <v>168</v>
      </c>
      <c r="B178" s="32" t="s">
        <v>47</v>
      </c>
      <c r="C178" s="33" t="s">
        <v>514</v>
      </c>
      <c r="D178" s="34">
        <v>44560</v>
      </c>
      <c r="E178" s="40">
        <v>468.5</v>
      </c>
      <c r="F178" s="40">
        <v>467.33333333333331</v>
      </c>
      <c r="G178" s="41">
        <v>464.06666666666661</v>
      </c>
      <c r="H178" s="41">
        <v>459.63333333333327</v>
      </c>
      <c r="I178" s="41">
        <v>456.36666666666656</v>
      </c>
      <c r="J178" s="41">
        <v>471.76666666666665</v>
      </c>
      <c r="K178" s="41">
        <v>475.03333333333342</v>
      </c>
      <c r="L178" s="41">
        <v>479.4666666666667</v>
      </c>
      <c r="M178" s="31">
        <v>470.6</v>
      </c>
      <c r="N178" s="31">
        <v>462.9</v>
      </c>
      <c r="O178" s="42">
        <v>4175775</v>
      </c>
      <c r="P178" s="43">
        <v>7.1907127180316513E-2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761.9</v>
      </c>
      <c r="F179" s="40">
        <v>759.16666666666663</v>
      </c>
      <c r="G179" s="41">
        <v>751.7833333333333</v>
      </c>
      <c r="H179" s="41">
        <v>741.66666666666663</v>
      </c>
      <c r="I179" s="41">
        <v>734.2833333333333</v>
      </c>
      <c r="J179" s="41">
        <v>769.2833333333333</v>
      </c>
      <c r="K179" s="41">
        <v>776.66666666666674</v>
      </c>
      <c r="L179" s="41">
        <v>786.7833333333333</v>
      </c>
      <c r="M179" s="31">
        <v>766.55</v>
      </c>
      <c r="N179" s="31">
        <v>749.05</v>
      </c>
      <c r="O179" s="42">
        <v>33070800</v>
      </c>
      <c r="P179" s="43">
        <v>9.2284029735965143E-3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547.25</v>
      </c>
      <c r="F180" s="40">
        <v>545.63333333333333</v>
      </c>
      <c r="G180" s="41">
        <v>539.51666666666665</v>
      </c>
      <c r="H180" s="41">
        <v>531.7833333333333</v>
      </c>
      <c r="I180" s="41">
        <v>525.66666666666663</v>
      </c>
      <c r="J180" s="41">
        <v>553.36666666666667</v>
      </c>
      <c r="K180" s="41">
        <v>559.48333333333323</v>
      </c>
      <c r="L180" s="41">
        <v>567.2166666666667</v>
      </c>
      <c r="M180" s="31">
        <v>551.75</v>
      </c>
      <c r="N180" s="31">
        <v>537.9</v>
      </c>
      <c r="O180" s="42">
        <v>11503500</v>
      </c>
      <c r="P180" s="43">
        <v>5.5067523272584237E-3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597.95000000000005</v>
      </c>
      <c r="F181" s="40">
        <v>592.94999999999993</v>
      </c>
      <c r="G181" s="41">
        <v>584.89999999999986</v>
      </c>
      <c r="H181" s="41">
        <v>571.84999999999991</v>
      </c>
      <c r="I181" s="41">
        <v>563.79999999999984</v>
      </c>
      <c r="J181" s="41">
        <v>605.99999999999989</v>
      </c>
      <c r="K181" s="41">
        <v>614.04999999999984</v>
      </c>
      <c r="L181" s="41">
        <v>627.09999999999991</v>
      </c>
      <c r="M181" s="31">
        <v>601</v>
      </c>
      <c r="N181" s="31">
        <v>579.9</v>
      </c>
      <c r="O181" s="42">
        <v>1115200</v>
      </c>
      <c r="P181" s="43">
        <v>-2.5260029717682021E-2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928.7</v>
      </c>
      <c r="F182" s="40">
        <v>925.51666666666677</v>
      </c>
      <c r="G182" s="41">
        <v>920.18333333333351</v>
      </c>
      <c r="H182" s="41">
        <v>911.66666666666674</v>
      </c>
      <c r="I182" s="41">
        <v>906.33333333333348</v>
      </c>
      <c r="J182" s="41">
        <v>934.03333333333353</v>
      </c>
      <c r="K182" s="41">
        <v>939.36666666666679</v>
      </c>
      <c r="L182" s="41">
        <v>947.88333333333355</v>
      </c>
      <c r="M182" s="31">
        <v>930.85</v>
      </c>
      <c r="N182" s="31">
        <v>917</v>
      </c>
      <c r="O182" s="42">
        <v>7995000</v>
      </c>
      <c r="P182" s="43">
        <v>7.3075469320902104E-3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775.8</v>
      </c>
      <c r="F183" s="40">
        <v>772.06666666666661</v>
      </c>
      <c r="G183" s="41">
        <v>766.78333333333319</v>
      </c>
      <c r="H183" s="41">
        <v>757.76666666666654</v>
      </c>
      <c r="I183" s="41">
        <v>752.48333333333312</v>
      </c>
      <c r="J183" s="41">
        <v>781.08333333333326</v>
      </c>
      <c r="K183" s="41">
        <v>786.36666666666656</v>
      </c>
      <c r="L183" s="41">
        <v>795.38333333333333</v>
      </c>
      <c r="M183" s="31">
        <v>777.35</v>
      </c>
      <c r="N183" s="31">
        <v>763.05</v>
      </c>
      <c r="O183" s="42">
        <v>10002150</v>
      </c>
      <c r="P183" s="43">
        <v>1.1605679956308028E-2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496.05</v>
      </c>
      <c r="F184" s="40">
        <v>493.01666666666665</v>
      </c>
      <c r="G184" s="41">
        <v>487.7833333333333</v>
      </c>
      <c r="H184" s="41">
        <v>479.51666666666665</v>
      </c>
      <c r="I184" s="41">
        <v>474.2833333333333</v>
      </c>
      <c r="J184" s="41">
        <v>501.2833333333333</v>
      </c>
      <c r="K184" s="41">
        <v>506.51666666666665</v>
      </c>
      <c r="L184" s="41">
        <v>514.7833333333333</v>
      </c>
      <c r="M184" s="31">
        <v>498.25</v>
      </c>
      <c r="N184" s="31">
        <v>484.75</v>
      </c>
      <c r="O184" s="42">
        <v>91647450</v>
      </c>
      <c r="P184" s="43">
        <v>2.1191062357817322E-3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230.65</v>
      </c>
      <c r="F185" s="40">
        <v>230.1</v>
      </c>
      <c r="G185" s="41">
        <v>228.2</v>
      </c>
      <c r="H185" s="41">
        <v>225.75</v>
      </c>
      <c r="I185" s="41">
        <v>223.85</v>
      </c>
      <c r="J185" s="41">
        <v>232.54999999999998</v>
      </c>
      <c r="K185" s="41">
        <v>234.45000000000002</v>
      </c>
      <c r="L185" s="41">
        <v>236.89999999999998</v>
      </c>
      <c r="M185" s="31">
        <v>232</v>
      </c>
      <c r="N185" s="31">
        <v>227.65</v>
      </c>
      <c r="O185" s="42">
        <v>113913000</v>
      </c>
      <c r="P185" s="43">
        <v>-9.1010510246021959E-3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1175.3</v>
      </c>
      <c r="F186" s="40">
        <v>1168.8</v>
      </c>
      <c r="G186" s="41">
        <v>1157.3999999999999</v>
      </c>
      <c r="H186" s="41">
        <v>1139.5</v>
      </c>
      <c r="I186" s="41">
        <v>1128.0999999999999</v>
      </c>
      <c r="J186" s="41">
        <v>1186.6999999999998</v>
      </c>
      <c r="K186" s="41">
        <v>1198.0999999999999</v>
      </c>
      <c r="L186" s="41">
        <v>1215.9999999999998</v>
      </c>
      <c r="M186" s="31">
        <v>1180.2</v>
      </c>
      <c r="N186" s="31">
        <v>1150.9000000000001</v>
      </c>
      <c r="O186" s="42">
        <v>52102875</v>
      </c>
      <c r="P186" s="43">
        <v>-3.0394343472690172E-2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3635.85</v>
      </c>
      <c r="F187" s="40">
        <v>3629.9500000000003</v>
      </c>
      <c r="G187" s="41">
        <v>3605.9000000000005</v>
      </c>
      <c r="H187" s="41">
        <v>3575.9500000000003</v>
      </c>
      <c r="I187" s="41">
        <v>3551.9000000000005</v>
      </c>
      <c r="J187" s="41">
        <v>3659.9000000000005</v>
      </c>
      <c r="K187" s="41">
        <v>3683.9500000000007</v>
      </c>
      <c r="L187" s="41">
        <v>3713.9000000000005</v>
      </c>
      <c r="M187" s="31">
        <v>3654</v>
      </c>
      <c r="N187" s="31">
        <v>3600</v>
      </c>
      <c r="O187" s="42">
        <v>11438400</v>
      </c>
      <c r="P187" s="43">
        <v>-1.9392006584023454E-2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1609.85</v>
      </c>
      <c r="F188" s="40">
        <v>1604.75</v>
      </c>
      <c r="G188" s="41">
        <v>1590.15</v>
      </c>
      <c r="H188" s="41">
        <v>1570.45</v>
      </c>
      <c r="I188" s="41">
        <v>1555.8500000000001</v>
      </c>
      <c r="J188" s="41">
        <v>1624.45</v>
      </c>
      <c r="K188" s="41">
        <v>1639.05</v>
      </c>
      <c r="L188" s="41">
        <v>1658.75</v>
      </c>
      <c r="M188" s="31">
        <v>1619.35</v>
      </c>
      <c r="N188" s="31">
        <v>1585.05</v>
      </c>
      <c r="O188" s="42">
        <v>10811400</v>
      </c>
      <c r="P188" s="43">
        <v>-2.0972561803857648E-2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2418.0500000000002</v>
      </c>
      <c r="F189" s="40">
        <v>2409.5666666666671</v>
      </c>
      <c r="G189" s="41">
        <v>2391.483333333334</v>
      </c>
      <c r="H189" s="41">
        <v>2364.916666666667</v>
      </c>
      <c r="I189" s="41">
        <v>2346.8333333333339</v>
      </c>
      <c r="J189" s="41">
        <v>2436.1333333333341</v>
      </c>
      <c r="K189" s="41">
        <v>2454.2166666666672</v>
      </c>
      <c r="L189" s="41">
        <v>2480.7833333333342</v>
      </c>
      <c r="M189" s="31">
        <v>2427.65</v>
      </c>
      <c r="N189" s="31">
        <v>2383</v>
      </c>
      <c r="O189" s="42">
        <v>4932750</v>
      </c>
      <c r="P189" s="43">
        <v>2.1749262078608046E-2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3142.8</v>
      </c>
      <c r="F190" s="40">
        <v>3123.5666666666671</v>
      </c>
      <c r="G190" s="41">
        <v>3097.2833333333342</v>
      </c>
      <c r="H190" s="41">
        <v>3051.7666666666673</v>
      </c>
      <c r="I190" s="41">
        <v>3025.4833333333345</v>
      </c>
      <c r="J190" s="41">
        <v>3169.0833333333339</v>
      </c>
      <c r="K190" s="41">
        <v>3195.3666666666668</v>
      </c>
      <c r="L190" s="41">
        <v>3240.8833333333337</v>
      </c>
      <c r="M190" s="31">
        <v>3149.85</v>
      </c>
      <c r="N190" s="31">
        <v>3078.05</v>
      </c>
      <c r="O190" s="42">
        <v>743500</v>
      </c>
      <c r="P190" s="43">
        <v>-6.2421185372005042E-2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583.45000000000005</v>
      </c>
      <c r="F191" s="40">
        <v>582.9</v>
      </c>
      <c r="G191" s="41">
        <v>574.79999999999995</v>
      </c>
      <c r="H191" s="41">
        <v>566.15</v>
      </c>
      <c r="I191" s="41">
        <v>558.04999999999995</v>
      </c>
      <c r="J191" s="41">
        <v>591.54999999999995</v>
      </c>
      <c r="K191" s="41">
        <v>599.65000000000009</v>
      </c>
      <c r="L191" s="41">
        <v>608.29999999999995</v>
      </c>
      <c r="M191" s="31">
        <v>591</v>
      </c>
      <c r="N191" s="31">
        <v>574.25</v>
      </c>
      <c r="O191" s="42">
        <v>3622500</v>
      </c>
      <c r="P191" s="43">
        <v>1.9417475728155338E-2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1043.9000000000001</v>
      </c>
      <c r="F192" s="40">
        <v>1040.2333333333333</v>
      </c>
      <c r="G192" s="41">
        <v>1023.6666666666667</v>
      </c>
      <c r="H192" s="41">
        <v>1003.4333333333334</v>
      </c>
      <c r="I192" s="41">
        <v>986.86666666666679</v>
      </c>
      <c r="J192" s="41">
        <v>1060.4666666666667</v>
      </c>
      <c r="K192" s="41">
        <v>1077.0333333333333</v>
      </c>
      <c r="L192" s="41">
        <v>1097.2666666666667</v>
      </c>
      <c r="M192" s="31">
        <v>1056.8</v>
      </c>
      <c r="N192" s="31">
        <v>1020</v>
      </c>
      <c r="O192" s="42">
        <v>2361325</v>
      </c>
      <c r="P192" s="43">
        <v>-3.6390532544378698E-2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684.15</v>
      </c>
      <c r="F193" s="40">
        <v>678.31666666666661</v>
      </c>
      <c r="G193" s="41">
        <v>670.68333333333317</v>
      </c>
      <c r="H193" s="41">
        <v>657.21666666666658</v>
      </c>
      <c r="I193" s="41">
        <v>649.58333333333314</v>
      </c>
      <c r="J193" s="41">
        <v>691.78333333333319</v>
      </c>
      <c r="K193" s="41">
        <v>699.41666666666663</v>
      </c>
      <c r="L193" s="41">
        <v>712.88333333333321</v>
      </c>
      <c r="M193" s="31">
        <v>685.95</v>
      </c>
      <c r="N193" s="31">
        <v>664.85</v>
      </c>
      <c r="O193" s="42">
        <v>7446600</v>
      </c>
      <c r="P193" s="43">
        <v>5.6721497447532613E-3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1554.1</v>
      </c>
      <c r="F194" s="40">
        <v>1549.3333333333333</v>
      </c>
      <c r="G194" s="41">
        <v>1538.3166666666666</v>
      </c>
      <c r="H194" s="41">
        <v>1522.5333333333333</v>
      </c>
      <c r="I194" s="41">
        <v>1511.5166666666667</v>
      </c>
      <c r="J194" s="41">
        <v>1565.1166666666666</v>
      </c>
      <c r="K194" s="41">
        <v>1576.1333333333334</v>
      </c>
      <c r="L194" s="41">
        <v>1591.9166666666665</v>
      </c>
      <c r="M194" s="31">
        <v>1560.35</v>
      </c>
      <c r="N194" s="31">
        <v>1533.55</v>
      </c>
      <c r="O194" s="42">
        <v>1183000</v>
      </c>
      <c r="P194" s="43">
        <v>-2.085747392815759E-2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7445.4</v>
      </c>
      <c r="F195" s="40">
        <v>7411.7666666666664</v>
      </c>
      <c r="G195" s="41">
        <v>7349.6333333333332</v>
      </c>
      <c r="H195" s="41">
        <v>7253.8666666666668</v>
      </c>
      <c r="I195" s="41">
        <v>7191.7333333333336</v>
      </c>
      <c r="J195" s="41">
        <v>7507.5333333333328</v>
      </c>
      <c r="K195" s="41">
        <v>7569.6666666666661</v>
      </c>
      <c r="L195" s="41">
        <v>7665.4333333333325</v>
      </c>
      <c r="M195" s="31">
        <v>7473.9</v>
      </c>
      <c r="N195" s="31">
        <v>7316</v>
      </c>
      <c r="O195" s="42">
        <v>1661000</v>
      </c>
      <c r="P195" s="43">
        <v>-3.3003300330033004E-3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732.1</v>
      </c>
      <c r="F196" s="40">
        <v>733.23333333333323</v>
      </c>
      <c r="G196" s="41">
        <v>728.16666666666652</v>
      </c>
      <c r="H196" s="41">
        <v>724.23333333333323</v>
      </c>
      <c r="I196" s="41">
        <v>719.16666666666652</v>
      </c>
      <c r="J196" s="41">
        <v>737.16666666666652</v>
      </c>
      <c r="K196" s="41">
        <v>742.23333333333335</v>
      </c>
      <c r="L196" s="41">
        <v>746.16666666666652</v>
      </c>
      <c r="M196" s="31">
        <v>738.3</v>
      </c>
      <c r="N196" s="31">
        <v>729.3</v>
      </c>
      <c r="O196" s="42">
        <v>24267100</v>
      </c>
      <c r="P196" s="43">
        <v>-6.2816076656907107E-3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336.55</v>
      </c>
      <c r="F197" s="40">
        <v>338.28333333333336</v>
      </c>
      <c r="G197" s="41">
        <v>330.36666666666673</v>
      </c>
      <c r="H197" s="41">
        <v>324.18333333333339</v>
      </c>
      <c r="I197" s="41">
        <v>316.26666666666677</v>
      </c>
      <c r="J197" s="41">
        <v>344.4666666666667</v>
      </c>
      <c r="K197" s="41">
        <v>352.38333333333333</v>
      </c>
      <c r="L197" s="41">
        <v>358.56666666666666</v>
      </c>
      <c r="M197" s="31">
        <v>346.2</v>
      </c>
      <c r="N197" s="31">
        <v>332.1</v>
      </c>
      <c r="O197" s="42">
        <v>57929700</v>
      </c>
      <c r="P197" s="43">
        <v>7.1195184866723993E-2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1252.3</v>
      </c>
      <c r="F198" s="40">
        <v>1256.0833333333333</v>
      </c>
      <c r="G198" s="41">
        <v>1241.2166666666665</v>
      </c>
      <c r="H198" s="41">
        <v>1230.1333333333332</v>
      </c>
      <c r="I198" s="41">
        <v>1215.2666666666664</v>
      </c>
      <c r="J198" s="41">
        <v>1267.1666666666665</v>
      </c>
      <c r="K198" s="41">
        <v>1282.0333333333333</v>
      </c>
      <c r="L198" s="41">
        <v>1293.1166666666666</v>
      </c>
      <c r="M198" s="31">
        <v>1270.95</v>
      </c>
      <c r="N198" s="31">
        <v>1245</v>
      </c>
      <c r="O198" s="42">
        <v>2094500</v>
      </c>
      <c r="P198" s="43">
        <v>3.4576438626821436E-2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1904.25</v>
      </c>
      <c r="F199" s="40">
        <v>1910.0666666666666</v>
      </c>
      <c r="G199" s="41">
        <v>1842.1333333333332</v>
      </c>
      <c r="H199" s="41">
        <v>1780.0166666666667</v>
      </c>
      <c r="I199" s="41">
        <v>1712.0833333333333</v>
      </c>
      <c r="J199" s="41">
        <v>1972.1833333333332</v>
      </c>
      <c r="K199" s="41">
        <v>2040.1166666666666</v>
      </c>
      <c r="L199" s="41">
        <v>2102.2333333333331</v>
      </c>
      <c r="M199" s="31">
        <v>1978</v>
      </c>
      <c r="N199" s="31">
        <v>1847.95</v>
      </c>
      <c r="O199" s="42">
        <v>1101500</v>
      </c>
      <c r="P199" s="43">
        <v>1.3031887088342917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645.15</v>
      </c>
      <c r="F200" s="40">
        <v>647.41666666666663</v>
      </c>
      <c r="G200" s="41">
        <v>638.98333333333323</v>
      </c>
      <c r="H200" s="41">
        <v>632.81666666666661</v>
      </c>
      <c r="I200" s="41">
        <v>624.38333333333321</v>
      </c>
      <c r="J200" s="41">
        <v>653.58333333333326</v>
      </c>
      <c r="K200" s="41">
        <v>662.01666666666665</v>
      </c>
      <c r="L200" s="41">
        <v>668.18333333333328</v>
      </c>
      <c r="M200" s="31">
        <v>655.85</v>
      </c>
      <c r="N200" s="31">
        <v>641.25</v>
      </c>
      <c r="O200" s="42">
        <v>29166400</v>
      </c>
      <c r="P200" s="43">
        <v>-1.8970481392783144E-2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357.65</v>
      </c>
      <c r="F201" s="40">
        <v>357.2833333333333</v>
      </c>
      <c r="G201" s="41">
        <v>352.66666666666663</v>
      </c>
      <c r="H201" s="41">
        <v>347.68333333333334</v>
      </c>
      <c r="I201" s="41">
        <v>343.06666666666666</v>
      </c>
      <c r="J201" s="41">
        <v>362.26666666666659</v>
      </c>
      <c r="K201" s="41">
        <v>366.88333333333327</v>
      </c>
      <c r="L201" s="41">
        <v>371.86666666666656</v>
      </c>
      <c r="M201" s="31">
        <v>361.9</v>
      </c>
      <c r="N201" s="31">
        <v>352.3</v>
      </c>
      <c r="O201" s="42">
        <v>82665000</v>
      </c>
      <c r="P201" s="43">
        <v>-2.3564847625797306E-2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17" sqref="E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44539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85" t="s">
        <v>16</v>
      </c>
      <c r="B8" s="487"/>
      <c r="C8" s="491" t="s">
        <v>20</v>
      </c>
      <c r="D8" s="491" t="s">
        <v>21</v>
      </c>
      <c r="E8" s="482" t="s">
        <v>22</v>
      </c>
      <c r="F8" s="483"/>
      <c r="G8" s="484"/>
      <c r="H8" s="482" t="s">
        <v>23</v>
      </c>
      <c r="I8" s="483"/>
      <c r="J8" s="484"/>
      <c r="K8" s="26"/>
      <c r="L8" s="53"/>
      <c r="M8" s="53"/>
      <c r="N8" s="1"/>
      <c r="O8" s="1"/>
    </row>
    <row r="9" spans="1:15" ht="36" customHeight="1">
      <c r="A9" s="489"/>
      <c r="B9" s="490"/>
      <c r="C9" s="490"/>
      <c r="D9" s="49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17469.75</v>
      </c>
      <c r="D10" s="35">
        <v>17421.100000000002</v>
      </c>
      <c r="E10" s="35">
        <v>17357.600000000006</v>
      </c>
      <c r="F10" s="35">
        <v>17245.450000000004</v>
      </c>
      <c r="G10" s="35">
        <v>17181.950000000008</v>
      </c>
      <c r="H10" s="35">
        <v>17533.250000000004</v>
      </c>
      <c r="I10" s="35">
        <v>17596.749999999996</v>
      </c>
      <c r="J10" s="35">
        <v>17708.900000000001</v>
      </c>
      <c r="K10" s="37">
        <v>17484.599999999999</v>
      </c>
      <c r="L10" s="37">
        <v>17308.95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37284.699999999997</v>
      </c>
      <c r="D11" s="40">
        <v>37191.549999999996</v>
      </c>
      <c r="E11" s="40">
        <v>36998.299999999988</v>
      </c>
      <c r="F11" s="40">
        <v>36711.899999999994</v>
      </c>
      <c r="G11" s="40">
        <v>36518.649999999987</v>
      </c>
      <c r="H11" s="40">
        <v>37477.94999999999</v>
      </c>
      <c r="I11" s="40">
        <v>37671.200000000004</v>
      </c>
      <c r="J11" s="40">
        <v>37957.599999999991</v>
      </c>
      <c r="K11" s="31">
        <v>37384.800000000003</v>
      </c>
      <c r="L11" s="31">
        <v>36905.15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2314.3000000000002</v>
      </c>
      <c r="D12" s="40">
        <v>2316.2999999999997</v>
      </c>
      <c r="E12" s="40">
        <v>2304.3499999999995</v>
      </c>
      <c r="F12" s="40">
        <v>2294.3999999999996</v>
      </c>
      <c r="G12" s="40">
        <v>2282.4499999999994</v>
      </c>
      <c r="H12" s="40">
        <v>2326.2499999999995</v>
      </c>
      <c r="I12" s="40">
        <v>2338.1999999999994</v>
      </c>
      <c r="J12" s="40">
        <v>2348.1499999999996</v>
      </c>
      <c r="K12" s="31">
        <v>2328.25</v>
      </c>
      <c r="L12" s="31">
        <v>2306.35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5031.6499999999996</v>
      </c>
      <c r="D13" s="40">
        <v>5022.4833333333327</v>
      </c>
      <c r="E13" s="40">
        <v>5005.5666666666657</v>
      </c>
      <c r="F13" s="40">
        <v>4979.4833333333327</v>
      </c>
      <c r="G13" s="40">
        <v>4962.5666666666657</v>
      </c>
      <c r="H13" s="40">
        <v>5048.5666666666657</v>
      </c>
      <c r="I13" s="40">
        <v>5065.4833333333318</v>
      </c>
      <c r="J13" s="40">
        <v>5091.5666666666657</v>
      </c>
      <c r="K13" s="31">
        <v>5039.3999999999996</v>
      </c>
      <c r="L13" s="31">
        <v>4996.3999999999996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35959.050000000003</v>
      </c>
      <c r="D14" s="40">
        <v>35889.283333333333</v>
      </c>
      <c r="E14" s="40">
        <v>35646.616666666669</v>
      </c>
      <c r="F14" s="40">
        <v>35334.183333333334</v>
      </c>
      <c r="G14" s="40">
        <v>35091.51666666667</v>
      </c>
      <c r="H14" s="40">
        <v>36201.716666666667</v>
      </c>
      <c r="I14" s="40">
        <v>36444.383333333339</v>
      </c>
      <c r="J14" s="40">
        <v>36756.816666666666</v>
      </c>
      <c r="K14" s="31">
        <v>36131.949999999997</v>
      </c>
      <c r="L14" s="31">
        <v>35576.85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3942.3</v>
      </c>
      <c r="D15" s="40">
        <v>3944.85</v>
      </c>
      <c r="E15" s="40">
        <v>3930.6</v>
      </c>
      <c r="F15" s="40">
        <v>3918.9</v>
      </c>
      <c r="G15" s="40">
        <v>3904.65</v>
      </c>
      <c r="H15" s="40">
        <v>3956.5499999999997</v>
      </c>
      <c r="I15" s="40">
        <v>3970.7999999999997</v>
      </c>
      <c r="J15" s="40">
        <v>3982.4999999999995</v>
      </c>
      <c r="K15" s="31">
        <v>3959.1</v>
      </c>
      <c r="L15" s="31">
        <v>3933.15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8554.7000000000007</v>
      </c>
      <c r="D16" s="40">
        <v>8528.5166666666682</v>
      </c>
      <c r="E16" s="40">
        <v>8495.2833333333365</v>
      </c>
      <c r="F16" s="40">
        <v>8435.8666666666686</v>
      </c>
      <c r="G16" s="40">
        <v>8402.6333333333369</v>
      </c>
      <c r="H16" s="40">
        <v>8587.9333333333361</v>
      </c>
      <c r="I16" s="40">
        <v>8621.1666666666697</v>
      </c>
      <c r="J16" s="40">
        <v>8680.5833333333358</v>
      </c>
      <c r="K16" s="31">
        <v>8561.75</v>
      </c>
      <c r="L16" s="31">
        <v>8469.1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2292.25</v>
      </c>
      <c r="D17" s="40">
        <v>2280.4499999999998</v>
      </c>
      <c r="E17" s="40">
        <v>2260.9999999999995</v>
      </c>
      <c r="F17" s="40">
        <v>2229.7499999999995</v>
      </c>
      <c r="G17" s="40">
        <v>2210.2999999999993</v>
      </c>
      <c r="H17" s="40">
        <v>2311.6999999999998</v>
      </c>
      <c r="I17" s="40">
        <v>2331.1500000000005</v>
      </c>
      <c r="J17" s="40">
        <v>2362.4</v>
      </c>
      <c r="K17" s="31">
        <v>2299.9</v>
      </c>
      <c r="L17" s="31">
        <v>2249.1999999999998</v>
      </c>
      <c r="M17" s="31">
        <v>3.1581600000000001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1160.2</v>
      </c>
      <c r="D18" s="40">
        <v>1151.6000000000001</v>
      </c>
      <c r="E18" s="40">
        <v>1137.6500000000003</v>
      </c>
      <c r="F18" s="40">
        <v>1115.1000000000001</v>
      </c>
      <c r="G18" s="40">
        <v>1101.1500000000003</v>
      </c>
      <c r="H18" s="40">
        <v>1174.1500000000003</v>
      </c>
      <c r="I18" s="40">
        <v>1188.1000000000001</v>
      </c>
      <c r="J18" s="40">
        <v>1210.6500000000003</v>
      </c>
      <c r="K18" s="31">
        <v>1165.55</v>
      </c>
      <c r="L18" s="31">
        <v>1129.05</v>
      </c>
      <c r="M18" s="31">
        <v>6.8104399999999998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981.95</v>
      </c>
      <c r="D19" s="40">
        <v>975.5</v>
      </c>
      <c r="E19" s="40">
        <v>966.65</v>
      </c>
      <c r="F19" s="40">
        <v>951.35</v>
      </c>
      <c r="G19" s="40">
        <v>942.5</v>
      </c>
      <c r="H19" s="40">
        <v>990.8</v>
      </c>
      <c r="I19" s="40">
        <v>999.64999999999986</v>
      </c>
      <c r="J19" s="40">
        <v>1014.9499999999999</v>
      </c>
      <c r="K19" s="31">
        <v>984.35</v>
      </c>
      <c r="L19" s="31">
        <v>960.2</v>
      </c>
      <c r="M19" s="31">
        <v>5.5727500000000001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1715.5</v>
      </c>
      <c r="D20" s="40">
        <v>1706.9833333333333</v>
      </c>
      <c r="E20" s="40">
        <v>1687.5666666666666</v>
      </c>
      <c r="F20" s="40">
        <v>1659.6333333333332</v>
      </c>
      <c r="G20" s="40">
        <v>1640.2166666666665</v>
      </c>
      <c r="H20" s="40">
        <v>1734.9166666666667</v>
      </c>
      <c r="I20" s="40">
        <v>1754.3333333333333</v>
      </c>
      <c r="J20" s="40">
        <v>1782.2666666666669</v>
      </c>
      <c r="K20" s="31">
        <v>1726.4</v>
      </c>
      <c r="L20" s="31">
        <v>1679.05</v>
      </c>
      <c r="M20" s="31">
        <v>14.063940000000001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1390.5</v>
      </c>
      <c r="D21" s="40">
        <v>1389.1833333333334</v>
      </c>
      <c r="E21" s="40">
        <v>1369.3666666666668</v>
      </c>
      <c r="F21" s="40">
        <v>1348.2333333333333</v>
      </c>
      <c r="G21" s="40">
        <v>1328.4166666666667</v>
      </c>
      <c r="H21" s="40">
        <v>1410.3166666666668</v>
      </c>
      <c r="I21" s="40">
        <v>1430.1333333333334</v>
      </c>
      <c r="J21" s="40">
        <v>1451.2666666666669</v>
      </c>
      <c r="K21" s="31">
        <v>1409</v>
      </c>
      <c r="L21" s="31">
        <v>1368.05</v>
      </c>
      <c r="M21" s="31">
        <v>7.2797700000000001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761.4</v>
      </c>
      <c r="D22" s="40">
        <v>758</v>
      </c>
      <c r="E22" s="40">
        <v>751.6</v>
      </c>
      <c r="F22" s="40">
        <v>741.80000000000007</v>
      </c>
      <c r="G22" s="40">
        <v>735.40000000000009</v>
      </c>
      <c r="H22" s="40">
        <v>767.8</v>
      </c>
      <c r="I22" s="40">
        <v>774.2</v>
      </c>
      <c r="J22" s="40">
        <v>783.99999999999989</v>
      </c>
      <c r="K22" s="31">
        <v>764.4</v>
      </c>
      <c r="L22" s="31">
        <v>748.2</v>
      </c>
      <c r="M22" s="31">
        <v>46.21331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1689.05</v>
      </c>
      <c r="D23" s="40">
        <v>1676.0166666666667</v>
      </c>
      <c r="E23" s="40">
        <v>1643.0333333333333</v>
      </c>
      <c r="F23" s="40">
        <v>1597.0166666666667</v>
      </c>
      <c r="G23" s="40">
        <v>1564.0333333333333</v>
      </c>
      <c r="H23" s="40">
        <v>1722.0333333333333</v>
      </c>
      <c r="I23" s="40">
        <v>1755.0166666666664</v>
      </c>
      <c r="J23" s="40">
        <v>1801.0333333333333</v>
      </c>
      <c r="K23" s="31">
        <v>1709</v>
      </c>
      <c r="L23" s="31">
        <v>1630</v>
      </c>
      <c r="M23" s="31">
        <v>1.6948700000000001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1882.7</v>
      </c>
      <c r="D24" s="40">
        <v>1883.2</v>
      </c>
      <c r="E24" s="40">
        <v>1852.5</v>
      </c>
      <c r="F24" s="40">
        <v>1822.3</v>
      </c>
      <c r="G24" s="40">
        <v>1791.6</v>
      </c>
      <c r="H24" s="40">
        <v>1913.4</v>
      </c>
      <c r="I24" s="40">
        <v>1944.1000000000004</v>
      </c>
      <c r="J24" s="40">
        <v>1974.3000000000002</v>
      </c>
      <c r="K24" s="31">
        <v>1913.9</v>
      </c>
      <c r="L24" s="31">
        <v>1853</v>
      </c>
      <c r="M24" s="31">
        <v>4.79596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118.95</v>
      </c>
      <c r="D25" s="40">
        <v>118.68333333333334</v>
      </c>
      <c r="E25" s="40">
        <v>117.46666666666667</v>
      </c>
      <c r="F25" s="40">
        <v>115.98333333333333</v>
      </c>
      <c r="G25" s="40">
        <v>114.76666666666667</v>
      </c>
      <c r="H25" s="40">
        <v>120.16666666666667</v>
      </c>
      <c r="I25" s="40">
        <v>121.38333333333334</v>
      </c>
      <c r="J25" s="40">
        <v>122.86666666666667</v>
      </c>
      <c r="K25" s="31">
        <v>119.9</v>
      </c>
      <c r="L25" s="31">
        <v>117.2</v>
      </c>
      <c r="M25" s="31">
        <v>39.273870000000002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272.75</v>
      </c>
      <c r="D26" s="40">
        <v>270.36666666666662</v>
      </c>
      <c r="E26" s="40">
        <v>266.83333333333326</v>
      </c>
      <c r="F26" s="40">
        <v>260.91666666666663</v>
      </c>
      <c r="G26" s="40">
        <v>257.38333333333327</v>
      </c>
      <c r="H26" s="40">
        <v>276.28333333333325</v>
      </c>
      <c r="I26" s="40">
        <v>279.81666666666666</v>
      </c>
      <c r="J26" s="40">
        <v>285.73333333333323</v>
      </c>
      <c r="K26" s="31">
        <v>273.89999999999998</v>
      </c>
      <c r="L26" s="31">
        <v>264.45</v>
      </c>
      <c r="M26" s="31">
        <v>31.29608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2095.25</v>
      </c>
      <c r="D27" s="40">
        <v>2090.0833333333335</v>
      </c>
      <c r="E27" s="40">
        <v>2075.166666666667</v>
      </c>
      <c r="F27" s="40">
        <v>2055.0833333333335</v>
      </c>
      <c r="G27" s="40">
        <v>2040.166666666667</v>
      </c>
      <c r="H27" s="40">
        <v>2110.166666666667</v>
      </c>
      <c r="I27" s="40">
        <v>2125.0833333333339</v>
      </c>
      <c r="J27" s="40">
        <v>2145.166666666667</v>
      </c>
      <c r="K27" s="31">
        <v>2105</v>
      </c>
      <c r="L27" s="31">
        <v>2070</v>
      </c>
      <c r="M27" s="31">
        <v>0.40150999999999998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817.85</v>
      </c>
      <c r="D28" s="40">
        <v>810.16666666666663</v>
      </c>
      <c r="E28" s="40">
        <v>798.43333333333328</v>
      </c>
      <c r="F28" s="40">
        <v>779.01666666666665</v>
      </c>
      <c r="G28" s="40">
        <v>767.2833333333333</v>
      </c>
      <c r="H28" s="40">
        <v>829.58333333333326</v>
      </c>
      <c r="I28" s="40">
        <v>841.31666666666661</v>
      </c>
      <c r="J28" s="40">
        <v>860.73333333333323</v>
      </c>
      <c r="K28" s="31">
        <v>821.9</v>
      </c>
      <c r="L28" s="31">
        <v>790.75</v>
      </c>
      <c r="M28" s="31">
        <v>8.2919599999999996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3449.1</v>
      </c>
      <c r="D29" s="40">
        <v>3437.9</v>
      </c>
      <c r="E29" s="40">
        <v>3406.2000000000003</v>
      </c>
      <c r="F29" s="40">
        <v>3363.3</v>
      </c>
      <c r="G29" s="40">
        <v>3331.6000000000004</v>
      </c>
      <c r="H29" s="40">
        <v>3480.8</v>
      </c>
      <c r="I29" s="40">
        <v>3512.5</v>
      </c>
      <c r="J29" s="40">
        <v>3555.4</v>
      </c>
      <c r="K29" s="31">
        <v>3469.6</v>
      </c>
      <c r="L29" s="31">
        <v>3395</v>
      </c>
      <c r="M29" s="31">
        <v>0.85602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635.75</v>
      </c>
      <c r="D30" s="40">
        <v>634.56666666666672</v>
      </c>
      <c r="E30" s="40">
        <v>631.68333333333339</v>
      </c>
      <c r="F30" s="40">
        <v>627.61666666666667</v>
      </c>
      <c r="G30" s="40">
        <v>624.73333333333335</v>
      </c>
      <c r="H30" s="40">
        <v>638.63333333333344</v>
      </c>
      <c r="I30" s="40">
        <v>641.51666666666688</v>
      </c>
      <c r="J30" s="40">
        <v>645.58333333333348</v>
      </c>
      <c r="K30" s="31">
        <v>637.45000000000005</v>
      </c>
      <c r="L30" s="31">
        <v>630.5</v>
      </c>
      <c r="M30" s="31">
        <v>7.6382399999999997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376.95</v>
      </c>
      <c r="D31" s="40">
        <v>377.51666666666665</v>
      </c>
      <c r="E31" s="40">
        <v>374.63333333333333</v>
      </c>
      <c r="F31" s="40">
        <v>372.31666666666666</v>
      </c>
      <c r="G31" s="40">
        <v>369.43333333333334</v>
      </c>
      <c r="H31" s="40">
        <v>379.83333333333331</v>
      </c>
      <c r="I31" s="40">
        <v>382.71666666666664</v>
      </c>
      <c r="J31" s="40">
        <v>385.0333333333333</v>
      </c>
      <c r="K31" s="31">
        <v>380.4</v>
      </c>
      <c r="L31" s="31">
        <v>375.2</v>
      </c>
      <c r="M31" s="31">
        <v>15.26507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5333.5</v>
      </c>
      <c r="D32" s="40">
        <v>5326.166666666667</v>
      </c>
      <c r="E32" s="40">
        <v>5285.3333333333339</v>
      </c>
      <c r="F32" s="40">
        <v>5237.166666666667</v>
      </c>
      <c r="G32" s="40">
        <v>5196.3333333333339</v>
      </c>
      <c r="H32" s="40">
        <v>5374.3333333333339</v>
      </c>
      <c r="I32" s="40">
        <v>5415.1666666666679</v>
      </c>
      <c r="J32" s="40">
        <v>5463.3333333333339</v>
      </c>
      <c r="K32" s="31">
        <v>5367</v>
      </c>
      <c r="L32" s="31">
        <v>5278</v>
      </c>
      <c r="M32" s="31">
        <v>5.5719599999999998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215.8</v>
      </c>
      <c r="D33" s="40">
        <v>214.41666666666666</v>
      </c>
      <c r="E33" s="40">
        <v>211.43333333333331</v>
      </c>
      <c r="F33" s="40">
        <v>207.06666666666666</v>
      </c>
      <c r="G33" s="40">
        <v>204.08333333333331</v>
      </c>
      <c r="H33" s="40">
        <v>218.7833333333333</v>
      </c>
      <c r="I33" s="40">
        <v>221.76666666666665</v>
      </c>
      <c r="J33" s="40">
        <v>226.1333333333333</v>
      </c>
      <c r="K33" s="31">
        <v>217.4</v>
      </c>
      <c r="L33" s="31">
        <v>210.05</v>
      </c>
      <c r="M33" s="31">
        <v>26.483809999999998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126.15</v>
      </c>
      <c r="D34" s="40">
        <v>125.21666666666665</v>
      </c>
      <c r="E34" s="40">
        <v>124.0333333333333</v>
      </c>
      <c r="F34" s="40">
        <v>121.91666666666664</v>
      </c>
      <c r="G34" s="40">
        <v>120.73333333333329</v>
      </c>
      <c r="H34" s="40">
        <v>127.33333333333331</v>
      </c>
      <c r="I34" s="40">
        <v>128.51666666666668</v>
      </c>
      <c r="J34" s="40">
        <v>130.63333333333333</v>
      </c>
      <c r="K34" s="31">
        <v>126.4</v>
      </c>
      <c r="L34" s="31">
        <v>123.1</v>
      </c>
      <c r="M34" s="31">
        <v>185.12478999999999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3108.5</v>
      </c>
      <c r="D35" s="40">
        <v>3087.5</v>
      </c>
      <c r="E35" s="40">
        <v>3052</v>
      </c>
      <c r="F35" s="40">
        <v>2995.5</v>
      </c>
      <c r="G35" s="40">
        <v>2960</v>
      </c>
      <c r="H35" s="40">
        <v>3144</v>
      </c>
      <c r="I35" s="40">
        <v>3179.5</v>
      </c>
      <c r="J35" s="40">
        <v>3236</v>
      </c>
      <c r="K35" s="31">
        <v>3123</v>
      </c>
      <c r="L35" s="31">
        <v>3031</v>
      </c>
      <c r="M35" s="31">
        <v>11.714840000000001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2229.8000000000002</v>
      </c>
      <c r="D36" s="40">
        <v>2235.9</v>
      </c>
      <c r="E36" s="40">
        <v>2215.9</v>
      </c>
      <c r="F36" s="40">
        <v>2202</v>
      </c>
      <c r="G36" s="40">
        <v>2182</v>
      </c>
      <c r="H36" s="40">
        <v>2249.8000000000002</v>
      </c>
      <c r="I36" s="40">
        <v>2269.8000000000002</v>
      </c>
      <c r="J36" s="40">
        <v>2283.7000000000003</v>
      </c>
      <c r="K36" s="31">
        <v>2255.9</v>
      </c>
      <c r="L36" s="31">
        <v>2222</v>
      </c>
      <c r="M36" s="31">
        <v>1.5088900000000001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701.95</v>
      </c>
      <c r="D37" s="40">
        <v>692.4</v>
      </c>
      <c r="E37" s="40">
        <v>681.55</v>
      </c>
      <c r="F37" s="40">
        <v>661.15</v>
      </c>
      <c r="G37" s="40">
        <v>650.29999999999995</v>
      </c>
      <c r="H37" s="40">
        <v>712.8</v>
      </c>
      <c r="I37" s="40">
        <v>723.65000000000009</v>
      </c>
      <c r="J37" s="40">
        <v>744.05</v>
      </c>
      <c r="K37" s="31">
        <v>703.25</v>
      </c>
      <c r="L37" s="31">
        <v>672</v>
      </c>
      <c r="M37" s="31">
        <v>25.197050000000001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4814.6000000000004</v>
      </c>
      <c r="D38" s="40">
        <v>4788.2666666666664</v>
      </c>
      <c r="E38" s="40">
        <v>4734.5333333333328</v>
      </c>
      <c r="F38" s="40">
        <v>4654.4666666666662</v>
      </c>
      <c r="G38" s="40">
        <v>4600.7333333333327</v>
      </c>
      <c r="H38" s="40">
        <v>4868.333333333333</v>
      </c>
      <c r="I38" s="40">
        <v>4922.0666666666666</v>
      </c>
      <c r="J38" s="40">
        <v>5002.1333333333332</v>
      </c>
      <c r="K38" s="31">
        <v>4842</v>
      </c>
      <c r="L38" s="31">
        <v>4708.2</v>
      </c>
      <c r="M38" s="31">
        <v>7.6327999999999996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697.1</v>
      </c>
      <c r="D39" s="40">
        <v>695.43333333333339</v>
      </c>
      <c r="E39" s="40">
        <v>689.31666666666683</v>
      </c>
      <c r="F39" s="40">
        <v>681.53333333333342</v>
      </c>
      <c r="G39" s="40">
        <v>675.41666666666686</v>
      </c>
      <c r="H39" s="40">
        <v>703.21666666666681</v>
      </c>
      <c r="I39" s="40">
        <v>709.33333333333337</v>
      </c>
      <c r="J39" s="40">
        <v>717.11666666666679</v>
      </c>
      <c r="K39" s="31">
        <v>701.55</v>
      </c>
      <c r="L39" s="31">
        <v>687.65</v>
      </c>
      <c r="M39" s="31">
        <v>116.70826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3332.05</v>
      </c>
      <c r="D40" s="40">
        <v>3322.3333333333335</v>
      </c>
      <c r="E40" s="40">
        <v>3306.7166666666672</v>
      </c>
      <c r="F40" s="40">
        <v>3281.3833333333337</v>
      </c>
      <c r="G40" s="40">
        <v>3265.7666666666673</v>
      </c>
      <c r="H40" s="40">
        <v>3347.666666666667</v>
      </c>
      <c r="I40" s="40">
        <v>3363.2833333333328</v>
      </c>
      <c r="J40" s="40">
        <v>3388.6166666666668</v>
      </c>
      <c r="K40" s="31">
        <v>3337.95</v>
      </c>
      <c r="L40" s="31">
        <v>3297</v>
      </c>
      <c r="M40" s="31">
        <v>3.3403700000000001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7361.5</v>
      </c>
      <c r="D41" s="40">
        <v>7289.2833333333328</v>
      </c>
      <c r="E41" s="40">
        <v>7192.2166666666653</v>
      </c>
      <c r="F41" s="40">
        <v>7022.9333333333325</v>
      </c>
      <c r="G41" s="40">
        <v>6925.866666666665</v>
      </c>
      <c r="H41" s="40">
        <v>7458.5666666666657</v>
      </c>
      <c r="I41" s="40">
        <v>7555.6333333333332</v>
      </c>
      <c r="J41" s="40">
        <v>7724.9166666666661</v>
      </c>
      <c r="K41" s="31">
        <v>7386.35</v>
      </c>
      <c r="L41" s="31">
        <v>7120</v>
      </c>
      <c r="M41" s="31">
        <v>14.026910000000001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17621.650000000001</v>
      </c>
      <c r="D42" s="40">
        <v>17487.3</v>
      </c>
      <c r="E42" s="40">
        <v>17300.349999999999</v>
      </c>
      <c r="F42" s="40">
        <v>16979.05</v>
      </c>
      <c r="G42" s="40">
        <v>16792.099999999999</v>
      </c>
      <c r="H42" s="40">
        <v>17808.599999999999</v>
      </c>
      <c r="I42" s="40">
        <v>17995.550000000003</v>
      </c>
      <c r="J42" s="40">
        <v>18316.849999999999</v>
      </c>
      <c r="K42" s="31">
        <v>17674.25</v>
      </c>
      <c r="L42" s="31">
        <v>17166</v>
      </c>
      <c r="M42" s="31">
        <v>2.8429899999999999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5503.45</v>
      </c>
      <c r="D43" s="40">
        <v>5486.5</v>
      </c>
      <c r="E43" s="40">
        <v>5424</v>
      </c>
      <c r="F43" s="40">
        <v>5344.55</v>
      </c>
      <c r="G43" s="40">
        <v>5282.05</v>
      </c>
      <c r="H43" s="40">
        <v>5565.95</v>
      </c>
      <c r="I43" s="40">
        <v>5628.45</v>
      </c>
      <c r="J43" s="40">
        <v>5707.9</v>
      </c>
      <c r="K43" s="31">
        <v>5549</v>
      </c>
      <c r="L43" s="31">
        <v>5407.05</v>
      </c>
      <c r="M43" s="31">
        <v>0.74031000000000002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2230.6999999999998</v>
      </c>
      <c r="D44" s="40">
        <v>2210.4166666666665</v>
      </c>
      <c r="E44" s="40">
        <v>2180.9333333333329</v>
      </c>
      <c r="F44" s="40">
        <v>2131.1666666666665</v>
      </c>
      <c r="G44" s="40">
        <v>2101.6833333333329</v>
      </c>
      <c r="H44" s="40">
        <v>2260.1833333333329</v>
      </c>
      <c r="I44" s="40">
        <v>2289.6666666666665</v>
      </c>
      <c r="J44" s="40">
        <v>2339.4333333333329</v>
      </c>
      <c r="K44" s="31">
        <v>2239.9</v>
      </c>
      <c r="L44" s="31">
        <v>2160.65</v>
      </c>
      <c r="M44" s="31">
        <v>3.9617499999999999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282.85000000000002</v>
      </c>
      <c r="D45" s="40">
        <v>283.11666666666667</v>
      </c>
      <c r="E45" s="40">
        <v>280.23333333333335</v>
      </c>
      <c r="F45" s="40">
        <v>277.61666666666667</v>
      </c>
      <c r="G45" s="40">
        <v>274.73333333333335</v>
      </c>
      <c r="H45" s="40">
        <v>285.73333333333335</v>
      </c>
      <c r="I45" s="40">
        <v>288.61666666666667</v>
      </c>
      <c r="J45" s="40">
        <v>291.23333333333335</v>
      </c>
      <c r="K45" s="31">
        <v>286</v>
      </c>
      <c r="L45" s="31">
        <v>280.5</v>
      </c>
      <c r="M45" s="31">
        <v>58.588369999999998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92.1</v>
      </c>
      <c r="D46" s="40">
        <v>91.416666666666671</v>
      </c>
      <c r="E46" s="40">
        <v>90.533333333333346</v>
      </c>
      <c r="F46" s="40">
        <v>88.966666666666669</v>
      </c>
      <c r="G46" s="40">
        <v>88.083333333333343</v>
      </c>
      <c r="H46" s="40">
        <v>92.983333333333348</v>
      </c>
      <c r="I46" s="40">
        <v>93.866666666666674</v>
      </c>
      <c r="J46" s="40">
        <v>95.433333333333351</v>
      </c>
      <c r="K46" s="31">
        <v>92.3</v>
      </c>
      <c r="L46" s="31">
        <v>89.85</v>
      </c>
      <c r="M46" s="31">
        <v>298.58717000000001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54.8</v>
      </c>
      <c r="D47" s="40">
        <v>54.75</v>
      </c>
      <c r="E47" s="40">
        <v>54.25</v>
      </c>
      <c r="F47" s="40">
        <v>53.7</v>
      </c>
      <c r="G47" s="40">
        <v>53.2</v>
      </c>
      <c r="H47" s="40">
        <v>55.3</v>
      </c>
      <c r="I47" s="40">
        <v>55.8</v>
      </c>
      <c r="J47" s="40">
        <v>56.349999999999994</v>
      </c>
      <c r="K47" s="31">
        <v>55.25</v>
      </c>
      <c r="L47" s="31">
        <v>54.2</v>
      </c>
      <c r="M47" s="31">
        <v>52.448659999999997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1986.15</v>
      </c>
      <c r="D48" s="40">
        <v>1964.3333333333333</v>
      </c>
      <c r="E48" s="40">
        <v>1935.8666666666666</v>
      </c>
      <c r="F48" s="40">
        <v>1885.5833333333333</v>
      </c>
      <c r="G48" s="40">
        <v>1857.1166666666666</v>
      </c>
      <c r="H48" s="40">
        <v>2014.6166666666666</v>
      </c>
      <c r="I48" s="40">
        <v>2043.0833333333333</v>
      </c>
      <c r="J48" s="40">
        <v>2093.3666666666668</v>
      </c>
      <c r="K48" s="31">
        <v>1992.8</v>
      </c>
      <c r="L48" s="31">
        <v>1914.05</v>
      </c>
      <c r="M48" s="31">
        <v>7.2367100000000004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747.9</v>
      </c>
      <c r="D49" s="40">
        <v>744.81666666666661</v>
      </c>
      <c r="E49" s="40">
        <v>739.88333333333321</v>
      </c>
      <c r="F49" s="40">
        <v>731.86666666666656</v>
      </c>
      <c r="G49" s="40">
        <v>726.93333333333317</v>
      </c>
      <c r="H49" s="40">
        <v>752.83333333333326</v>
      </c>
      <c r="I49" s="40">
        <v>757.76666666666665</v>
      </c>
      <c r="J49" s="40">
        <v>765.7833333333333</v>
      </c>
      <c r="K49" s="31">
        <v>749.75</v>
      </c>
      <c r="L49" s="31">
        <v>736.8</v>
      </c>
      <c r="M49" s="31">
        <v>6.0095900000000002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208.95</v>
      </c>
      <c r="D50" s="40">
        <v>210.06666666666669</v>
      </c>
      <c r="E50" s="40">
        <v>207.18333333333339</v>
      </c>
      <c r="F50" s="40">
        <v>205.41666666666671</v>
      </c>
      <c r="G50" s="40">
        <v>202.53333333333342</v>
      </c>
      <c r="H50" s="40">
        <v>211.83333333333337</v>
      </c>
      <c r="I50" s="40">
        <v>214.71666666666664</v>
      </c>
      <c r="J50" s="40">
        <v>216.48333333333335</v>
      </c>
      <c r="K50" s="31">
        <v>212.95</v>
      </c>
      <c r="L50" s="31">
        <v>208.3</v>
      </c>
      <c r="M50" s="31">
        <v>31.541419999999999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721.35</v>
      </c>
      <c r="D51" s="40">
        <v>715.11666666666667</v>
      </c>
      <c r="E51" s="40">
        <v>707.23333333333335</v>
      </c>
      <c r="F51" s="40">
        <v>693.11666666666667</v>
      </c>
      <c r="G51" s="40">
        <v>685.23333333333335</v>
      </c>
      <c r="H51" s="40">
        <v>729.23333333333335</v>
      </c>
      <c r="I51" s="40">
        <v>737.11666666666679</v>
      </c>
      <c r="J51" s="40">
        <v>751.23333333333335</v>
      </c>
      <c r="K51" s="31">
        <v>723</v>
      </c>
      <c r="L51" s="31">
        <v>701</v>
      </c>
      <c r="M51" s="31">
        <v>12.25465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62.6</v>
      </c>
      <c r="D52" s="40">
        <v>62.433333333333337</v>
      </c>
      <c r="E52" s="40">
        <v>61.916666666666671</v>
      </c>
      <c r="F52" s="40">
        <v>61.233333333333334</v>
      </c>
      <c r="G52" s="40">
        <v>60.716666666666669</v>
      </c>
      <c r="H52" s="40">
        <v>63.116666666666674</v>
      </c>
      <c r="I52" s="40">
        <v>63.63333333333334</v>
      </c>
      <c r="J52" s="40">
        <v>64.316666666666677</v>
      </c>
      <c r="K52" s="31">
        <v>62.95</v>
      </c>
      <c r="L52" s="31">
        <v>61.75</v>
      </c>
      <c r="M52" s="31">
        <v>209.55993000000001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391.15</v>
      </c>
      <c r="D53" s="40">
        <v>390.84999999999997</v>
      </c>
      <c r="E53" s="40">
        <v>389.44999999999993</v>
      </c>
      <c r="F53" s="40">
        <v>387.74999999999994</v>
      </c>
      <c r="G53" s="40">
        <v>386.34999999999991</v>
      </c>
      <c r="H53" s="40">
        <v>392.54999999999995</v>
      </c>
      <c r="I53" s="40">
        <v>393.94999999999993</v>
      </c>
      <c r="J53" s="40">
        <v>395.65</v>
      </c>
      <c r="K53" s="31">
        <v>392.25</v>
      </c>
      <c r="L53" s="31">
        <v>389.15</v>
      </c>
      <c r="M53" s="31">
        <v>35.936639999999997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715.15</v>
      </c>
      <c r="D54" s="40">
        <v>712.15</v>
      </c>
      <c r="E54" s="40">
        <v>705.3</v>
      </c>
      <c r="F54" s="40">
        <v>695.44999999999993</v>
      </c>
      <c r="G54" s="40">
        <v>688.59999999999991</v>
      </c>
      <c r="H54" s="40">
        <v>722</v>
      </c>
      <c r="I54" s="40">
        <v>728.85000000000014</v>
      </c>
      <c r="J54" s="40">
        <v>738.7</v>
      </c>
      <c r="K54" s="31">
        <v>719</v>
      </c>
      <c r="L54" s="31">
        <v>702.3</v>
      </c>
      <c r="M54" s="31">
        <v>82.963930000000005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382.8</v>
      </c>
      <c r="D55" s="40">
        <v>377.10000000000008</v>
      </c>
      <c r="E55" s="40">
        <v>366.30000000000018</v>
      </c>
      <c r="F55" s="40">
        <v>349.80000000000013</v>
      </c>
      <c r="G55" s="40">
        <v>339.00000000000023</v>
      </c>
      <c r="H55" s="40">
        <v>393.60000000000014</v>
      </c>
      <c r="I55" s="40">
        <v>404.4</v>
      </c>
      <c r="J55" s="40">
        <v>420.90000000000009</v>
      </c>
      <c r="K55" s="31">
        <v>387.9</v>
      </c>
      <c r="L55" s="31">
        <v>360.6</v>
      </c>
      <c r="M55" s="31">
        <v>79.313720000000004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16694.75</v>
      </c>
      <c r="D56" s="40">
        <v>16587.566666666666</v>
      </c>
      <c r="E56" s="40">
        <v>16440.183333333331</v>
      </c>
      <c r="F56" s="40">
        <v>16185.616666666665</v>
      </c>
      <c r="G56" s="40">
        <v>16038.23333333333</v>
      </c>
      <c r="H56" s="40">
        <v>16842.133333333331</v>
      </c>
      <c r="I56" s="40">
        <v>16989.516666666663</v>
      </c>
      <c r="J56" s="40">
        <v>17244.083333333332</v>
      </c>
      <c r="K56" s="31">
        <v>16734.95</v>
      </c>
      <c r="L56" s="31">
        <v>16333</v>
      </c>
      <c r="M56" s="31">
        <v>0.19803999999999999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3575.75</v>
      </c>
      <c r="D57" s="40">
        <v>3547.0666666666671</v>
      </c>
      <c r="E57" s="40">
        <v>3511.6833333333343</v>
      </c>
      <c r="F57" s="40">
        <v>3447.6166666666672</v>
      </c>
      <c r="G57" s="40">
        <v>3412.2333333333345</v>
      </c>
      <c r="H57" s="40">
        <v>3611.1333333333341</v>
      </c>
      <c r="I57" s="40">
        <v>3646.5166666666664</v>
      </c>
      <c r="J57" s="40">
        <v>3710.5833333333339</v>
      </c>
      <c r="K57" s="31">
        <v>3582.45</v>
      </c>
      <c r="L57" s="31">
        <v>3483</v>
      </c>
      <c r="M57" s="31">
        <v>3.2618900000000002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461.9</v>
      </c>
      <c r="D58" s="40">
        <v>459</v>
      </c>
      <c r="E58" s="40">
        <v>453.6</v>
      </c>
      <c r="F58" s="40">
        <v>445.3</v>
      </c>
      <c r="G58" s="40">
        <v>439.90000000000003</v>
      </c>
      <c r="H58" s="40">
        <v>467.3</v>
      </c>
      <c r="I58" s="40">
        <v>472.7</v>
      </c>
      <c r="J58" s="40">
        <v>481</v>
      </c>
      <c r="K58" s="31">
        <v>464.4</v>
      </c>
      <c r="L58" s="31">
        <v>450.7</v>
      </c>
      <c r="M58" s="31">
        <v>35.992249999999999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214.7</v>
      </c>
      <c r="D59" s="40">
        <v>212.7833333333333</v>
      </c>
      <c r="E59" s="40">
        <v>210.36666666666662</v>
      </c>
      <c r="F59" s="40">
        <v>206.0333333333333</v>
      </c>
      <c r="G59" s="40">
        <v>203.61666666666662</v>
      </c>
      <c r="H59" s="40">
        <v>217.11666666666662</v>
      </c>
      <c r="I59" s="40">
        <v>219.5333333333333</v>
      </c>
      <c r="J59" s="40">
        <v>223.86666666666662</v>
      </c>
      <c r="K59" s="31">
        <v>215.2</v>
      </c>
      <c r="L59" s="31">
        <v>208.45</v>
      </c>
      <c r="M59" s="31">
        <v>130.75468000000001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126.55</v>
      </c>
      <c r="D60" s="40">
        <v>127.08333333333333</v>
      </c>
      <c r="E60" s="40">
        <v>125.71666666666667</v>
      </c>
      <c r="F60" s="40">
        <v>124.88333333333334</v>
      </c>
      <c r="G60" s="40">
        <v>123.51666666666668</v>
      </c>
      <c r="H60" s="40">
        <v>127.91666666666666</v>
      </c>
      <c r="I60" s="40">
        <v>129.2833333333333</v>
      </c>
      <c r="J60" s="40">
        <v>130.11666666666665</v>
      </c>
      <c r="K60" s="31">
        <v>128.44999999999999</v>
      </c>
      <c r="L60" s="31">
        <v>126.25</v>
      </c>
      <c r="M60" s="31">
        <v>8.69665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568.15</v>
      </c>
      <c r="D61" s="40">
        <v>567.6</v>
      </c>
      <c r="E61" s="40">
        <v>561.05000000000007</v>
      </c>
      <c r="F61" s="40">
        <v>553.95000000000005</v>
      </c>
      <c r="G61" s="40">
        <v>547.40000000000009</v>
      </c>
      <c r="H61" s="40">
        <v>574.70000000000005</v>
      </c>
      <c r="I61" s="40">
        <v>581.25</v>
      </c>
      <c r="J61" s="40">
        <v>588.35</v>
      </c>
      <c r="K61" s="31">
        <v>574.15</v>
      </c>
      <c r="L61" s="31">
        <v>560.5</v>
      </c>
      <c r="M61" s="31">
        <v>10.98677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897.95</v>
      </c>
      <c r="D62" s="40">
        <v>896.75</v>
      </c>
      <c r="E62" s="40">
        <v>891.5</v>
      </c>
      <c r="F62" s="40">
        <v>885.05</v>
      </c>
      <c r="G62" s="40">
        <v>879.8</v>
      </c>
      <c r="H62" s="40">
        <v>903.2</v>
      </c>
      <c r="I62" s="40">
        <v>908.45</v>
      </c>
      <c r="J62" s="40">
        <v>914.90000000000009</v>
      </c>
      <c r="K62" s="31">
        <v>902</v>
      </c>
      <c r="L62" s="31">
        <v>890.3</v>
      </c>
      <c r="M62" s="31">
        <v>16.637280000000001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146.05000000000001</v>
      </c>
      <c r="D63" s="40">
        <v>146.4</v>
      </c>
      <c r="E63" s="40">
        <v>145.25</v>
      </c>
      <c r="F63" s="40">
        <v>144.44999999999999</v>
      </c>
      <c r="G63" s="40">
        <v>143.29999999999998</v>
      </c>
      <c r="H63" s="40">
        <v>147.20000000000002</v>
      </c>
      <c r="I63" s="40">
        <v>148.35000000000005</v>
      </c>
      <c r="J63" s="40">
        <v>149.15000000000003</v>
      </c>
      <c r="K63" s="31">
        <v>147.55000000000001</v>
      </c>
      <c r="L63" s="31">
        <v>145.6</v>
      </c>
      <c r="M63" s="31">
        <v>17.671849999999999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150.9</v>
      </c>
      <c r="D64" s="40">
        <v>150.9</v>
      </c>
      <c r="E64" s="40">
        <v>150.05000000000001</v>
      </c>
      <c r="F64" s="40">
        <v>149.20000000000002</v>
      </c>
      <c r="G64" s="40">
        <v>148.35000000000002</v>
      </c>
      <c r="H64" s="40">
        <v>151.75</v>
      </c>
      <c r="I64" s="40">
        <v>152.59999999999997</v>
      </c>
      <c r="J64" s="40">
        <v>153.44999999999999</v>
      </c>
      <c r="K64" s="31">
        <v>151.75</v>
      </c>
      <c r="L64" s="31">
        <v>150.05000000000001</v>
      </c>
      <c r="M64" s="31">
        <v>73.13306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5252.45</v>
      </c>
      <c r="D65" s="40">
        <v>5272.6500000000005</v>
      </c>
      <c r="E65" s="40">
        <v>5202.8000000000011</v>
      </c>
      <c r="F65" s="40">
        <v>5153.1500000000005</v>
      </c>
      <c r="G65" s="40">
        <v>5083.3000000000011</v>
      </c>
      <c r="H65" s="40">
        <v>5322.3000000000011</v>
      </c>
      <c r="I65" s="40">
        <v>5392.1500000000015</v>
      </c>
      <c r="J65" s="40">
        <v>5441.8000000000011</v>
      </c>
      <c r="K65" s="31">
        <v>5342.5</v>
      </c>
      <c r="L65" s="31">
        <v>5223</v>
      </c>
      <c r="M65" s="31">
        <v>2.4470200000000002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1458.55</v>
      </c>
      <c r="D66" s="40">
        <v>1454.2166666666665</v>
      </c>
      <c r="E66" s="40">
        <v>1446.4833333333329</v>
      </c>
      <c r="F66" s="40">
        <v>1434.4166666666665</v>
      </c>
      <c r="G66" s="40">
        <v>1426.6833333333329</v>
      </c>
      <c r="H66" s="40">
        <v>1466.2833333333328</v>
      </c>
      <c r="I66" s="40">
        <v>1474.0166666666664</v>
      </c>
      <c r="J66" s="40">
        <v>1486.0833333333328</v>
      </c>
      <c r="K66" s="31">
        <v>1461.95</v>
      </c>
      <c r="L66" s="31">
        <v>1442.15</v>
      </c>
      <c r="M66" s="31">
        <v>3.6756000000000002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629.25</v>
      </c>
      <c r="D67" s="40">
        <v>633.75</v>
      </c>
      <c r="E67" s="40">
        <v>623.5</v>
      </c>
      <c r="F67" s="40">
        <v>617.75</v>
      </c>
      <c r="G67" s="40">
        <v>607.5</v>
      </c>
      <c r="H67" s="40">
        <v>639.5</v>
      </c>
      <c r="I67" s="40">
        <v>649.75</v>
      </c>
      <c r="J67" s="40">
        <v>655.5</v>
      </c>
      <c r="K67" s="31">
        <v>644</v>
      </c>
      <c r="L67" s="31">
        <v>628</v>
      </c>
      <c r="M67" s="31">
        <v>19.45693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757.85</v>
      </c>
      <c r="D68" s="40">
        <v>759.45000000000016</v>
      </c>
      <c r="E68" s="40">
        <v>753.45000000000027</v>
      </c>
      <c r="F68" s="40">
        <v>749.05000000000007</v>
      </c>
      <c r="G68" s="40">
        <v>743.05000000000018</v>
      </c>
      <c r="H68" s="40">
        <v>763.85000000000036</v>
      </c>
      <c r="I68" s="40">
        <v>769.85000000000014</v>
      </c>
      <c r="J68" s="40">
        <v>774.25000000000045</v>
      </c>
      <c r="K68" s="31">
        <v>765.45</v>
      </c>
      <c r="L68" s="31">
        <v>755.05</v>
      </c>
      <c r="M68" s="31">
        <v>1.69662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429.25</v>
      </c>
      <c r="D69" s="40">
        <v>429.98333333333335</v>
      </c>
      <c r="E69" s="40">
        <v>422.9666666666667</v>
      </c>
      <c r="F69" s="40">
        <v>416.68333333333334</v>
      </c>
      <c r="G69" s="40">
        <v>409.66666666666669</v>
      </c>
      <c r="H69" s="40">
        <v>436.26666666666671</v>
      </c>
      <c r="I69" s="40">
        <v>443.28333333333336</v>
      </c>
      <c r="J69" s="40">
        <v>449.56666666666672</v>
      </c>
      <c r="K69" s="31">
        <v>437</v>
      </c>
      <c r="L69" s="31">
        <v>423.7</v>
      </c>
      <c r="M69" s="31">
        <v>23.28407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945.2</v>
      </c>
      <c r="D70" s="40">
        <v>947.2166666666667</v>
      </c>
      <c r="E70" s="40">
        <v>937.98333333333335</v>
      </c>
      <c r="F70" s="40">
        <v>930.76666666666665</v>
      </c>
      <c r="G70" s="40">
        <v>921.5333333333333</v>
      </c>
      <c r="H70" s="40">
        <v>954.43333333333339</v>
      </c>
      <c r="I70" s="40">
        <v>963.66666666666674</v>
      </c>
      <c r="J70" s="40">
        <v>970.88333333333344</v>
      </c>
      <c r="K70" s="31">
        <v>956.45</v>
      </c>
      <c r="L70" s="31">
        <v>940</v>
      </c>
      <c r="M70" s="31">
        <v>6.9356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397.7</v>
      </c>
      <c r="D71" s="40">
        <v>396.5</v>
      </c>
      <c r="E71" s="40">
        <v>394.2</v>
      </c>
      <c r="F71" s="40">
        <v>390.7</v>
      </c>
      <c r="G71" s="40">
        <v>388.4</v>
      </c>
      <c r="H71" s="40">
        <v>400</v>
      </c>
      <c r="I71" s="40">
        <v>402.29999999999995</v>
      </c>
      <c r="J71" s="40">
        <v>405.8</v>
      </c>
      <c r="K71" s="31">
        <v>398.8</v>
      </c>
      <c r="L71" s="31">
        <v>393</v>
      </c>
      <c r="M71" s="31">
        <v>43.911960000000001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574.04999999999995</v>
      </c>
      <c r="D72" s="40">
        <v>574.45000000000005</v>
      </c>
      <c r="E72" s="40">
        <v>572.05000000000007</v>
      </c>
      <c r="F72" s="40">
        <v>570.05000000000007</v>
      </c>
      <c r="G72" s="40">
        <v>567.65000000000009</v>
      </c>
      <c r="H72" s="40">
        <v>576.45000000000005</v>
      </c>
      <c r="I72" s="40">
        <v>578.85000000000014</v>
      </c>
      <c r="J72" s="40">
        <v>580.85</v>
      </c>
      <c r="K72" s="31">
        <v>576.85</v>
      </c>
      <c r="L72" s="31">
        <v>572.45000000000005</v>
      </c>
      <c r="M72" s="31">
        <v>14.06874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1913.85</v>
      </c>
      <c r="D73" s="40">
        <v>1889.95</v>
      </c>
      <c r="E73" s="40">
        <v>1860.9</v>
      </c>
      <c r="F73" s="40">
        <v>1807.95</v>
      </c>
      <c r="G73" s="40">
        <v>1778.9</v>
      </c>
      <c r="H73" s="40">
        <v>1942.9</v>
      </c>
      <c r="I73" s="40">
        <v>1971.9499999999998</v>
      </c>
      <c r="J73" s="40">
        <v>2024.9</v>
      </c>
      <c r="K73" s="31">
        <v>1919</v>
      </c>
      <c r="L73" s="31">
        <v>1837</v>
      </c>
      <c r="M73" s="31">
        <v>5.1268500000000001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2334.5500000000002</v>
      </c>
      <c r="D74" s="40">
        <v>2330.5166666666669</v>
      </c>
      <c r="E74" s="40">
        <v>2299.0333333333338</v>
      </c>
      <c r="F74" s="40">
        <v>2263.5166666666669</v>
      </c>
      <c r="G74" s="40">
        <v>2232.0333333333338</v>
      </c>
      <c r="H74" s="40">
        <v>2366.0333333333338</v>
      </c>
      <c r="I74" s="40">
        <v>2397.5166666666664</v>
      </c>
      <c r="J74" s="40">
        <v>2433.0333333333338</v>
      </c>
      <c r="K74" s="31">
        <v>2362</v>
      </c>
      <c r="L74" s="31">
        <v>2295</v>
      </c>
      <c r="M74" s="31">
        <v>8.9626900000000003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168.25</v>
      </c>
      <c r="D75" s="40">
        <v>168.71666666666667</v>
      </c>
      <c r="E75" s="40">
        <v>166.93333333333334</v>
      </c>
      <c r="F75" s="40">
        <v>165.61666666666667</v>
      </c>
      <c r="G75" s="40">
        <v>163.83333333333334</v>
      </c>
      <c r="H75" s="40">
        <v>170.03333333333333</v>
      </c>
      <c r="I75" s="40">
        <v>171.81666666666669</v>
      </c>
      <c r="J75" s="40">
        <v>173.13333333333333</v>
      </c>
      <c r="K75" s="31">
        <v>170.5</v>
      </c>
      <c r="L75" s="31">
        <v>167.4</v>
      </c>
      <c r="M75" s="31">
        <v>12.24588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4604.95</v>
      </c>
      <c r="D76" s="40">
        <v>4613.6500000000005</v>
      </c>
      <c r="E76" s="40">
        <v>4576.3000000000011</v>
      </c>
      <c r="F76" s="40">
        <v>4547.6500000000005</v>
      </c>
      <c r="G76" s="40">
        <v>4510.3000000000011</v>
      </c>
      <c r="H76" s="40">
        <v>4642.3000000000011</v>
      </c>
      <c r="I76" s="40">
        <v>4679.6500000000015</v>
      </c>
      <c r="J76" s="40">
        <v>4708.3000000000011</v>
      </c>
      <c r="K76" s="31">
        <v>4651</v>
      </c>
      <c r="L76" s="31">
        <v>4585</v>
      </c>
      <c r="M76" s="31">
        <v>6.3707500000000001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5377.4</v>
      </c>
      <c r="D77" s="40">
        <v>5342.4666666666662</v>
      </c>
      <c r="E77" s="40">
        <v>5285.9333333333325</v>
      </c>
      <c r="F77" s="40">
        <v>5194.4666666666662</v>
      </c>
      <c r="G77" s="40">
        <v>5137.9333333333325</v>
      </c>
      <c r="H77" s="40">
        <v>5433.9333333333325</v>
      </c>
      <c r="I77" s="40">
        <v>5490.4666666666672</v>
      </c>
      <c r="J77" s="40">
        <v>5581.9333333333325</v>
      </c>
      <c r="K77" s="31">
        <v>5399</v>
      </c>
      <c r="L77" s="31">
        <v>5251</v>
      </c>
      <c r="M77" s="31">
        <v>3.9839899999999999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3561.5</v>
      </c>
      <c r="D78" s="40">
        <v>3553.7833333333333</v>
      </c>
      <c r="E78" s="40">
        <v>3513.5666666666666</v>
      </c>
      <c r="F78" s="40">
        <v>3465.6333333333332</v>
      </c>
      <c r="G78" s="40">
        <v>3425.4166666666665</v>
      </c>
      <c r="H78" s="40">
        <v>3601.7166666666667</v>
      </c>
      <c r="I78" s="40">
        <v>3641.9333333333329</v>
      </c>
      <c r="J78" s="40">
        <v>3689.8666666666668</v>
      </c>
      <c r="K78" s="31">
        <v>3594</v>
      </c>
      <c r="L78" s="31">
        <v>3505.85</v>
      </c>
      <c r="M78" s="31">
        <v>1.46302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4570.7</v>
      </c>
      <c r="D79" s="40">
        <v>4562.55</v>
      </c>
      <c r="E79" s="40">
        <v>4535.4000000000005</v>
      </c>
      <c r="F79" s="40">
        <v>4500.1000000000004</v>
      </c>
      <c r="G79" s="40">
        <v>4472.9500000000007</v>
      </c>
      <c r="H79" s="40">
        <v>4597.8500000000004</v>
      </c>
      <c r="I79" s="40">
        <v>4625</v>
      </c>
      <c r="J79" s="40">
        <v>4660.3</v>
      </c>
      <c r="K79" s="31">
        <v>4589.7</v>
      </c>
      <c r="L79" s="31">
        <v>4527.25</v>
      </c>
      <c r="M79" s="31">
        <v>1.9585600000000001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2505.5500000000002</v>
      </c>
      <c r="D80" s="40">
        <v>2495.8333333333335</v>
      </c>
      <c r="E80" s="40">
        <v>2474.7166666666672</v>
      </c>
      <c r="F80" s="40">
        <v>2443.8833333333337</v>
      </c>
      <c r="G80" s="40">
        <v>2422.7666666666673</v>
      </c>
      <c r="H80" s="40">
        <v>2526.666666666667</v>
      </c>
      <c r="I80" s="40">
        <v>2547.7833333333328</v>
      </c>
      <c r="J80" s="40">
        <v>2578.6166666666668</v>
      </c>
      <c r="K80" s="31">
        <v>2516.9499999999998</v>
      </c>
      <c r="L80" s="31">
        <v>2465</v>
      </c>
      <c r="M80" s="31">
        <v>4.0412800000000004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530.70000000000005</v>
      </c>
      <c r="D81" s="40">
        <v>531.55000000000007</v>
      </c>
      <c r="E81" s="40">
        <v>524.15000000000009</v>
      </c>
      <c r="F81" s="40">
        <v>517.6</v>
      </c>
      <c r="G81" s="40">
        <v>510.20000000000005</v>
      </c>
      <c r="H81" s="40">
        <v>538.10000000000014</v>
      </c>
      <c r="I81" s="40">
        <v>545.5</v>
      </c>
      <c r="J81" s="40">
        <v>552.05000000000018</v>
      </c>
      <c r="K81" s="31">
        <v>538.95000000000005</v>
      </c>
      <c r="L81" s="31">
        <v>525</v>
      </c>
      <c r="M81" s="31">
        <v>2.4416799999999999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1768.25</v>
      </c>
      <c r="D82" s="40">
        <v>1777.7333333333333</v>
      </c>
      <c r="E82" s="40">
        <v>1740.4666666666667</v>
      </c>
      <c r="F82" s="40">
        <v>1712.6833333333334</v>
      </c>
      <c r="G82" s="40">
        <v>1675.4166666666667</v>
      </c>
      <c r="H82" s="40">
        <v>1805.5166666666667</v>
      </c>
      <c r="I82" s="40">
        <v>1842.7833333333335</v>
      </c>
      <c r="J82" s="40">
        <v>1870.5666666666666</v>
      </c>
      <c r="K82" s="31">
        <v>1815</v>
      </c>
      <c r="L82" s="31">
        <v>1749.95</v>
      </c>
      <c r="M82" s="31">
        <v>2.2824599999999999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1867.75</v>
      </c>
      <c r="D83" s="40">
        <v>1868.8666666666668</v>
      </c>
      <c r="E83" s="40">
        <v>1851.8833333333337</v>
      </c>
      <c r="F83" s="40">
        <v>1836.0166666666669</v>
      </c>
      <c r="G83" s="40">
        <v>1819.0333333333338</v>
      </c>
      <c r="H83" s="40">
        <v>1884.7333333333336</v>
      </c>
      <c r="I83" s="40">
        <v>1901.7166666666667</v>
      </c>
      <c r="J83" s="40">
        <v>1917.5833333333335</v>
      </c>
      <c r="K83" s="31">
        <v>1885.85</v>
      </c>
      <c r="L83" s="31">
        <v>1853</v>
      </c>
      <c r="M83" s="31">
        <v>9.0974199999999996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167.35</v>
      </c>
      <c r="D84" s="40">
        <v>166.68333333333331</v>
      </c>
      <c r="E84" s="40">
        <v>165.66666666666663</v>
      </c>
      <c r="F84" s="40">
        <v>163.98333333333332</v>
      </c>
      <c r="G84" s="40">
        <v>162.96666666666664</v>
      </c>
      <c r="H84" s="40">
        <v>168.36666666666662</v>
      </c>
      <c r="I84" s="40">
        <v>169.38333333333333</v>
      </c>
      <c r="J84" s="40">
        <v>171.06666666666661</v>
      </c>
      <c r="K84" s="31">
        <v>167.7</v>
      </c>
      <c r="L84" s="31">
        <v>165</v>
      </c>
      <c r="M84" s="31">
        <v>13.34637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90.35</v>
      </c>
      <c r="D85" s="40">
        <v>90.283333333333346</v>
      </c>
      <c r="E85" s="40">
        <v>89.716666666666697</v>
      </c>
      <c r="F85" s="40">
        <v>89.083333333333357</v>
      </c>
      <c r="G85" s="40">
        <v>88.516666666666708</v>
      </c>
      <c r="H85" s="40">
        <v>90.916666666666686</v>
      </c>
      <c r="I85" s="40">
        <v>91.48333333333332</v>
      </c>
      <c r="J85" s="40">
        <v>92.116666666666674</v>
      </c>
      <c r="K85" s="31">
        <v>90.85</v>
      </c>
      <c r="L85" s="31">
        <v>89.65</v>
      </c>
      <c r="M85" s="31">
        <v>113.30813000000001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272.45</v>
      </c>
      <c r="D86" s="40">
        <v>273.73333333333335</v>
      </c>
      <c r="E86" s="40">
        <v>270.01666666666671</v>
      </c>
      <c r="F86" s="40">
        <v>267.58333333333337</v>
      </c>
      <c r="G86" s="40">
        <v>263.86666666666673</v>
      </c>
      <c r="H86" s="40">
        <v>276.16666666666669</v>
      </c>
      <c r="I86" s="40">
        <v>279.88333333333338</v>
      </c>
      <c r="J86" s="40">
        <v>282.31666666666666</v>
      </c>
      <c r="K86" s="31">
        <v>277.45</v>
      </c>
      <c r="L86" s="31">
        <v>271.3</v>
      </c>
      <c r="M86" s="31">
        <v>13.593170000000001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133.69999999999999</v>
      </c>
      <c r="D87" s="40">
        <v>133.75</v>
      </c>
      <c r="E87" s="40">
        <v>131.5</v>
      </c>
      <c r="F87" s="40">
        <v>129.30000000000001</v>
      </c>
      <c r="G87" s="40">
        <v>127.05000000000001</v>
      </c>
      <c r="H87" s="40">
        <v>135.94999999999999</v>
      </c>
      <c r="I87" s="40">
        <v>138.19999999999999</v>
      </c>
      <c r="J87" s="40">
        <v>140.39999999999998</v>
      </c>
      <c r="K87" s="31">
        <v>136</v>
      </c>
      <c r="L87" s="31">
        <v>131.55000000000001</v>
      </c>
      <c r="M87" s="31">
        <v>84.698670000000007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42.6</v>
      </c>
      <c r="D88" s="40">
        <v>42.816666666666663</v>
      </c>
      <c r="E88" s="40">
        <v>42.033333333333324</v>
      </c>
      <c r="F88" s="40">
        <v>41.466666666666661</v>
      </c>
      <c r="G88" s="40">
        <v>40.683333333333323</v>
      </c>
      <c r="H88" s="40">
        <v>43.383333333333326</v>
      </c>
      <c r="I88" s="40">
        <v>44.166666666666657</v>
      </c>
      <c r="J88" s="40">
        <v>44.733333333333327</v>
      </c>
      <c r="K88" s="31">
        <v>43.6</v>
      </c>
      <c r="L88" s="31">
        <v>42.25</v>
      </c>
      <c r="M88" s="31">
        <v>143.03442000000001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3520.9</v>
      </c>
      <c r="D89" s="40">
        <v>3537.6666666666665</v>
      </c>
      <c r="E89" s="40">
        <v>3488.2333333333331</v>
      </c>
      <c r="F89" s="40">
        <v>3455.5666666666666</v>
      </c>
      <c r="G89" s="40">
        <v>3406.1333333333332</v>
      </c>
      <c r="H89" s="40">
        <v>3570.333333333333</v>
      </c>
      <c r="I89" s="40">
        <v>3619.7666666666664</v>
      </c>
      <c r="J89" s="40">
        <v>3652.4333333333329</v>
      </c>
      <c r="K89" s="31">
        <v>3587.1</v>
      </c>
      <c r="L89" s="31">
        <v>3505</v>
      </c>
      <c r="M89" s="31">
        <v>2.1271800000000001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507.7</v>
      </c>
      <c r="D90" s="40">
        <v>504.76666666666665</v>
      </c>
      <c r="E90" s="40">
        <v>496.93333333333328</v>
      </c>
      <c r="F90" s="40">
        <v>486.16666666666663</v>
      </c>
      <c r="G90" s="40">
        <v>478.33333333333326</v>
      </c>
      <c r="H90" s="40">
        <v>515.5333333333333</v>
      </c>
      <c r="I90" s="40">
        <v>523.36666666666667</v>
      </c>
      <c r="J90" s="40">
        <v>534.13333333333333</v>
      </c>
      <c r="K90" s="31">
        <v>512.6</v>
      </c>
      <c r="L90" s="31">
        <v>494</v>
      </c>
      <c r="M90" s="31">
        <v>10.21378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902.75</v>
      </c>
      <c r="D91" s="40">
        <v>903.26666666666677</v>
      </c>
      <c r="E91" s="40">
        <v>897.98333333333358</v>
      </c>
      <c r="F91" s="40">
        <v>893.21666666666681</v>
      </c>
      <c r="G91" s="40">
        <v>887.93333333333362</v>
      </c>
      <c r="H91" s="40">
        <v>908.03333333333353</v>
      </c>
      <c r="I91" s="40">
        <v>913.31666666666661</v>
      </c>
      <c r="J91" s="40">
        <v>918.08333333333348</v>
      </c>
      <c r="K91" s="31">
        <v>908.55</v>
      </c>
      <c r="L91" s="31">
        <v>898.5</v>
      </c>
      <c r="M91" s="31">
        <v>7.94353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578.95000000000005</v>
      </c>
      <c r="D92" s="40">
        <v>579</v>
      </c>
      <c r="E92" s="40">
        <v>572.54999999999995</v>
      </c>
      <c r="F92" s="40">
        <v>566.15</v>
      </c>
      <c r="G92" s="40">
        <v>559.69999999999993</v>
      </c>
      <c r="H92" s="40">
        <v>585.4</v>
      </c>
      <c r="I92" s="40">
        <v>591.85</v>
      </c>
      <c r="J92" s="40">
        <v>598.25</v>
      </c>
      <c r="K92" s="31">
        <v>585.45000000000005</v>
      </c>
      <c r="L92" s="31">
        <v>572.6</v>
      </c>
      <c r="M92" s="31">
        <v>0.77617999999999998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2042.8</v>
      </c>
      <c r="D93" s="40">
        <v>2033.7</v>
      </c>
      <c r="E93" s="40">
        <v>2018.4</v>
      </c>
      <c r="F93" s="40">
        <v>1994</v>
      </c>
      <c r="G93" s="40">
        <v>1978.7</v>
      </c>
      <c r="H93" s="40">
        <v>2058.1000000000004</v>
      </c>
      <c r="I93" s="40">
        <v>2073.3999999999996</v>
      </c>
      <c r="J93" s="40">
        <v>2097.8000000000002</v>
      </c>
      <c r="K93" s="31">
        <v>2049</v>
      </c>
      <c r="L93" s="31">
        <v>2009.3</v>
      </c>
      <c r="M93" s="31">
        <v>7.4780300000000004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1716.25</v>
      </c>
      <c r="D94" s="40">
        <v>1717.4166666666667</v>
      </c>
      <c r="E94" s="40">
        <v>1692.8333333333335</v>
      </c>
      <c r="F94" s="40">
        <v>1669.4166666666667</v>
      </c>
      <c r="G94" s="40">
        <v>1644.8333333333335</v>
      </c>
      <c r="H94" s="40">
        <v>1740.8333333333335</v>
      </c>
      <c r="I94" s="40">
        <v>1765.416666666667</v>
      </c>
      <c r="J94" s="40">
        <v>1788.8333333333335</v>
      </c>
      <c r="K94" s="31">
        <v>1742</v>
      </c>
      <c r="L94" s="31">
        <v>1694</v>
      </c>
      <c r="M94" s="31">
        <v>10.04508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665.05</v>
      </c>
      <c r="D95" s="40">
        <v>663.51666666666677</v>
      </c>
      <c r="E95" s="40">
        <v>657.68333333333351</v>
      </c>
      <c r="F95" s="40">
        <v>650.31666666666672</v>
      </c>
      <c r="G95" s="40">
        <v>644.48333333333346</v>
      </c>
      <c r="H95" s="40">
        <v>670.88333333333355</v>
      </c>
      <c r="I95" s="40">
        <v>676.71666666666681</v>
      </c>
      <c r="J95" s="40">
        <v>684.0833333333336</v>
      </c>
      <c r="K95" s="31">
        <v>669.35</v>
      </c>
      <c r="L95" s="31">
        <v>656.15</v>
      </c>
      <c r="M95" s="31">
        <v>6.16289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304.7</v>
      </c>
      <c r="D96" s="40">
        <v>305.5</v>
      </c>
      <c r="E96" s="40">
        <v>303</v>
      </c>
      <c r="F96" s="40">
        <v>301.3</v>
      </c>
      <c r="G96" s="40">
        <v>298.8</v>
      </c>
      <c r="H96" s="40">
        <v>307.2</v>
      </c>
      <c r="I96" s="40">
        <v>309.7</v>
      </c>
      <c r="J96" s="40">
        <v>311.39999999999998</v>
      </c>
      <c r="K96" s="31">
        <v>308</v>
      </c>
      <c r="L96" s="31">
        <v>303.8</v>
      </c>
      <c r="M96" s="31">
        <v>1.88184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1171.5999999999999</v>
      </c>
      <c r="D97" s="40">
        <v>1170.0833333333333</v>
      </c>
      <c r="E97" s="40">
        <v>1158.5666666666666</v>
      </c>
      <c r="F97" s="40">
        <v>1145.5333333333333</v>
      </c>
      <c r="G97" s="40">
        <v>1134.0166666666667</v>
      </c>
      <c r="H97" s="40">
        <v>1183.1166666666666</v>
      </c>
      <c r="I97" s="40">
        <v>1194.6333333333334</v>
      </c>
      <c r="J97" s="40">
        <v>1207.6666666666665</v>
      </c>
      <c r="K97" s="31">
        <v>1181.5999999999999</v>
      </c>
      <c r="L97" s="31">
        <v>1157.05</v>
      </c>
      <c r="M97" s="31">
        <v>25.257110000000001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2569.8000000000002</v>
      </c>
      <c r="D98" s="40">
        <v>2560.9833333333336</v>
      </c>
      <c r="E98" s="40">
        <v>2546.4666666666672</v>
      </c>
      <c r="F98" s="40">
        <v>2523.1333333333337</v>
      </c>
      <c r="G98" s="40">
        <v>2508.6166666666672</v>
      </c>
      <c r="H98" s="40">
        <v>2584.3166666666671</v>
      </c>
      <c r="I98" s="40">
        <v>2598.8333333333335</v>
      </c>
      <c r="J98" s="40">
        <v>2622.166666666667</v>
      </c>
      <c r="K98" s="31">
        <v>2575.5</v>
      </c>
      <c r="L98" s="31">
        <v>2537.65</v>
      </c>
      <c r="M98" s="31">
        <v>1.19373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1553.8</v>
      </c>
      <c r="D99" s="40">
        <v>1547.6166666666668</v>
      </c>
      <c r="E99" s="40">
        <v>1540.1833333333336</v>
      </c>
      <c r="F99" s="40">
        <v>1526.5666666666668</v>
      </c>
      <c r="G99" s="40">
        <v>1519.1333333333337</v>
      </c>
      <c r="H99" s="40">
        <v>1561.2333333333336</v>
      </c>
      <c r="I99" s="40">
        <v>1568.666666666667</v>
      </c>
      <c r="J99" s="40">
        <v>1582.2833333333335</v>
      </c>
      <c r="K99" s="31">
        <v>1555.05</v>
      </c>
      <c r="L99" s="31">
        <v>1534</v>
      </c>
      <c r="M99" s="31">
        <v>76.477670000000003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686.4</v>
      </c>
      <c r="D100" s="40">
        <v>689.98333333333323</v>
      </c>
      <c r="E100" s="40">
        <v>681.11666666666645</v>
      </c>
      <c r="F100" s="40">
        <v>675.83333333333326</v>
      </c>
      <c r="G100" s="40">
        <v>666.96666666666647</v>
      </c>
      <c r="H100" s="40">
        <v>695.26666666666642</v>
      </c>
      <c r="I100" s="40">
        <v>704.13333333333321</v>
      </c>
      <c r="J100" s="40">
        <v>709.4166666666664</v>
      </c>
      <c r="K100" s="31">
        <v>698.85</v>
      </c>
      <c r="L100" s="31">
        <v>684.7</v>
      </c>
      <c r="M100" s="31">
        <v>36.78237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1417.95</v>
      </c>
      <c r="D101" s="40">
        <v>1418.1833333333334</v>
      </c>
      <c r="E101" s="40">
        <v>1406.9666666666667</v>
      </c>
      <c r="F101" s="40">
        <v>1395.9833333333333</v>
      </c>
      <c r="G101" s="40">
        <v>1384.7666666666667</v>
      </c>
      <c r="H101" s="40">
        <v>1429.1666666666667</v>
      </c>
      <c r="I101" s="40">
        <v>1440.3833333333334</v>
      </c>
      <c r="J101" s="40">
        <v>1451.3666666666668</v>
      </c>
      <c r="K101" s="31">
        <v>1429.4</v>
      </c>
      <c r="L101" s="31">
        <v>1407.2</v>
      </c>
      <c r="M101" s="31">
        <v>9.4841999999999995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2490.65</v>
      </c>
      <c r="D102" s="40">
        <v>2483.6</v>
      </c>
      <c r="E102" s="40">
        <v>2467.1999999999998</v>
      </c>
      <c r="F102" s="40">
        <v>2443.75</v>
      </c>
      <c r="G102" s="40">
        <v>2427.35</v>
      </c>
      <c r="H102" s="40">
        <v>2507.0499999999997</v>
      </c>
      <c r="I102" s="40">
        <v>2523.4500000000003</v>
      </c>
      <c r="J102" s="40">
        <v>2546.8999999999996</v>
      </c>
      <c r="K102" s="31">
        <v>2500</v>
      </c>
      <c r="L102" s="31">
        <v>2460.15</v>
      </c>
      <c r="M102" s="31">
        <v>3.0818099999999999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457.45</v>
      </c>
      <c r="D103" s="40">
        <v>452</v>
      </c>
      <c r="E103" s="40">
        <v>445.55</v>
      </c>
      <c r="F103" s="40">
        <v>433.65000000000003</v>
      </c>
      <c r="G103" s="40">
        <v>427.20000000000005</v>
      </c>
      <c r="H103" s="40">
        <v>463.9</v>
      </c>
      <c r="I103" s="40">
        <v>470.35</v>
      </c>
      <c r="J103" s="40">
        <v>482.24999999999994</v>
      </c>
      <c r="K103" s="31">
        <v>458.45</v>
      </c>
      <c r="L103" s="31">
        <v>440.1</v>
      </c>
      <c r="M103" s="31">
        <v>137.00443000000001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1291.95</v>
      </c>
      <c r="D104" s="40">
        <v>1298.2333333333333</v>
      </c>
      <c r="E104" s="40">
        <v>1282.4666666666667</v>
      </c>
      <c r="F104" s="40">
        <v>1272.9833333333333</v>
      </c>
      <c r="G104" s="40">
        <v>1257.2166666666667</v>
      </c>
      <c r="H104" s="40">
        <v>1307.7166666666667</v>
      </c>
      <c r="I104" s="40">
        <v>1323.4833333333336</v>
      </c>
      <c r="J104" s="40">
        <v>1332.9666666666667</v>
      </c>
      <c r="K104" s="31">
        <v>1314</v>
      </c>
      <c r="L104" s="31">
        <v>1288.75</v>
      </c>
      <c r="M104" s="31">
        <v>4.4839000000000002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126.05</v>
      </c>
      <c r="D105" s="40">
        <v>126</v>
      </c>
      <c r="E105" s="40">
        <v>124.05</v>
      </c>
      <c r="F105" s="40">
        <v>122.05</v>
      </c>
      <c r="G105" s="40">
        <v>120.1</v>
      </c>
      <c r="H105" s="40">
        <v>128</v>
      </c>
      <c r="I105" s="40">
        <v>129.94999999999999</v>
      </c>
      <c r="J105" s="40">
        <v>131.94999999999999</v>
      </c>
      <c r="K105" s="31">
        <v>127.95</v>
      </c>
      <c r="L105" s="31">
        <v>124</v>
      </c>
      <c r="M105" s="31">
        <v>49.605400000000003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301.75</v>
      </c>
      <c r="D106" s="40">
        <v>302.98333333333335</v>
      </c>
      <c r="E106" s="40">
        <v>299.06666666666672</v>
      </c>
      <c r="F106" s="40">
        <v>296.38333333333338</v>
      </c>
      <c r="G106" s="40">
        <v>292.46666666666675</v>
      </c>
      <c r="H106" s="40">
        <v>305.66666666666669</v>
      </c>
      <c r="I106" s="40">
        <v>309.58333333333331</v>
      </c>
      <c r="J106" s="40">
        <v>312.26666666666665</v>
      </c>
      <c r="K106" s="31">
        <v>306.89999999999998</v>
      </c>
      <c r="L106" s="31">
        <v>300.3</v>
      </c>
      <c r="M106" s="31">
        <v>23.072510000000001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2340.6</v>
      </c>
      <c r="D107" s="40">
        <v>2334.4333333333329</v>
      </c>
      <c r="E107" s="40">
        <v>2324.4166666666661</v>
      </c>
      <c r="F107" s="40">
        <v>2308.2333333333331</v>
      </c>
      <c r="G107" s="40">
        <v>2298.2166666666662</v>
      </c>
      <c r="H107" s="40">
        <v>2350.6166666666659</v>
      </c>
      <c r="I107" s="40">
        <v>2360.6333333333332</v>
      </c>
      <c r="J107" s="40">
        <v>2376.8166666666657</v>
      </c>
      <c r="K107" s="31">
        <v>2344.4499999999998</v>
      </c>
      <c r="L107" s="31">
        <v>2318.25</v>
      </c>
      <c r="M107" s="31">
        <v>8.3976900000000008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361.75</v>
      </c>
      <c r="D108" s="40">
        <v>360.23333333333335</v>
      </c>
      <c r="E108" s="40">
        <v>356.7166666666667</v>
      </c>
      <c r="F108" s="40">
        <v>351.68333333333334</v>
      </c>
      <c r="G108" s="40">
        <v>348.16666666666669</v>
      </c>
      <c r="H108" s="40">
        <v>365.26666666666671</v>
      </c>
      <c r="I108" s="40">
        <v>368.78333333333336</v>
      </c>
      <c r="J108" s="40">
        <v>373.81666666666672</v>
      </c>
      <c r="K108" s="31">
        <v>363.75</v>
      </c>
      <c r="L108" s="31">
        <v>355.2</v>
      </c>
      <c r="M108" s="31">
        <v>42.261369999999999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2853</v>
      </c>
      <c r="D109" s="40">
        <v>2845.6833333333329</v>
      </c>
      <c r="E109" s="40">
        <v>2827.3666666666659</v>
      </c>
      <c r="F109" s="40">
        <v>2801.7333333333331</v>
      </c>
      <c r="G109" s="40">
        <v>2783.4166666666661</v>
      </c>
      <c r="H109" s="40">
        <v>2871.3166666666657</v>
      </c>
      <c r="I109" s="40">
        <v>2889.6333333333323</v>
      </c>
      <c r="J109" s="40">
        <v>2915.2666666666655</v>
      </c>
      <c r="K109" s="31">
        <v>2864</v>
      </c>
      <c r="L109" s="31">
        <v>2820.05</v>
      </c>
      <c r="M109" s="31">
        <v>17.722349999999999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753.4</v>
      </c>
      <c r="D110" s="40">
        <v>752.09999999999991</v>
      </c>
      <c r="E110" s="40">
        <v>745.39999999999986</v>
      </c>
      <c r="F110" s="40">
        <v>737.4</v>
      </c>
      <c r="G110" s="40">
        <v>730.69999999999993</v>
      </c>
      <c r="H110" s="40">
        <v>760.0999999999998</v>
      </c>
      <c r="I110" s="40">
        <v>766.79999999999984</v>
      </c>
      <c r="J110" s="40">
        <v>774.79999999999973</v>
      </c>
      <c r="K110" s="31">
        <v>758.8</v>
      </c>
      <c r="L110" s="31">
        <v>744.1</v>
      </c>
      <c r="M110" s="31">
        <v>334.32411000000002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1445</v>
      </c>
      <c r="D111" s="40">
        <v>1438.5</v>
      </c>
      <c r="E111" s="40">
        <v>1427</v>
      </c>
      <c r="F111" s="40">
        <v>1409</v>
      </c>
      <c r="G111" s="40">
        <v>1397.5</v>
      </c>
      <c r="H111" s="40">
        <v>1456.5</v>
      </c>
      <c r="I111" s="40">
        <v>1468</v>
      </c>
      <c r="J111" s="40">
        <v>1486</v>
      </c>
      <c r="K111" s="31">
        <v>1450</v>
      </c>
      <c r="L111" s="31">
        <v>1420.5</v>
      </c>
      <c r="M111" s="31">
        <v>7.7461700000000002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587</v>
      </c>
      <c r="D112" s="40">
        <v>588.43333333333328</v>
      </c>
      <c r="E112" s="40">
        <v>584.36666666666656</v>
      </c>
      <c r="F112" s="40">
        <v>581.73333333333323</v>
      </c>
      <c r="G112" s="40">
        <v>577.66666666666652</v>
      </c>
      <c r="H112" s="40">
        <v>591.06666666666661</v>
      </c>
      <c r="I112" s="40">
        <v>595.13333333333344</v>
      </c>
      <c r="J112" s="40">
        <v>597.76666666666665</v>
      </c>
      <c r="K112" s="31">
        <v>592.5</v>
      </c>
      <c r="L112" s="31">
        <v>585.79999999999995</v>
      </c>
      <c r="M112" s="31">
        <v>8.4641099999999998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783.4</v>
      </c>
      <c r="D113" s="40">
        <v>790.4666666666667</v>
      </c>
      <c r="E113" s="40">
        <v>770.93333333333339</v>
      </c>
      <c r="F113" s="40">
        <v>758.4666666666667</v>
      </c>
      <c r="G113" s="40">
        <v>738.93333333333339</v>
      </c>
      <c r="H113" s="40">
        <v>802.93333333333339</v>
      </c>
      <c r="I113" s="40">
        <v>822.4666666666667</v>
      </c>
      <c r="J113" s="40">
        <v>834.93333333333339</v>
      </c>
      <c r="K113" s="31">
        <v>810</v>
      </c>
      <c r="L113" s="31">
        <v>778</v>
      </c>
      <c r="M113" s="31">
        <v>2.8456100000000002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48.6</v>
      </c>
      <c r="D114" s="40">
        <v>48.433333333333337</v>
      </c>
      <c r="E114" s="40">
        <v>48.166666666666671</v>
      </c>
      <c r="F114" s="40">
        <v>47.733333333333334</v>
      </c>
      <c r="G114" s="40">
        <v>47.466666666666669</v>
      </c>
      <c r="H114" s="40">
        <v>48.866666666666674</v>
      </c>
      <c r="I114" s="40">
        <v>49.13333333333334</v>
      </c>
      <c r="J114" s="40">
        <v>49.566666666666677</v>
      </c>
      <c r="K114" s="31">
        <v>48.7</v>
      </c>
      <c r="L114" s="31">
        <v>48</v>
      </c>
      <c r="M114" s="31">
        <v>172.00743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224.95</v>
      </c>
      <c r="D115" s="40">
        <v>223.86666666666667</v>
      </c>
      <c r="E115" s="40">
        <v>222.08333333333334</v>
      </c>
      <c r="F115" s="40">
        <v>219.21666666666667</v>
      </c>
      <c r="G115" s="40">
        <v>217.43333333333334</v>
      </c>
      <c r="H115" s="40">
        <v>226.73333333333335</v>
      </c>
      <c r="I115" s="40">
        <v>228.51666666666665</v>
      </c>
      <c r="J115" s="40">
        <v>231.38333333333335</v>
      </c>
      <c r="K115" s="31">
        <v>225.65</v>
      </c>
      <c r="L115" s="31">
        <v>221</v>
      </c>
      <c r="M115" s="31">
        <v>98.618470000000002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7306.8</v>
      </c>
      <c r="D116" s="40">
        <v>7292.4000000000005</v>
      </c>
      <c r="E116" s="40">
        <v>7184.4000000000015</v>
      </c>
      <c r="F116" s="40">
        <v>7062.0000000000009</v>
      </c>
      <c r="G116" s="40">
        <v>6954.0000000000018</v>
      </c>
      <c r="H116" s="40">
        <v>7414.8000000000011</v>
      </c>
      <c r="I116" s="40">
        <v>7522.7999999999993</v>
      </c>
      <c r="J116" s="40">
        <v>7645.2000000000007</v>
      </c>
      <c r="K116" s="31">
        <v>7400.4</v>
      </c>
      <c r="L116" s="31">
        <v>7170</v>
      </c>
      <c r="M116" s="31">
        <v>1.7381899999999999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153.69999999999999</v>
      </c>
      <c r="D117" s="40">
        <v>151.91666666666666</v>
      </c>
      <c r="E117" s="40">
        <v>149.0333333333333</v>
      </c>
      <c r="F117" s="40">
        <v>144.36666666666665</v>
      </c>
      <c r="G117" s="40">
        <v>141.48333333333329</v>
      </c>
      <c r="H117" s="40">
        <v>156.58333333333331</v>
      </c>
      <c r="I117" s="40">
        <v>159.4666666666667</v>
      </c>
      <c r="J117" s="40">
        <v>164.13333333333333</v>
      </c>
      <c r="K117" s="31">
        <v>154.80000000000001</v>
      </c>
      <c r="L117" s="31">
        <v>147.25</v>
      </c>
      <c r="M117" s="31">
        <v>47.291409999999999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202.05</v>
      </c>
      <c r="D118" s="40">
        <v>201.33333333333334</v>
      </c>
      <c r="E118" s="40">
        <v>197.76666666666668</v>
      </c>
      <c r="F118" s="40">
        <v>193.48333333333335</v>
      </c>
      <c r="G118" s="40">
        <v>189.91666666666669</v>
      </c>
      <c r="H118" s="40">
        <v>205.61666666666667</v>
      </c>
      <c r="I118" s="40">
        <v>209.18333333333334</v>
      </c>
      <c r="J118" s="40">
        <v>213.46666666666667</v>
      </c>
      <c r="K118" s="31">
        <v>204.9</v>
      </c>
      <c r="L118" s="31">
        <v>197.05</v>
      </c>
      <c r="M118" s="31">
        <v>113.44076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120.4</v>
      </c>
      <c r="D119" s="40">
        <v>120.98333333333333</v>
      </c>
      <c r="E119" s="40">
        <v>119.41666666666667</v>
      </c>
      <c r="F119" s="40">
        <v>118.43333333333334</v>
      </c>
      <c r="G119" s="40">
        <v>116.86666666666667</v>
      </c>
      <c r="H119" s="40">
        <v>121.96666666666667</v>
      </c>
      <c r="I119" s="40">
        <v>123.53333333333333</v>
      </c>
      <c r="J119" s="40">
        <v>124.51666666666667</v>
      </c>
      <c r="K119" s="31">
        <v>122.55</v>
      </c>
      <c r="L119" s="31">
        <v>120</v>
      </c>
      <c r="M119" s="31">
        <v>98.002250000000004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851.4</v>
      </c>
      <c r="D120" s="40">
        <v>845.71666666666658</v>
      </c>
      <c r="E120" s="40">
        <v>834.73333333333312</v>
      </c>
      <c r="F120" s="40">
        <v>818.06666666666649</v>
      </c>
      <c r="G120" s="40">
        <v>807.08333333333303</v>
      </c>
      <c r="H120" s="40">
        <v>862.38333333333321</v>
      </c>
      <c r="I120" s="40">
        <v>873.36666666666656</v>
      </c>
      <c r="J120" s="40">
        <v>890.0333333333333</v>
      </c>
      <c r="K120" s="31">
        <v>856.7</v>
      </c>
      <c r="L120" s="31">
        <v>829.05</v>
      </c>
      <c r="M120" s="31">
        <v>71.907749999999993</v>
      </c>
      <c r="N120" s="1"/>
      <c r="O120" s="1"/>
    </row>
    <row r="121" spans="1:15" ht="12.75" customHeight="1">
      <c r="A121" s="56">
        <v>112</v>
      </c>
      <c r="B121" s="31" t="s">
        <v>845</v>
      </c>
      <c r="C121" s="31">
        <v>23.4</v>
      </c>
      <c r="D121" s="40">
        <v>23.383333333333336</v>
      </c>
      <c r="E121" s="40">
        <v>23.266666666666673</v>
      </c>
      <c r="F121" s="40">
        <v>23.133333333333336</v>
      </c>
      <c r="G121" s="40">
        <v>23.016666666666673</v>
      </c>
      <c r="H121" s="40">
        <v>23.516666666666673</v>
      </c>
      <c r="I121" s="40">
        <v>23.63333333333334</v>
      </c>
      <c r="J121" s="40">
        <v>23.766666666666673</v>
      </c>
      <c r="K121" s="31">
        <v>23.5</v>
      </c>
      <c r="L121" s="31">
        <v>23.25</v>
      </c>
      <c r="M121" s="31">
        <v>49.392440000000001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496.25</v>
      </c>
      <c r="D122" s="40">
        <v>497.61666666666662</v>
      </c>
      <c r="E122" s="40">
        <v>492.58333333333326</v>
      </c>
      <c r="F122" s="40">
        <v>488.91666666666663</v>
      </c>
      <c r="G122" s="40">
        <v>483.88333333333327</v>
      </c>
      <c r="H122" s="40">
        <v>501.28333333333325</v>
      </c>
      <c r="I122" s="40">
        <v>506.31666666666666</v>
      </c>
      <c r="J122" s="40">
        <v>509.98333333333323</v>
      </c>
      <c r="K122" s="31">
        <v>502.65</v>
      </c>
      <c r="L122" s="31">
        <v>493.95</v>
      </c>
      <c r="M122" s="31">
        <v>18.400970000000001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273.10000000000002</v>
      </c>
      <c r="D123" s="40">
        <v>273.83333333333337</v>
      </c>
      <c r="E123" s="40">
        <v>270.86666666666673</v>
      </c>
      <c r="F123" s="40">
        <v>268.63333333333338</v>
      </c>
      <c r="G123" s="40">
        <v>265.66666666666674</v>
      </c>
      <c r="H123" s="40">
        <v>276.06666666666672</v>
      </c>
      <c r="I123" s="40">
        <v>279.03333333333342</v>
      </c>
      <c r="J123" s="40">
        <v>281.26666666666671</v>
      </c>
      <c r="K123" s="31">
        <v>276.8</v>
      </c>
      <c r="L123" s="31">
        <v>271.60000000000002</v>
      </c>
      <c r="M123" s="31">
        <v>23.820119999999999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945.3</v>
      </c>
      <c r="D124" s="40">
        <v>942.26666666666677</v>
      </c>
      <c r="E124" s="40">
        <v>935.53333333333353</v>
      </c>
      <c r="F124" s="40">
        <v>925.76666666666677</v>
      </c>
      <c r="G124" s="40">
        <v>919.03333333333353</v>
      </c>
      <c r="H124" s="40">
        <v>952.03333333333353</v>
      </c>
      <c r="I124" s="40">
        <v>958.76666666666688</v>
      </c>
      <c r="J124" s="40">
        <v>968.53333333333353</v>
      </c>
      <c r="K124" s="31">
        <v>949</v>
      </c>
      <c r="L124" s="31">
        <v>932.5</v>
      </c>
      <c r="M124" s="31">
        <v>37.742440000000002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5739.8</v>
      </c>
      <c r="D125" s="40">
        <v>5745.4000000000005</v>
      </c>
      <c r="E125" s="40">
        <v>5697.6000000000013</v>
      </c>
      <c r="F125" s="40">
        <v>5655.4000000000005</v>
      </c>
      <c r="G125" s="40">
        <v>5607.6000000000013</v>
      </c>
      <c r="H125" s="40">
        <v>5787.6000000000013</v>
      </c>
      <c r="I125" s="40">
        <v>5835.4000000000005</v>
      </c>
      <c r="J125" s="40">
        <v>5877.6000000000013</v>
      </c>
      <c r="K125" s="31">
        <v>5793.2</v>
      </c>
      <c r="L125" s="31">
        <v>5703.2</v>
      </c>
      <c r="M125" s="31">
        <v>2.6615500000000001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1753.35</v>
      </c>
      <c r="D126" s="40">
        <v>1748.5833333333333</v>
      </c>
      <c r="E126" s="40">
        <v>1737.3666666666666</v>
      </c>
      <c r="F126" s="40">
        <v>1721.3833333333332</v>
      </c>
      <c r="G126" s="40">
        <v>1710.1666666666665</v>
      </c>
      <c r="H126" s="40">
        <v>1764.5666666666666</v>
      </c>
      <c r="I126" s="40">
        <v>1775.7833333333333</v>
      </c>
      <c r="J126" s="40">
        <v>1791.7666666666667</v>
      </c>
      <c r="K126" s="31">
        <v>1759.8</v>
      </c>
      <c r="L126" s="31">
        <v>1732.6</v>
      </c>
      <c r="M126" s="31">
        <v>30.291689999999999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1986.8</v>
      </c>
      <c r="D127" s="40">
        <v>1978.5</v>
      </c>
      <c r="E127" s="40">
        <v>1959.55</v>
      </c>
      <c r="F127" s="40">
        <v>1932.3</v>
      </c>
      <c r="G127" s="40">
        <v>1913.35</v>
      </c>
      <c r="H127" s="40">
        <v>2005.75</v>
      </c>
      <c r="I127" s="40">
        <v>2024.6999999999998</v>
      </c>
      <c r="J127" s="40">
        <v>2051.9499999999998</v>
      </c>
      <c r="K127" s="31">
        <v>1997.45</v>
      </c>
      <c r="L127" s="31">
        <v>1951.25</v>
      </c>
      <c r="M127" s="31">
        <v>8.0523299999999995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2043.65</v>
      </c>
      <c r="D128" s="40">
        <v>2035.75</v>
      </c>
      <c r="E128" s="40">
        <v>2007.9</v>
      </c>
      <c r="F128" s="40">
        <v>1972.15</v>
      </c>
      <c r="G128" s="40">
        <v>1944.3000000000002</v>
      </c>
      <c r="H128" s="40">
        <v>2071.5</v>
      </c>
      <c r="I128" s="40">
        <v>2099.3500000000004</v>
      </c>
      <c r="J128" s="40">
        <v>2135.1</v>
      </c>
      <c r="K128" s="31">
        <v>2063.6</v>
      </c>
      <c r="L128" s="31">
        <v>2000</v>
      </c>
      <c r="M128" s="31">
        <v>8.5126500000000007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307.95</v>
      </c>
      <c r="D129" s="40">
        <v>308.95</v>
      </c>
      <c r="E129" s="40">
        <v>305</v>
      </c>
      <c r="F129" s="40">
        <v>302.05</v>
      </c>
      <c r="G129" s="40">
        <v>298.10000000000002</v>
      </c>
      <c r="H129" s="40">
        <v>311.89999999999998</v>
      </c>
      <c r="I129" s="40">
        <v>315.84999999999991</v>
      </c>
      <c r="J129" s="40">
        <v>318.79999999999995</v>
      </c>
      <c r="K129" s="31">
        <v>312.89999999999998</v>
      </c>
      <c r="L129" s="31">
        <v>306</v>
      </c>
      <c r="M129" s="31">
        <v>11.51938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672.95</v>
      </c>
      <c r="D130" s="40">
        <v>669.69999999999993</v>
      </c>
      <c r="E130" s="40">
        <v>663.39999999999986</v>
      </c>
      <c r="F130" s="40">
        <v>653.84999999999991</v>
      </c>
      <c r="G130" s="40">
        <v>647.54999999999984</v>
      </c>
      <c r="H130" s="40">
        <v>679.24999999999989</v>
      </c>
      <c r="I130" s="40">
        <v>685.54999999999984</v>
      </c>
      <c r="J130" s="40">
        <v>695.09999999999991</v>
      </c>
      <c r="K130" s="31">
        <v>676</v>
      </c>
      <c r="L130" s="31">
        <v>660.15</v>
      </c>
      <c r="M130" s="31">
        <v>96.766210000000001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381.4</v>
      </c>
      <c r="D131" s="40">
        <v>378.25</v>
      </c>
      <c r="E131" s="40">
        <v>373.5</v>
      </c>
      <c r="F131" s="40">
        <v>365.6</v>
      </c>
      <c r="G131" s="40">
        <v>360.85</v>
      </c>
      <c r="H131" s="40">
        <v>386.15</v>
      </c>
      <c r="I131" s="40">
        <v>390.9</v>
      </c>
      <c r="J131" s="40">
        <v>398.79999999999995</v>
      </c>
      <c r="K131" s="31">
        <v>383</v>
      </c>
      <c r="L131" s="31">
        <v>370.35</v>
      </c>
      <c r="M131" s="31">
        <v>116.30602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3832.9</v>
      </c>
      <c r="D132" s="40">
        <v>3818.6333333333332</v>
      </c>
      <c r="E132" s="40">
        <v>3786.2666666666664</v>
      </c>
      <c r="F132" s="40">
        <v>3739.6333333333332</v>
      </c>
      <c r="G132" s="40">
        <v>3707.2666666666664</v>
      </c>
      <c r="H132" s="40">
        <v>3865.2666666666664</v>
      </c>
      <c r="I132" s="40">
        <v>3897.6333333333332</v>
      </c>
      <c r="J132" s="40">
        <v>3944.2666666666664</v>
      </c>
      <c r="K132" s="31">
        <v>3851</v>
      </c>
      <c r="L132" s="31">
        <v>3772</v>
      </c>
      <c r="M132" s="31">
        <v>3.05233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1920.45</v>
      </c>
      <c r="D133" s="40">
        <v>1935.3</v>
      </c>
      <c r="E133" s="40">
        <v>1900.6</v>
      </c>
      <c r="F133" s="40">
        <v>1880.75</v>
      </c>
      <c r="G133" s="40">
        <v>1846.05</v>
      </c>
      <c r="H133" s="40">
        <v>1955.1499999999999</v>
      </c>
      <c r="I133" s="40">
        <v>1989.8500000000001</v>
      </c>
      <c r="J133" s="40">
        <v>2009.6999999999998</v>
      </c>
      <c r="K133" s="31">
        <v>1970</v>
      </c>
      <c r="L133" s="31">
        <v>1915.45</v>
      </c>
      <c r="M133" s="31">
        <v>51.255949999999999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80.150000000000006</v>
      </c>
      <c r="D134" s="40">
        <v>80.05</v>
      </c>
      <c r="E134" s="40">
        <v>79.699999999999989</v>
      </c>
      <c r="F134" s="40">
        <v>79.249999999999986</v>
      </c>
      <c r="G134" s="40">
        <v>78.899999999999977</v>
      </c>
      <c r="H134" s="40">
        <v>80.5</v>
      </c>
      <c r="I134" s="40">
        <v>80.849999999999994</v>
      </c>
      <c r="J134" s="40">
        <v>81.300000000000011</v>
      </c>
      <c r="K134" s="31">
        <v>80.400000000000006</v>
      </c>
      <c r="L134" s="31">
        <v>79.599999999999994</v>
      </c>
      <c r="M134" s="31">
        <v>33.953299999999999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5390.85</v>
      </c>
      <c r="D135" s="40">
        <v>5389.9666666666662</v>
      </c>
      <c r="E135" s="40">
        <v>5315.4833333333327</v>
      </c>
      <c r="F135" s="40">
        <v>5240.1166666666668</v>
      </c>
      <c r="G135" s="40">
        <v>5165.6333333333332</v>
      </c>
      <c r="H135" s="40">
        <v>5465.3333333333321</v>
      </c>
      <c r="I135" s="40">
        <v>5539.8166666666657</v>
      </c>
      <c r="J135" s="40">
        <v>5615.1833333333316</v>
      </c>
      <c r="K135" s="31">
        <v>5464.45</v>
      </c>
      <c r="L135" s="31">
        <v>5314.6</v>
      </c>
      <c r="M135" s="31">
        <v>2.41045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389.75</v>
      </c>
      <c r="D136" s="40">
        <v>389.11666666666662</v>
      </c>
      <c r="E136" s="40">
        <v>386.48333333333323</v>
      </c>
      <c r="F136" s="40">
        <v>383.21666666666664</v>
      </c>
      <c r="G136" s="40">
        <v>380.58333333333326</v>
      </c>
      <c r="H136" s="40">
        <v>392.38333333333321</v>
      </c>
      <c r="I136" s="40">
        <v>395.01666666666654</v>
      </c>
      <c r="J136" s="40">
        <v>398.28333333333319</v>
      </c>
      <c r="K136" s="31">
        <v>391.75</v>
      </c>
      <c r="L136" s="31">
        <v>385.85</v>
      </c>
      <c r="M136" s="31">
        <v>11.66296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6647.8</v>
      </c>
      <c r="D137" s="40">
        <v>6657.95</v>
      </c>
      <c r="E137" s="40">
        <v>6595.9</v>
      </c>
      <c r="F137" s="40">
        <v>6544</v>
      </c>
      <c r="G137" s="40">
        <v>6481.95</v>
      </c>
      <c r="H137" s="40">
        <v>6709.8499999999995</v>
      </c>
      <c r="I137" s="40">
        <v>6771.9000000000005</v>
      </c>
      <c r="J137" s="40">
        <v>6823.7999999999993</v>
      </c>
      <c r="K137" s="31">
        <v>6720</v>
      </c>
      <c r="L137" s="31">
        <v>6606.05</v>
      </c>
      <c r="M137" s="31">
        <v>3.35995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1825.05</v>
      </c>
      <c r="D138" s="40">
        <v>1822.6833333333334</v>
      </c>
      <c r="E138" s="40">
        <v>1804.3666666666668</v>
      </c>
      <c r="F138" s="40">
        <v>1783.6833333333334</v>
      </c>
      <c r="G138" s="40">
        <v>1765.3666666666668</v>
      </c>
      <c r="H138" s="40">
        <v>1843.3666666666668</v>
      </c>
      <c r="I138" s="40">
        <v>1861.6833333333334</v>
      </c>
      <c r="J138" s="40">
        <v>1882.3666666666668</v>
      </c>
      <c r="K138" s="31">
        <v>1841</v>
      </c>
      <c r="L138" s="31">
        <v>1802</v>
      </c>
      <c r="M138" s="31">
        <v>34.332059999999998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506.55</v>
      </c>
      <c r="D139" s="40">
        <v>505.5333333333333</v>
      </c>
      <c r="E139" s="40">
        <v>501.06666666666661</v>
      </c>
      <c r="F139" s="40">
        <v>495.58333333333331</v>
      </c>
      <c r="G139" s="40">
        <v>491.11666666666662</v>
      </c>
      <c r="H139" s="40">
        <v>511.01666666666659</v>
      </c>
      <c r="I139" s="40">
        <v>515.48333333333335</v>
      </c>
      <c r="J139" s="40">
        <v>520.96666666666658</v>
      </c>
      <c r="K139" s="31">
        <v>510</v>
      </c>
      <c r="L139" s="31">
        <v>500.05</v>
      </c>
      <c r="M139" s="31">
        <v>20.151679999999999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889.25</v>
      </c>
      <c r="D140" s="40">
        <v>883.51666666666677</v>
      </c>
      <c r="E140" s="40">
        <v>875.18333333333351</v>
      </c>
      <c r="F140" s="40">
        <v>861.11666666666679</v>
      </c>
      <c r="G140" s="40">
        <v>852.78333333333353</v>
      </c>
      <c r="H140" s="40">
        <v>897.58333333333348</v>
      </c>
      <c r="I140" s="40">
        <v>905.91666666666674</v>
      </c>
      <c r="J140" s="40">
        <v>919.98333333333346</v>
      </c>
      <c r="K140" s="31">
        <v>891.85</v>
      </c>
      <c r="L140" s="31">
        <v>869.45</v>
      </c>
      <c r="M140" s="31">
        <v>17.878219999999999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74655.3</v>
      </c>
      <c r="D141" s="40">
        <v>74635.8</v>
      </c>
      <c r="E141" s="40">
        <v>74028.850000000006</v>
      </c>
      <c r="F141" s="40">
        <v>73402.400000000009</v>
      </c>
      <c r="G141" s="40">
        <v>72795.450000000012</v>
      </c>
      <c r="H141" s="40">
        <v>75262.25</v>
      </c>
      <c r="I141" s="40">
        <v>75869.199999999983</v>
      </c>
      <c r="J141" s="40">
        <v>76495.649999999994</v>
      </c>
      <c r="K141" s="31">
        <v>75242.75</v>
      </c>
      <c r="L141" s="31">
        <v>74009.350000000006</v>
      </c>
      <c r="M141" s="31">
        <v>8.1180000000000002E-2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909.8</v>
      </c>
      <c r="D142" s="40">
        <v>909.16666666666663</v>
      </c>
      <c r="E142" s="40">
        <v>900.63333333333321</v>
      </c>
      <c r="F142" s="40">
        <v>891.46666666666658</v>
      </c>
      <c r="G142" s="40">
        <v>882.93333333333317</v>
      </c>
      <c r="H142" s="40">
        <v>918.33333333333326</v>
      </c>
      <c r="I142" s="40">
        <v>926.86666666666679</v>
      </c>
      <c r="J142" s="40">
        <v>936.0333333333333</v>
      </c>
      <c r="K142" s="31">
        <v>917.7</v>
      </c>
      <c r="L142" s="31">
        <v>900</v>
      </c>
      <c r="M142" s="31">
        <v>10.559100000000001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165</v>
      </c>
      <c r="D143" s="40">
        <v>164.53333333333333</v>
      </c>
      <c r="E143" s="40">
        <v>163.06666666666666</v>
      </c>
      <c r="F143" s="40">
        <v>161.13333333333333</v>
      </c>
      <c r="G143" s="40">
        <v>159.66666666666666</v>
      </c>
      <c r="H143" s="40">
        <v>166.46666666666667</v>
      </c>
      <c r="I143" s="40">
        <v>167.93333333333331</v>
      </c>
      <c r="J143" s="40">
        <v>169.86666666666667</v>
      </c>
      <c r="K143" s="31">
        <v>166</v>
      </c>
      <c r="L143" s="31">
        <v>162.6</v>
      </c>
      <c r="M143" s="31">
        <v>42.384439999999998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840.75</v>
      </c>
      <c r="D144" s="40">
        <v>837.13333333333333</v>
      </c>
      <c r="E144" s="40">
        <v>830.56666666666661</v>
      </c>
      <c r="F144" s="40">
        <v>820.38333333333333</v>
      </c>
      <c r="G144" s="40">
        <v>813.81666666666661</v>
      </c>
      <c r="H144" s="40">
        <v>847.31666666666661</v>
      </c>
      <c r="I144" s="40">
        <v>853.88333333333344</v>
      </c>
      <c r="J144" s="40">
        <v>864.06666666666661</v>
      </c>
      <c r="K144" s="31">
        <v>843.7</v>
      </c>
      <c r="L144" s="31">
        <v>826.95</v>
      </c>
      <c r="M144" s="31">
        <v>23.464559999999999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176.75</v>
      </c>
      <c r="D145" s="40">
        <v>176.68333333333331</v>
      </c>
      <c r="E145" s="40">
        <v>175.56666666666661</v>
      </c>
      <c r="F145" s="40">
        <v>174.3833333333333</v>
      </c>
      <c r="G145" s="40">
        <v>173.26666666666659</v>
      </c>
      <c r="H145" s="40">
        <v>177.86666666666662</v>
      </c>
      <c r="I145" s="40">
        <v>178.98333333333335</v>
      </c>
      <c r="J145" s="40">
        <v>180.16666666666663</v>
      </c>
      <c r="K145" s="31">
        <v>177.8</v>
      </c>
      <c r="L145" s="31">
        <v>175.5</v>
      </c>
      <c r="M145" s="31">
        <v>20.511579999999999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529.79999999999995</v>
      </c>
      <c r="D146" s="40">
        <v>527.94999999999993</v>
      </c>
      <c r="E146" s="40">
        <v>524.39999999999986</v>
      </c>
      <c r="F146" s="40">
        <v>518.99999999999989</v>
      </c>
      <c r="G146" s="40">
        <v>515.44999999999982</v>
      </c>
      <c r="H146" s="40">
        <v>533.34999999999991</v>
      </c>
      <c r="I146" s="40">
        <v>536.89999999999986</v>
      </c>
      <c r="J146" s="40">
        <v>542.29999999999995</v>
      </c>
      <c r="K146" s="31">
        <v>531.5</v>
      </c>
      <c r="L146" s="31">
        <v>522.54999999999995</v>
      </c>
      <c r="M146" s="31">
        <v>8.2992600000000003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7434.9</v>
      </c>
      <c r="D147" s="40">
        <v>7361.2833333333328</v>
      </c>
      <c r="E147" s="40">
        <v>7224.7166666666653</v>
      </c>
      <c r="F147" s="40">
        <v>7014.5333333333328</v>
      </c>
      <c r="G147" s="40">
        <v>6877.9666666666653</v>
      </c>
      <c r="H147" s="40">
        <v>7571.4666666666653</v>
      </c>
      <c r="I147" s="40">
        <v>7708.0333333333328</v>
      </c>
      <c r="J147" s="40">
        <v>7918.2166666666653</v>
      </c>
      <c r="K147" s="31">
        <v>7497.85</v>
      </c>
      <c r="L147" s="31">
        <v>7151.1</v>
      </c>
      <c r="M147" s="31">
        <v>9.3033900000000003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979.55</v>
      </c>
      <c r="D148" s="40">
        <v>976.30000000000007</v>
      </c>
      <c r="E148" s="40">
        <v>971.10000000000014</v>
      </c>
      <c r="F148" s="40">
        <v>962.65000000000009</v>
      </c>
      <c r="G148" s="40">
        <v>957.45000000000016</v>
      </c>
      <c r="H148" s="40">
        <v>984.75000000000011</v>
      </c>
      <c r="I148" s="40">
        <v>989.95000000000016</v>
      </c>
      <c r="J148" s="40">
        <v>998.40000000000009</v>
      </c>
      <c r="K148" s="31">
        <v>981.5</v>
      </c>
      <c r="L148" s="31">
        <v>967.85</v>
      </c>
      <c r="M148" s="31">
        <v>3.96861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4642.8999999999996</v>
      </c>
      <c r="D149" s="40">
        <v>4599.3</v>
      </c>
      <c r="E149" s="40">
        <v>4523.6000000000004</v>
      </c>
      <c r="F149" s="40">
        <v>4404.3</v>
      </c>
      <c r="G149" s="40">
        <v>4328.6000000000004</v>
      </c>
      <c r="H149" s="40">
        <v>4718.6000000000004</v>
      </c>
      <c r="I149" s="40">
        <v>4794.2999999999993</v>
      </c>
      <c r="J149" s="40">
        <v>4913.6000000000004</v>
      </c>
      <c r="K149" s="31">
        <v>4675</v>
      </c>
      <c r="L149" s="31">
        <v>4480</v>
      </c>
      <c r="M149" s="31">
        <v>9.6027199999999997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3131.3</v>
      </c>
      <c r="D150" s="40">
        <v>3117.2166666666672</v>
      </c>
      <c r="E150" s="40">
        <v>3080.2833333333342</v>
      </c>
      <c r="F150" s="40">
        <v>3029.2666666666669</v>
      </c>
      <c r="G150" s="40">
        <v>2992.3333333333339</v>
      </c>
      <c r="H150" s="40">
        <v>3168.2333333333345</v>
      </c>
      <c r="I150" s="40">
        <v>3205.166666666667</v>
      </c>
      <c r="J150" s="40">
        <v>3256.1833333333348</v>
      </c>
      <c r="K150" s="31">
        <v>3154.15</v>
      </c>
      <c r="L150" s="31">
        <v>3066.2</v>
      </c>
      <c r="M150" s="31">
        <v>5.0008800000000004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1501</v>
      </c>
      <c r="D151" s="40">
        <v>1502.8499999999997</v>
      </c>
      <c r="E151" s="40">
        <v>1490.7499999999993</v>
      </c>
      <c r="F151" s="40">
        <v>1480.4999999999995</v>
      </c>
      <c r="G151" s="40">
        <v>1468.3999999999992</v>
      </c>
      <c r="H151" s="40">
        <v>1513.0999999999995</v>
      </c>
      <c r="I151" s="40">
        <v>1525.1999999999998</v>
      </c>
      <c r="J151" s="40">
        <v>1535.4499999999996</v>
      </c>
      <c r="K151" s="31">
        <v>1514.95</v>
      </c>
      <c r="L151" s="31">
        <v>1492.6</v>
      </c>
      <c r="M151" s="31">
        <v>4.12636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834.7</v>
      </c>
      <c r="D152" s="40">
        <v>834.93333333333339</v>
      </c>
      <c r="E152" s="40">
        <v>826.86666666666679</v>
      </c>
      <c r="F152" s="40">
        <v>819.03333333333342</v>
      </c>
      <c r="G152" s="40">
        <v>810.96666666666681</v>
      </c>
      <c r="H152" s="40">
        <v>842.76666666666677</v>
      </c>
      <c r="I152" s="40">
        <v>850.83333333333337</v>
      </c>
      <c r="J152" s="40">
        <v>858.66666666666674</v>
      </c>
      <c r="K152" s="31">
        <v>843</v>
      </c>
      <c r="L152" s="31">
        <v>827.1</v>
      </c>
      <c r="M152" s="31">
        <v>3.0529199999999999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146.94999999999999</v>
      </c>
      <c r="D153" s="40">
        <v>146.81666666666666</v>
      </c>
      <c r="E153" s="40">
        <v>146.13333333333333</v>
      </c>
      <c r="F153" s="40">
        <v>145.31666666666666</v>
      </c>
      <c r="G153" s="40">
        <v>144.63333333333333</v>
      </c>
      <c r="H153" s="40">
        <v>147.63333333333333</v>
      </c>
      <c r="I153" s="40">
        <v>148.31666666666666</v>
      </c>
      <c r="J153" s="40">
        <v>149.13333333333333</v>
      </c>
      <c r="K153" s="31">
        <v>147.5</v>
      </c>
      <c r="L153" s="31">
        <v>146</v>
      </c>
      <c r="M153" s="31">
        <v>105.06147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127.25</v>
      </c>
      <c r="D154" s="40">
        <v>126.58333333333333</v>
      </c>
      <c r="E154" s="40">
        <v>125.51666666666665</v>
      </c>
      <c r="F154" s="40">
        <v>123.78333333333332</v>
      </c>
      <c r="G154" s="40">
        <v>122.71666666666664</v>
      </c>
      <c r="H154" s="40">
        <v>128.31666666666666</v>
      </c>
      <c r="I154" s="40">
        <v>129.38333333333335</v>
      </c>
      <c r="J154" s="40">
        <v>131.11666666666667</v>
      </c>
      <c r="K154" s="31">
        <v>127.65</v>
      </c>
      <c r="L154" s="31">
        <v>124.85</v>
      </c>
      <c r="M154" s="31">
        <v>120.93434999999999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98.3</v>
      </c>
      <c r="D155" s="40">
        <v>97.633333333333326</v>
      </c>
      <c r="E155" s="40">
        <v>96.466666666666654</v>
      </c>
      <c r="F155" s="40">
        <v>94.633333333333326</v>
      </c>
      <c r="G155" s="40">
        <v>93.466666666666654</v>
      </c>
      <c r="H155" s="40">
        <v>99.466666666666654</v>
      </c>
      <c r="I155" s="40">
        <v>100.63333333333334</v>
      </c>
      <c r="J155" s="40">
        <v>102.46666666666665</v>
      </c>
      <c r="K155" s="31">
        <v>98.8</v>
      </c>
      <c r="L155" s="31">
        <v>95.8</v>
      </c>
      <c r="M155" s="31">
        <v>319.55014999999997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3903.5</v>
      </c>
      <c r="D156" s="40">
        <v>3886.4500000000003</v>
      </c>
      <c r="E156" s="40">
        <v>3862.9500000000007</v>
      </c>
      <c r="F156" s="40">
        <v>3822.4000000000005</v>
      </c>
      <c r="G156" s="40">
        <v>3798.900000000001</v>
      </c>
      <c r="H156" s="40">
        <v>3927.0000000000005</v>
      </c>
      <c r="I156" s="40">
        <v>3950.4999999999995</v>
      </c>
      <c r="J156" s="40">
        <v>3991.05</v>
      </c>
      <c r="K156" s="31">
        <v>3909.95</v>
      </c>
      <c r="L156" s="31">
        <v>3845.9</v>
      </c>
      <c r="M156" s="31">
        <v>1.29223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19479.099999999999</v>
      </c>
      <c r="D157" s="40">
        <v>19409.7</v>
      </c>
      <c r="E157" s="40">
        <v>19294.45</v>
      </c>
      <c r="F157" s="40">
        <v>19109.8</v>
      </c>
      <c r="G157" s="40">
        <v>18994.55</v>
      </c>
      <c r="H157" s="40">
        <v>19594.350000000002</v>
      </c>
      <c r="I157" s="40">
        <v>19709.600000000002</v>
      </c>
      <c r="J157" s="40">
        <v>19894.250000000004</v>
      </c>
      <c r="K157" s="31">
        <v>19524.95</v>
      </c>
      <c r="L157" s="31">
        <v>19225.05</v>
      </c>
      <c r="M157" s="31">
        <v>0.33578000000000002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372.15</v>
      </c>
      <c r="D158" s="40">
        <v>370.45</v>
      </c>
      <c r="E158" s="40">
        <v>366.7</v>
      </c>
      <c r="F158" s="40">
        <v>361.25</v>
      </c>
      <c r="G158" s="40">
        <v>357.5</v>
      </c>
      <c r="H158" s="40">
        <v>375.9</v>
      </c>
      <c r="I158" s="40">
        <v>379.65</v>
      </c>
      <c r="J158" s="40">
        <v>385.09999999999997</v>
      </c>
      <c r="K158" s="31">
        <v>374.2</v>
      </c>
      <c r="L158" s="31">
        <v>365</v>
      </c>
      <c r="M158" s="31">
        <v>11.24174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879.4</v>
      </c>
      <c r="D159" s="40">
        <v>878.11666666666667</v>
      </c>
      <c r="E159" s="40">
        <v>871.2833333333333</v>
      </c>
      <c r="F159" s="40">
        <v>863.16666666666663</v>
      </c>
      <c r="G159" s="40">
        <v>856.33333333333326</v>
      </c>
      <c r="H159" s="40">
        <v>886.23333333333335</v>
      </c>
      <c r="I159" s="40">
        <v>893.06666666666661</v>
      </c>
      <c r="J159" s="40">
        <v>901.18333333333339</v>
      </c>
      <c r="K159" s="31">
        <v>884.95</v>
      </c>
      <c r="L159" s="31">
        <v>870</v>
      </c>
      <c r="M159" s="31">
        <v>8.7046299999999999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148.4</v>
      </c>
      <c r="D160" s="40">
        <v>148.51666666666668</v>
      </c>
      <c r="E160" s="40">
        <v>146.68333333333337</v>
      </c>
      <c r="F160" s="40">
        <v>144.9666666666667</v>
      </c>
      <c r="G160" s="40">
        <v>143.13333333333338</v>
      </c>
      <c r="H160" s="40">
        <v>150.23333333333335</v>
      </c>
      <c r="I160" s="40">
        <v>152.06666666666666</v>
      </c>
      <c r="J160" s="40">
        <v>153.78333333333333</v>
      </c>
      <c r="K160" s="31">
        <v>150.35</v>
      </c>
      <c r="L160" s="31">
        <v>146.80000000000001</v>
      </c>
      <c r="M160" s="31">
        <v>122.66947999999999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212.9</v>
      </c>
      <c r="D161" s="40">
        <v>213.73333333333335</v>
      </c>
      <c r="E161" s="40">
        <v>209.81666666666669</v>
      </c>
      <c r="F161" s="40">
        <v>206.73333333333335</v>
      </c>
      <c r="G161" s="40">
        <v>202.81666666666669</v>
      </c>
      <c r="H161" s="40">
        <v>216.81666666666669</v>
      </c>
      <c r="I161" s="40">
        <v>220.73333333333332</v>
      </c>
      <c r="J161" s="40">
        <v>223.81666666666669</v>
      </c>
      <c r="K161" s="31">
        <v>217.65</v>
      </c>
      <c r="L161" s="31">
        <v>210.65</v>
      </c>
      <c r="M161" s="31">
        <v>4.8812199999999999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2944.3</v>
      </c>
      <c r="D162" s="40">
        <v>2930.0666666666671</v>
      </c>
      <c r="E162" s="40">
        <v>2904.3333333333339</v>
      </c>
      <c r="F162" s="40">
        <v>2864.3666666666668</v>
      </c>
      <c r="G162" s="40">
        <v>2838.6333333333337</v>
      </c>
      <c r="H162" s="40">
        <v>2970.0333333333342</v>
      </c>
      <c r="I162" s="40">
        <v>2995.7666666666669</v>
      </c>
      <c r="J162" s="40">
        <v>3035.7333333333345</v>
      </c>
      <c r="K162" s="31">
        <v>2955.8</v>
      </c>
      <c r="L162" s="31">
        <v>2890.1</v>
      </c>
      <c r="M162" s="31">
        <v>1.0528500000000001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40061.15</v>
      </c>
      <c r="D163" s="40">
        <v>39830.400000000001</v>
      </c>
      <c r="E163" s="40">
        <v>39260.800000000003</v>
      </c>
      <c r="F163" s="40">
        <v>38460.450000000004</v>
      </c>
      <c r="G163" s="40">
        <v>37890.850000000006</v>
      </c>
      <c r="H163" s="40">
        <v>40630.75</v>
      </c>
      <c r="I163" s="40">
        <v>41200.349999999991</v>
      </c>
      <c r="J163" s="40">
        <v>42000.7</v>
      </c>
      <c r="K163" s="31">
        <v>40400</v>
      </c>
      <c r="L163" s="31">
        <v>39030.050000000003</v>
      </c>
      <c r="M163" s="31">
        <v>0.28494999999999998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226.1</v>
      </c>
      <c r="D164" s="40">
        <v>225.91666666666666</v>
      </c>
      <c r="E164" s="40">
        <v>224.98333333333332</v>
      </c>
      <c r="F164" s="40">
        <v>223.86666666666667</v>
      </c>
      <c r="G164" s="40">
        <v>222.93333333333334</v>
      </c>
      <c r="H164" s="40">
        <v>227.0333333333333</v>
      </c>
      <c r="I164" s="40">
        <v>227.96666666666664</v>
      </c>
      <c r="J164" s="40">
        <v>229.08333333333329</v>
      </c>
      <c r="K164" s="31">
        <v>226.85</v>
      </c>
      <c r="L164" s="31">
        <v>224.8</v>
      </c>
      <c r="M164" s="31">
        <v>10.593920000000001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4854.25</v>
      </c>
      <c r="D165" s="40">
        <v>4872.7666666666673</v>
      </c>
      <c r="E165" s="40">
        <v>4808.5833333333348</v>
      </c>
      <c r="F165" s="40">
        <v>4762.9166666666679</v>
      </c>
      <c r="G165" s="40">
        <v>4698.7333333333354</v>
      </c>
      <c r="H165" s="40">
        <v>4918.4333333333343</v>
      </c>
      <c r="I165" s="40">
        <v>4982.6166666666668</v>
      </c>
      <c r="J165" s="40">
        <v>5028.2833333333338</v>
      </c>
      <c r="K165" s="31">
        <v>4936.95</v>
      </c>
      <c r="L165" s="31">
        <v>4827.1000000000004</v>
      </c>
      <c r="M165" s="31">
        <v>0.26994000000000001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2232.0500000000002</v>
      </c>
      <c r="D166" s="40">
        <v>2228.5</v>
      </c>
      <c r="E166" s="40">
        <v>2216.5500000000002</v>
      </c>
      <c r="F166" s="40">
        <v>2201.0500000000002</v>
      </c>
      <c r="G166" s="40">
        <v>2189.1000000000004</v>
      </c>
      <c r="H166" s="40">
        <v>2244</v>
      </c>
      <c r="I166" s="40">
        <v>2255.9499999999998</v>
      </c>
      <c r="J166" s="40">
        <v>2271.4499999999998</v>
      </c>
      <c r="K166" s="31">
        <v>2240.4499999999998</v>
      </c>
      <c r="L166" s="31">
        <v>2213</v>
      </c>
      <c r="M166" s="31">
        <v>3.12052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2627.15</v>
      </c>
      <c r="D167" s="40">
        <v>2617.5333333333333</v>
      </c>
      <c r="E167" s="40">
        <v>2597.7666666666664</v>
      </c>
      <c r="F167" s="40">
        <v>2568.3833333333332</v>
      </c>
      <c r="G167" s="40">
        <v>2548.6166666666663</v>
      </c>
      <c r="H167" s="40">
        <v>2646.9166666666665</v>
      </c>
      <c r="I167" s="40">
        <v>2666.6833333333338</v>
      </c>
      <c r="J167" s="40">
        <v>2696.0666666666666</v>
      </c>
      <c r="K167" s="31">
        <v>2637.3</v>
      </c>
      <c r="L167" s="31">
        <v>2588.15</v>
      </c>
      <c r="M167" s="31">
        <v>4.3338799999999997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2379.75</v>
      </c>
      <c r="D168" s="40">
        <v>2377.0833333333335</v>
      </c>
      <c r="E168" s="40">
        <v>2351.4666666666672</v>
      </c>
      <c r="F168" s="40">
        <v>2323.1833333333338</v>
      </c>
      <c r="G168" s="40">
        <v>2297.5666666666675</v>
      </c>
      <c r="H168" s="40">
        <v>2405.3666666666668</v>
      </c>
      <c r="I168" s="40">
        <v>2430.9833333333327</v>
      </c>
      <c r="J168" s="40">
        <v>2459.2666666666664</v>
      </c>
      <c r="K168" s="31">
        <v>2402.6999999999998</v>
      </c>
      <c r="L168" s="31">
        <v>2348.8000000000002</v>
      </c>
      <c r="M168" s="31">
        <v>2.0451299999999999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123.3</v>
      </c>
      <c r="D169" s="40">
        <v>123.36666666666667</v>
      </c>
      <c r="E169" s="40">
        <v>122.73333333333335</v>
      </c>
      <c r="F169" s="40">
        <v>122.16666666666667</v>
      </c>
      <c r="G169" s="40">
        <v>121.53333333333335</v>
      </c>
      <c r="H169" s="40">
        <v>123.93333333333335</v>
      </c>
      <c r="I169" s="40">
        <v>124.56666666666668</v>
      </c>
      <c r="J169" s="40">
        <v>125.13333333333335</v>
      </c>
      <c r="K169" s="31">
        <v>124</v>
      </c>
      <c r="L169" s="31">
        <v>122.8</v>
      </c>
      <c r="M169" s="31">
        <v>26.103580000000001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204.8</v>
      </c>
      <c r="D170" s="40">
        <v>205.33333333333334</v>
      </c>
      <c r="E170" s="40">
        <v>203.01666666666668</v>
      </c>
      <c r="F170" s="40">
        <v>201.23333333333335</v>
      </c>
      <c r="G170" s="40">
        <v>198.91666666666669</v>
      </c>
      <c r="H170" s="40">
        <v>207.11666666666667</v>
      </c>
      <c r="I170" s="40">
        <v>209.43333333333334</v>
      </c>
      <c r="J170" s="40">
        <v>211.21666666666667</v>
      </c>
      <c r="K170" s="31">
        <v>207.65</v>
      </c>
      <c r="L170" s="31">
        <v>203.55</v>
      </c>
      <c r="M170" s="31">
        <v>65.91337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451</v>
      </c>
      <c r="D171" s="40">
        <v>449.84999999999997</v>
      </c>
      <c r="E171" s="40">
        <v>443.29999999999995</v>
      </c>
      <c r="F171" s="40">
        <v>435.59999999999997</v>
      </c>
      <c r="G171" s="40">
        <v>429.04999999999995</v>
      </c>
      <c r="H171" s="40">
        <v>457.54999999999995</v>
      </c>
      <c r="I171" s="40">
        <v>464.1</v>
      </c>
      <c r="J171" s="40">
        <v>471.79999999999995</v>
      </c>
      <c r="K171" s="31">
        <v>456.4</v>
      </c>
      <c r="L171" s="31">
        <v>442.15</v>
      </c>
      <c r="M171" s="31">
        <v>5.0404400000000003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14984.9</v>
      </c>
      <c r="D172" s="40">
        <v>15021.966666666667</v>
      </c>
      <c r="E172" s="40">
        <v>14863.933333333334</v>
      </c>
      <c r="F172" s="40">
        <v>14742.966666666667</v>
      </c>
      <c r="G172" s="40">
        <v>14584.933333333334</v>
      </c>
      <c r="H172" s="40">
        <v>15142.933333333334</v>
      </c>
      <c r="I172" s="40">
        <v>15300.966666666667</v>
      </c>
      <c r="J172" s="40">
        <v>15421.933333333334</v>
      </c>
      <c r="K172" s="31">
        <v>15180</v>
      </c>
      <c r="L172" s="31">
        <v>14901</v>
      </c>
      <c r="M172" s="31">
        <v>0.53557999999999995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39.35</v>
      </c>
      <c r="D173" s="40">
        <v>39.116666666666667</v>
      </c>
      <c r="E173" s="40">
        <v>38.783333333333331</v>
      </c>
      <c r="F173" s="40">
        <v>38.216666666666661</v>
      </c>
      <c r="G173" s="40">
        <v>37.883333333333326</v>
      </c>
      <c r="H173" s="40">
        <v>39.683333333333337</v>
      </c>
      <c r="I173" s="40">
        <v>40.016666666666666</v>
      </c>
      <c r="J173" s="40">
        <v>40.583333333333343</v>
      </c>
      <c r="K173" s="31">
        <v>39.450000000000003</v>
      </c>
      <c r="L173" s="31">
        <v>38.549999999999997</v>
      </c>
      <c r="M173" s="31">
        <v>412.96620000000001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197.9</v>
      </c>
      <c r="D174" s="40">
        <v>197.18333333333331</v>
      </c>
      <c r="E174" s="40">
        <v>195.11666666666662</v>
      </c>
      <c r="F174" s="40">
        <v>192.33333333333331</v>
      </c>
      <c r="G174" s="40">
        <v>190.26666666666662</v>
      </c>
      <c r="H174" s="40">
        <v>199.96666666666661</v>
      </c>
      <c r="I174" s="40">
        <v>202.03333333333327</v>
      </c>
      <c r="J174" s="40">
        <v>204.81666666666661</v>
      </c>
      <c r="K174" s="31">
        <v>199.25</v>
      </c>
      <c r="L174" s="31">
        <v>194.4</v>
      </c>
      <c r="M174" s="31">
        <v>65.542069999999995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136.15</v>
      </c>
      <c r="D175" s="40">
        <v>135.73333333333332</v>
      </c>
      <c r="E175" s="40">
        <v>134.96666666666664</v>
      </c>
      <c r="F175" s="40">
        <v>133.78333333333333</v>
      </c>
      <c r="G175" s="40">
        <v>133.01666666666665</v>
      </c>
      <c r="H175" s="40">
        <v>136.91666666666663</v>
      </c>
      <c r="I175" s="40">
        <v>137.68333333333334</v>
      </c>
      <c r="J175" s="40">
        <v>138.86666666666662</v>
      </c>
      <c r="K175" s="31">
        <v>136.5</v>
      </c>
      <c r="L175" s="31">
        <v>134.55000000000001</v>
      </c>
      <c r="M175" s="31">
        <v>78.942589999999996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2418.1</v>
      </c>
      <c r="D176" s="40">
        <v>2418.7333333333331</v>
      </c>
      <c r="E176" s="40">
        <v>2405.6666666666661</v>
      </c>
      <c r="F176" s="40">
        <v>2393.2333333333331</v>
      </c>
      <c r="G176" s="40">
        <v>2380.1666666666661</v>
      </c>
      <c r="H176" s="40">
        <v>2431.1666666666661</v>
      </c>
      <c r="I176" s="40">
        <v>2444.2333333333327</v>
      </c>
      <c r="J176" s="40">
        <v>2456.6666666666661</v>
      </c>
      <c r="K176" s="31">
        <v>2431.8000000000002</v>
      </c>
      <c r="L176" s="31">
        <v>2406.3000000000002</v>
      </c>
      <c r="M176" s="31">
        <v>40.354370000000003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1017.5</v>
      </c>
      <c r="D177" s="40">
        <v>1013.5500000000001</v>
      </c>
      <c r="E177" s="40">
        <v>1007.1000000000001</v>
      </c>
      <c r="F177" s="40">
        <v>996.7</v>
      </c>
      <c r="G177" s="40">
        <v>990.25000000000011</v>
      </c>
      <c r="H177" s="40">
        <v>1023.9500000000002</v>
      </c>
      <c r="I177" s="40">
        <v>1030.4000000000001</v>
      </c>
      <c r="J177" s="40">
        <v>1040.8000000000002</v>
      </c>
      <c r="K177" s="31">
        <v>1020</v>
      </c>
      <c r="L177" s="31">
        <v>1003.15</v>
      </c>
      <c r="M177" s="31">
        <v>14.273289999999999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1169.5</v>
      </c>
      <c r="D178" s="40">
        <v>1167.0333333333333</v>
      </c>
      <c r="E178" s="40">
        <v>1161.0666666666666</v>
      </c>
      <c r="F178" s="40">
        <v>1152.6333333333332</v>
      </c>
      <c r="G178" s="40">
        <v>1146.6666666666665</v>
      </c>
      <c r="H178" s="40">
        <v>1175.4666666666667</v>
      </c>
      <c r="I178" s="40">
        <v>1181.4333333333334</v>
      </c>
      <c r="J178" s="40">
        <v>1189.8666666666668</v>
      </c>
      <c r="K178" s="31">
        <v>1173</v>
      </c>
      <c r="L178" s="31">
        <v>1158.5999999999999</v>
      </c>
      <c r="M178" s="31">
        <v>23.15306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2124.8000000000002</v>
      </c>
      <c r="D179" s="40">
        <v>2119.8333333333335</v>
      </c>
      <c r="E179" s="40">
        <v>2100.666666666667</v>
      </c>
      <c r="F179" s="40">
        <v>2076.5333333333333</v>
      </c>
      <c r="G179" s="40">
        <v>2057.3666666666668</v>
      </c>
      <c r="H179" s="40">
        <v>2143.9666666666672</v>
      </c>
      <c r="I179" s="40">
        <v>2163.1333333333341</v>
      </c>
      <c r="J179" s="40">
        <v>2187.2666666666673</v>
      </c>
      <c r="K179" s="31">
        <v>2139</v>
      </c>
      <c r="L179" s="31">
        <v>2095.6999999999998</v>
      </c>
      <c r="M179" s="31">
        <v>5.4982800000000003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7695.6</v>
      </c>
      <c r="D180" s="40">
        <v>7730.2166666666672</v>
      </c>
      <c r="E180" s="40">
        <v>7646.3833333333341</v>
      </c>
      <c r="F180" s="40">
        <v>7597.166666666667</v>
      </c>
      <c r="G180" s="40">
        <v>7513.3333333333339</v>
      </c>
      <c r="H180" s="40">
        <v>7779.4333333333343</v>
      </c>
      <c r="I180" s="40">
        <v>7863.2666666666664</v>
      </c>
      <c r="J180" s="40">
        <v>7912.4833333333345</v>
      </c>
      <c r="K180" s="31">
        <v>7814.05</v>
      </c>
      <c r="L180" s="31">
        <v>7681</v>
      </c>
      <c r="M180" s="31">
        <v>0.45730999999999999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26152.85</v>
      </c>
      <c r="D181" s="40">
        <v>26094.133333333331</v>
      </c>
      <c r="E181" s="40">
        <v>25908.716666666664</v>
      </c>
      <c r="F181" s="40">
        <v>25664.583333333332</v>
      </c>
      <c r="G181" s="40">
        <v>25479.166666666664</v>
      </c>
      <c r="H181" s="40">
        <v>26338.266666666663</v>
      </c>
      <c r="I181" s="40">
        <v>26523.683333333334</v>
      </c>
      <c r="J181" s="40">
        <v>26767.816666666662</v>
      </c>
      <c r="K181" s="31">
        <v>26279.55</v>
      </c>
      <c r="L181" s="31">
        <v>25850</v>
      </c>
      <c r="M181" s="31">
        <v>0.15145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1492.35</v>
      </c>
      <c r="D182" s="40">
        <v>1484.4333333333332</v>
      </c>
      <c r="E182" s="40">
        <v>1472.0166666666664</v>
      </c>
      <c r="F182" s="40">
        <v>1451.6833333333332</v>
      </c>
      <c r="G182" s="40">
        <v>1439.2666666666664</v>
      </c>
      <c r="H182" s="40">
        <v>1504.7666666666664</v>
      </c>
      <c r="I182" s="40">
        <v>1517.1833333333329</v>
      </c>
      <c r="J182" s="40">
        <v>1537.5166666666664</v>
      </c>
      <c r="K182" s="31">
        <v>1496.85</v>
      </c>
      <c r="L182" s="31">
        <v>1464.1</v>
      </c>
      <c r="M182" s="31">
        <v>8.6289499999999997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2228.15</v>
      </c>
      <c r="D183" s="40">
        <v>2227.1999999999998</v>
      </c>
      <c r="E183" s="40">
        <v>2205.3999999999996</v>
      </c>
      <c r="F183" s="40">
        <v>2182.6499999999996</v>
      </c>
      <c r="G183" s="40">
        <v>2160.8499999999995</v>
      </c>
      <c r="H183" s="40">
        <v>2249.9499999999998</v>
      </c>
      <c r="I183" s="40">
        <v>2271.75</v>
      </c>
      <c r="J183" s="40">
        <v>2294.5</v>
      </c>
      <c r="K183" s="31">
        <v>2249</v>
      </c>
      <c r="L183" s="31">
        <v>2204.4499999999998</v>
      </c>
      <c r="M183" s="31">
        <v>4.0983700000000001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491.55</v>
      </c>
      <c r="D184" s="40">
        <v>488.06666666666666</v>
      </c>
      <c r="E184" s="40">
        <v>483.73333333333335</v>
      </c>
      <c r="F184" s="40">
        <v>475.91666666666669</v>
      </c>
      <c r="G184" s="40">
        <v>471.58333333333337</v>
      </c>
      <c r="H184" s="40">
        <v>495.88333333333333</v>
      </c>
      <c r="I184" s="40">
        <v>500.2166666666667</v>
      </c>
      <c r="J184" s="40">
        <v>508.0333333333333</v>
      </c>
      <c r="K184" s="31">
        <v>492.4</v>
      </c>
      <c r="L184" s="31">
        <v>480.25</v>
      </c>
      <c r="M184" s="31">
        <v>203.97659999999999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110.2</v>
      </c>
      <c r="D185" s="40">
        <v>109.28333333333335</v>
      </c>
      <c r="E185" s="40">
        <v>108.11666666666669</v>
      </c>
      <c r="F185" s="40">
        <v>106.03333333333335</v>
      </c>
      <c r="G185" s="40">
        <v>104.86666666666669</v>
      </c>
      <c r="H185" s="40">
        <v>111.36666666666669</v>
      </c>
      <c r="I185" s="40">
        <v>112.53333333333335</v>
      </c>
      <c r="J185" s="40">
        <v>114.61666666666669</v>
      </c>
      <c r="K185" s="31">
        <v>110.45</v>
      </c>
      <c r="L185" s="31">
        <v>107.2</v>
      </c>
      <c r="M185" s="31">
        <v>421.43106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757.55</v>
      </c>
      <c r="D186" s="40">
        <v>756.13333333333333</v>
      </c>
      <c r="E186" s="40">
        <v>748.76666666666665</v>
      </c>
      <c r="F186" s="40">
        <v>739.98333333333335</v>
      </c>
      <c r="G186" s="40">
        <v>732.61666666666667</v>
      </c>
      <c r="H186" s="40">
        <v>764.91666666666663</v>
      </c>
      <c r="I186" s="40">
        <v>772.28333333333319</v>
      </c>
      <c r="J186" s="40">
        <v>781.06666666666661</v>
      </c>
      <c r="K186" s="31">
        <v>763.5</v>
      </c>
      <c r="L186" s="31">
        <v>747.35</v>
      </c>
      <c r="M186" s="31">
        <v>25.307849999999998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544.65</v>
      </c>
      <c r="D187" s="40">
        <v>542.48333333333335</v>
      </c>
      <c r="E187" s="40">
        <v>535.9666666666667</v>
      </c>
      <c r="F187" s="40">
        <v>527.2833333333333</v>
      </c>
      <c r="G187" s="40">
        <v>520.76666666666665</v>
      </c>
      <c r="H187" s="40">
        <v>551.16666666666674</v>
      </c>
      <c r="I187" s="40">
        <v>557.68333333333339</v>
      </c>
      <c r="J187" s="40">
        <v>566.36666666666679</v>
      </c>
      <c r="K187" s="31">
        <v>549</v>
      </c>
      <c r="L187" s="31">
        <v>533.79999999999995</v>
      </c>
      <c r="M187" s="31">
        <v>14.29682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594.54999999999995</v>
      </c>
      <c r="D188" s="40">
        <v>589.94999999999993</v>
      </c>
      <c r="E188" s="40">
        <v>581.89999999999986</v>
      </c>
      <c r="F188" s="40">
        <v>569.24999999999989</v>
      </c>
      <c r="G188" s="40">
        <v>561.19999999999982</v>
      </c>
      <c r="H188" s="40">
        <v>602.59999999999991</v>
      </c>
      <c r="I188" s="40">
        <v>610.64999999999986</v>
      </c>
      <c r="J188" s="40">
        <v>623.29999999999995</v>
      </c>
      <c r="K188" s="31">
        <v>598</v>
      </c>
      <c r="L188" s="31">
        <v>577.29999999999995</v>
      </c>
      <c r="M188" s="31">
        <v>4.9910399999999999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682.55</v>
      </c>
      <c r="D189" s="40">
        <v>676.93333333333328</v>
      </c>
      <c r="E189" s="40">
        <v>669.31666666666661</v>
      </c>
      <c r="F189" s="40">
        <v>656.08333333333337</v>
      </c>
      <c r="G189" s="40">
        <v>648.4666666666667</v>
      </c>
      <c r="H189" s="40">
        <v>690.16666666666652</v>
      </c>
      <c r="I189" s="40">
        <v>697.78333333333308</v>
      </c>
      <c r="J189" s="40">
        <v>711.01666666666642</v>
      </c>
      <c r="K189" s="31">
        <v>684.55</v>
      </c>
      <c r="L189" s="31">
        <v>663.7</v>
      </c>
      <c r="M189" s="31">
        <v>8.7915399999999995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923.9</v>
      </c>
      <c r="D190" s="40">
        <v>921.08333333333337</v>
      </c>
      <c r="E190" s="40">
        <v>915.51666666666677</v>
      </c>
      <c r="F190" s="40">
        <v>907.13333333333344</v>
      </c>
      <c r="G190" s="40">
        <v>901.56666666666683</v>
      </c>
      <c r="H190" s="40">
        <v>929.4666666666667</v>
      </c>
      <c r="I190" s="40">
        <v>935.0333333333333</v>
      </c>
      <c r="J190" s="40">
        <v>943.41666666666663</v>
      </c>
      <c r="K190" s="31">
        <v>926.65</v>
      </c>
      <c r="L190" s="31">
        <v>912.7</v>
      </c>
      <c r="M190" s="31">
        <v>7.69754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1358.45</v>
      </c>
      <c r="D191" s="40">
        <v>1360.5</v>
      </c>
      <c r="E191" s="40">
        <v>1347.95</v>
      </c>
      <c r="F191" s="40">
        <v>1337.45</v>
      </c>
      <c r="G191" s="40">
        <v>1324.9</v>
      </c>
      <c r="H191" s="40">
        <v>1371</v>
      </c>
      <c r="I191" s="40">
        <v>1383.5500000000002</v>
      </c>
      <c r="J191" s="40">
        <v>1394.05</v>
      </c>
      <c r="K191" s="31">
        <v>1373.05</v>
      </c>
      <c r="L191" s="31">
        <v>1350</v>
      </c>
      <c r="M191" s="31">
        <v>4.6651499999999997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3626.9</v>
      </c>
      <c r="D192" s="40">
        <v>3624.7833333333333</v>
      </c>
      <c r="E192" s="40">
        <v>3603.1166666666668</v>
      </c>
      <c r="F192" s="40">
        <v>3579.3333333333335</v>
      </c>
      <c r="G192" s="40">
        <v>3557.666666666667</v>
      </c>
      <c r="H192" s="40">
        <v>3648.5666666666666</v>
      </c>
      <c r="I192" s="40">
        <v>3670.2333333333336</v>
      </c>
      <c r="J192" s="40">
        <v>3694.0166666666664</v>
      </c>
      <c r="K192" s="31">
        <v>3646.45</v>
      </c>
      <c r="L192" s="31">
        <v>3601</v>
      </c>
      <c r="M192" s="31">
        <v>14.2866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772.15</v>
      </c>
      <c r="D193" s="40">
        <v>768.13333333333333</v>
      </c>
      <c r="E193" s="40">
        <v>762.61666666666667</v>
      </c>
      <c r="F193" s="40">
        <v>753.08333333333337</v>
      </c>
      <c r="G193" s="40">
        <v>747.56666666666672</v>
      </c>
      <c r="H193" s="40">
        <v>777.66666666666663</v>
      </c>
      <c r="I193" s="40">
        <v>783.18333333333328</v>
      </c>
      <c r="J193" s="40">
        <v>792.71666666666658</v>
      </c>
      <c r="K193" s="31">
        <v>773.65</v>
      </c>
      <c r="L193" s="31">
        <v>758.6</v>
      </c>
      <c r="M193" s="31">
        <v>10.02435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5889.9</v>
      </c>
      <c r="D194" s="40">
        <v>5930.416666666667</v>
      </c>
      <c r="E194" s="40">
        <v>5830.1833333333343</v>
      </c>
      <c r="F194" s="40">
        <v>5770.4666666666672</v>
      </c>
      <c r="G194" s="40">
        <v>5670.2333333333345</v>
      </c>
      <c r="H194" s="40">
        <v>5990.1333333333341</v>
      </c>
      <c r="I194" s="40">
        <v>6090.3666666666659</v>
      </c>
      <c r="J194" s="40">
        <v>6150.0833333333339</v>
      </c>
      <c r="K194" s="31">
        <v>6030.65</v>
      </c>
      <c r="L194" s="31">
        <v>5870.7</v>
      </c>
      <c r="M194" s="31">
        <v>1.24308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493.9</v>
      </c>
      <c r="D195" s="40">
        <v>491.11666666666662</v>
      </c>
      <c r="E195" s="40">
        <v>486.28333333333325</v>
      </c>
      <c r="F195" s="40">
        <v>478.66666666666663</v>
      </c>
      <c r="G195" s="40">
        <v>473.83333333333326</v>
      </c>
      <c r="H195" s="40">
        <v>498.73333333333323</v>
      </c>
      <c r="I195" s="40">
        <v>503.56666666666661</v>
      </c>
      <c r="J195" s="40">
        <v>511.18333333333322</v>
      </c>
      <c r="K195" s="31">
        <v>495.95</v>
      </c>
      <c r="L195" s="31">
        <v>483.5</v>
      </c>
      <c r="M195" s="31">
        <v>205.81817000000001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229.4</v>
      </c>
      <c r="D196" s="40">
        <v>229.06666666666669</v>
      </c>
      <c r="E196" s="40">
        <v>227.33333333333337</v>
      </c>
      <c r="F196" s="40">
        <v>225.26666666666668</v>
      </c>
      <c r="G196" s="40">
        <v>223.53333333333336</v>
      </c>
      <c r="H196" s="40">
        <v>231.13333333333338</v>
      </c>
      <c r="I196" s="40">
        <v>232.86666666666667</v>
      </c>
      <c r="J196" s="40">
        <v>234.93333333333339</v>
      </c>
      <c r="K196" s="31">
        <v>230.8</v>
      </c>
      <c r="L196" s="31">
        <v>227</v>
      </c>
      <c r="M196" s="31">
        <v>303.48052999999999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1173</v>
      </c>
      <c r="D197" s="40">
        <v>1166.3333333333333</v>
      </c>
      <c r="E197" s="40">
        <v>1155.6666666666665</v>
      </c>
      <c r="F197" s="40">
        <v>1138.3333333333333</v>
      </c>
      <c r="G197" s="40">
        <v>1127.6666666666665</v>
      </c>
      <c r="H197" s="40">
        <v>1183.6666666666665</v>
      </c>
      <c r="I197" s="40">
        <v>1194.333333333333</v>
      </c>
      <c r="J197" s="40">
        <v>1211.6666666666665</v>
      </c>
      <c r="K197" s="31">
        <v>1177</v>
      </c>
      <c r="L197" s="31">
        <v>1149</v>
      </c>
      <c r="M197" s="31">
        <v>74.485010000000003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1604.8</v>
      </c>
      <c r="D198" s="40">
        <v>1600.55</v>
      </c>
      <c r="E198" s="40">
        <v>1586.3</v>
      </c>
      <c r="F198" s="40">
        <v>1567.8</v>
      </c>
      <c r="G198" s="40">
        <v>1553.55</v>
      </c>
      <c r="H198" s="40">
        <v>1619.05</v>
      </c>
      <c r="I198" s="40">
        <v>1633.3</v>
      </c>
      <c r="J198" s="40">
        <v>1651.8</v>
      </c>
      <c r="K198" s="31">
        <v>1614.8</v>
      </c>
      <c r="L198" s="31">
        <v>1582.05</v>
      </c>
      <c r="M198" s="31">
        <v>16.045649999999998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979</v>
      </c>
      <c r="D199" s="40">
        <v>975.2833333333333</v>
      </c>
      <c r="E199" s="40">
        <v>962.86666666666656</v>
      </c>
      <c r="F199" s="40">
        <v>946.73333333333323</v>
      </c>
      <c r="G199" s="40">
        <v>934.31666666666649</v>
      </c>
      <c r="H199" s="40">
        <v>991.41666666666663</v>
      </c>
      <c r="I199" s="40">
        <v>1003.8333333333334</v>
      </c>
      <c r="J199" s="40">
        <v>1019.9666666666667</v>
      </c>
      <c r="K199" s="31">
        <v>987.7</v>
      </c>
      <c r="L199" s="31">
        <v>959.15</v>
      </c>
      <c r="M199" s="31">
        <v>2.99952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2405.5500000000002</v>
      </c>
      <c r="D200" s="40">
        <v>2400.2166666666667</v>
      </c>
      <c r="E200" s="40">
        <v>2382.4333333333334</v>
      </c>
      <c r="F200" s="40">
        <v>2359.3166666666666</v>
      </c>
      <c r="G200" s="40">
        <v>2341.5333333333333</v>
      </c>
      <c r="H200" s="40">
        <v>2423.3333333333335</v>
      </c>
      <c r="I200" s="40">
        <v>2441.1166666666672</v>
      </c>
      <c r="J200" s="40">
        <v>2464.2333333333336</v>
      </c>
      <c r="K200" s="31">
        <v>2418</v>
      </c>
      <c r="L200" s="31">
        <v>2377.1</v>
      </c>
      <c r="M200" s="31">
        <v>9.2647600000000008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3137.9</v>
      </c>
      <c r="D201" s="40">
        <v>3120.1666666666665</v>
      </c>
      <c r="E201" s="40">
        <v>3092.7333333333331</v>
      </c>
      <c r="F201" s="40">
        <v>3047.5666666666666</v>
      </c>
      <c r="G201" s="40">
        <v>3020.1333333333332</v>
      </c>
      <c r="H201" s="40">
        <v>3165.333333333333</v>
      </c>
      <c r="I201" s="40">
        <v>3192.7666666666664</v>
      </c>
      <c r="J201" s="40">
        <v>3237.9333333333329</v>
      </c>
      <c r="K201" s="31">
        <v>3147.6</v>
      </c>
      <c r="L201" s="31">
        <v>3075</v>
      </c>
      <c r="M201" s="31">
        <v>3.92496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582.75</v>
      </c>
      <c r="D202" s="40">
        <v>583.65</v>
      </c>
      <c r="E202" s="40">
        <v>575.59999999999991</v>
      </c>
      <c r="F202" s="40">
        <v>568.44999999999993</v>
      </c>
      <c r="G202" s="40">
        <v>560.39999999999986</v>
      </c>
      <c r="H202" s="40">
        <v>590.79999999999995</v>
      </c>
      <c r="I202" s="40">
        <v>598.84999999999991</v>
      </c>
      <c r="J202" s="40">
        <v>606</v>
      </c>
      <c r="K202" s="31">
        <v>591.70000000000005</v>
      </c>
      <c r="L202" s="31">
        <v>576.5</v>
      </c>
      <c r="M202" s="31">
        <v>12.776949999999999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1041</v>
      </c>
      <c r="D203" s="40">
        <v>1037</v>
      </c>
      <c r="E203" s="40">
        <v>1022</v>
      </c>
      <c r="F203" s="40">
        <v>1003</v>
      </c>
      <c r="G203" s="40">
        <v>988</v>
      </c>
      <c r="H203" s="40">
        <v>1056</v>
      </c>
      <c r="I203" s="40">
        <v>1071</v>
      </c>
      <c r="J203" s="40">
        <v>1090</v>
      </c>
      <c r="K203" s="31">
        <v>1052</v>
      </c>
      <c r="L203" s="31">
        <v>1018</v>
      </c>
      <c r="M203" s="31">
        <v>5.5064799999999998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728.1</v>
      </c>
      <c r="D204" s="40">
        <v>729.9</v>
      </c>
      <c r="E204" s="40">
        <v>724.15</v>
      </c>
      <c r="F204" s="40">
        <v>720.2</v>
      </c>
      <c r="G204" s="40">
        <v>714.45</v>
      </c>
      <c r="H204" s="40">
        <v>733.84999999999991</v>
      </c>
      <c r="I204" s="40">
        <v>739.59999999999991</v>
      </c>
      <c r="J204" s="40">
        <v>743.54999999999984</v>
      </c>
      <c r="K204" s="31">
        <v>735.65</v>
      </c>
      <c r="L204" s="31">
        <v>725.95</v>
      </c>
      <c r="M204" s="31">
        <v>18.279730000000001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7423.95</v>
      </c>
      <c r="D205" s="40">
        <v>7394.2333333333336</v>
      </c>
      <c r="E205" s="40">
        <v>7329.7166666666672</v>
      </c>
      <c r="F205" s="40">
        <v>7235.4833333333336</v>
      </c>
      <c r="G205" s="40">
        <v>7170.9666666666672</v>
      </c>
      <c r="H205" s="40">
        <v>7488.4666666666672</v>
      </c>
      <c r="I205" s="40">
        <v>7552.9833333333336</v>
      </c>
      <c r="J205" s="40">
        <v>7647.2166666666672</v>
      </c>
      <c r="K205" s="31">
        <v>7458.75</v>
      </c>
      <c r="L205" s="31">
        <v>7300</v>
      </c>
      <c r="M205" s="31">
        <v>2.0958999999999999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47</v>
      </c>
      <c r="D206" s="40">
        <v>46.983333333333327</v>
      </c>
      <c r="E206" s="40">
        <v>46.516666666666652</v>
      </c>
      <c r="F206" s="40">
        <v>46.033333333333324</v>
      </c>
      <c r="G206" s="40">
        <v>45.566666666666649</v>
      </c>
      <c r="H206" s="40">
        <v>47.466666666666654</v>
      </c>
      <c r="I206" s="40">
        <v>47.933333333333337</v>
      </c>
      <c r="J206" s="40">
        <v>48.416666666666657</v>
      </c>
      <c r="K206" s="31">
        <v>47.45</v>
      </c>
      <c r="L206" s="31">
        <v>46.5</v>
      </c>
      <c r="M206" s="31">
        <v>142.96581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1552.3</v>
      </c>
      <c r="D207" s="40">
        <v>1547.1333333333332</v>
      </c>
      <c r="E207" s="40">
        <v>1536.2666666666664</v>
      </c>
      <c r="F207" s="40">
        <v>1520.2333333333331</v>
      </c>
      <c r="G207" s="40">
        <v>1509.3666666666663</v>
      </c>
      <c r="H207" s="40">
        <v>1563.1666666666665</v>
      </c>
      <c r="I207" s="40">
        <v>1574.0333333333333</v>
      </c>
      <c r="J207" s="40">
        <v>1590.0666666666666</v>
      </c>
      <c r="K207" s="31">
        <v>1558</v>
      </c>
      <c r="L207" s="31">
        <v>1531.1</v>
      </c>
      <c r="M207" s="31">
        <v>2.1678299999999999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916.2</v>
      </c>
      <c r="D208" s="40">
        <v>911.4</v>
      </c>
      <c r="E208" s="40">
        <v>903.8</v>
      </c>
      <c r="F208" s="40">
        <v>891.4</v>
      </c>
      <c r="G208" s="40">
        <v>883.8</v>
      </c>
      <c r="H208" s="40">
        <v>923.8</v>
      </c>
      <c r="I208" s="40">
        <v>931.40000000000009</v>
      </c>
      <c r="J208" s="40">
        <v>943.8</v>
      </c>
      <c r="K208" s="31">
        <v>919</v>
      </c>
      <c r="L208" s="31">
        <v>899</v>
      </c>
      <c r="M208" s="31">
        <v>16.619949999999999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891.9</v>
      </c>
      <c r="D209" s="40">
        <v>887.73333333333323</v>
      </c>
      <c r="E209" s="40">
        <v>879.51666666666642</v>
      </c>
      <c r="F209" s="40">
        <v>867.13333333333321</v>
      </c>
      <c r="G209" s="40">
        <v>858.9166666666664</v>
      </c>
      <c r="H209" s="40">
        <v>900.11666666666645</v>
      </c>
      <c r="I209" s="40">
        <v>908.33333333333337</v>
      </c>
      <c r="J209" s="40">
        <v>920.71666666666647</v>
      </c>
      <c r="K209" s="31">
        <v>895.95</v>
      </c>
      <c r="L209" s="31">
        <v>875.35</v>
      </c>
      <c r="M209" s="31">
        <v>1.7706500000000001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341.8</v>
      </c>
      <c r="D210" s="40">
        <v>342.61666666666662</v>
      </c>
      <c r="E210" s="40">
        <v>336.23333333333323</v>
      </c>
      <c r="F210" s="40">
        <v>330.66666666666663</v>
      </c>
      <c r="G210" s="40">
        <v>324.28333333333325</v>
      </c>
      <c r="H210" s="40">
        <v>348.18333333333322</v>
      </c>
      <c r="I210" s="40">
        <v>354.56666666666655</v>
      </c>
      <c r="J210" s="40">
        <v>360.13333333333321</v>
      </c>
      <c r="K210" s="31">
        <v>349</v>
      </c>
      <c r="L210" s="31">
        <v>337.05</v>
      </c>
      <c r="M210" s="31">
        <v>204.55793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14.3</v>
      </c>
      <c r="D211" s="40">
        <v>14.5</v>
      </c>
      <c r="E211" s="40">
        <v>14</v>
      </c>
      <c r="F211" s="40">
        <v>13.7</v>
      </c>
      <c r="G211" s="40">
        <v>13.2</v>
      </c>
      <c r="H211" s="40">
        <v>14.8</v>
      </c>
      <c r="I211" s="40">
        <v>15.3</v>
      </c>
      <c r="J211" s="40">
        <v>15.600000000000001</v>
      </c>
      <c r="K211" s="31">
        <v>15</v>
      </c>
      <c r="L211" s="31">
        <v>14.2</v>
      </c>
      <c r="M211" s="31">
        <v>4263.4089599999998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1253.0999999999999</v>
      </c>
      <c r="D212" s="40">
        <v>1257.1833333333334</v>
      </c>
      <c r="E212" s="40">
        <v>1242.3666666666668</v>
      </c>
      <c r="F212" s="40">
        <v>1231.6333333333334</v>
      </c>
      <c r="G212" s="40">
        <v>1216.8166666666668</v>
      </c>
      <c r="H212" s="40">
        <v>1267.9166666666667</v>
      </c>
      <c r="I212" s="40">
        <v>1282.7333333333333</v>
      </c>
      <c r="J212" s="40">
        <v>1293.4666666666667</v>
      </c>
      <c r="K212" s="31">
        <v>1272</v>
      </c>
      <c r="L212" s="31">
        <v>1246.45</v>
      </c>
      <c r="M212" s="31">
        <v>7.7943199999999999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1891.9</v>
      </c>
      <c r="D213" s="40">
        <v>1888.7333333333333</v>
      </c>
      <c r="E213" s="40">
        <v>1815.4666666666667</v>
      </c>
      <c r="F213" s="40">
        <v>1739.0333333333333</v>
      </c>
      <c r="G213" s="40">
        <v>1665.7666666666667</v>
      </c>
      <c r="H213" s="40">
        <v>1965.1666666666667</v>
      </c>
      <c r="I213" s="40">
        <v>2038.4333333333336</v>
      </c>
      <c r="J213" s="40">
        <v>2114.8666666666668</v>
      </c>
      <c r="K213" s="31">
        <v>1962</v>
      </c>
      <c r="L213" s="31">
        <v>1812.3</v>
      </c>
      <c r="M213" s="31">
        <v>27.003620000000002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641.70000000000005</v>
      </c>
      <c r="D214" s="40">
        <v>644.31666666666672</v>
      </c>
      <c r="E214" s="40">
        <v>635.63333333333344</v>
      </c>
      <c r="F214" s="40">
        <v>629.56666666666672</v>
      </c>
      <c r="G214" s="40">
        <v>620.88333333333344</v>
      </c>
      <c r="H214" s="40">
        <v>650.38333333333344</v>
      </c>
      <c r="I214" s="40">
        <v>659.06666666666661</v>
      </c>
      <c r="J214" s="40">
        <v>665.13333333333344</v>
      </c>
      <c r="K214" s="40">
        <v>653</v>
      </c>
      <c r="L214" s="40">
        <v>638.25</v>
      </c>
      <c r="M214" s="40">
        <v>76.803290000000004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13.25</v>
      </c>
      <c r="D215" s="40">
        <v>13.266666666666666</v>
      </c>
      <c r="E215" s="40">
        <v>13.083333333333332</v>
      </c>
      <c r="F215" s="40">
        <v>12.916666666666666</v>
      </c>
      <c r="G215" s="40">
        <v>12.733333333333333</v>
      </c>
      <c r="H215" s="40">
        <v>13.433333333333332</v>
      </c>
      <c r="I215" s="40">
        <v>13.616666666666665</v>
      </c>
      <c r="J215" s="40">
        <v>13.783333333333331</v>
      </c>
      <c r="K215" s="40">
        <v>13.45</v>
      </c>
      <c r="L215" s="40">
        <v>13.1</v>
      </c>
      <c r="M215" s="40">
        <v>893.85559000000001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356.8</v>
      </c>
      <c r="D216" s="40">
        <v>356.23333333333335</v>
      </c>
      <c r="E216" s="40">
        <v>351.66666666666669</v>
      </c>
      <c r="F216" s="40">
        <v>346.53333333333336</v>
      </c>
      <c r="G216" s="40">
        <v>341.9666666666667</v>
      </c>
      <c r="H216" s="40">
        <v>361.36666666666667</v>
      </c>
      <c r="I216" s="40">
        <v>365.93333333333328</v>
      </c>
      <c r="J216" s="40">
        <v>371.06666666666666</v>
      </c>
      <c r="K216" s="40">
        <v>360.8</v>
      </c>
      <c r="L216" s="40">
        <v>351.1</v>
      </c>
      <c r="M216" s="40">
        <v>169.44434000000001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92"/>
      <c r="B1" s="493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44539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5" t="s">
        <v>16</v>
      </c>
      <c r="B9" s="487" t="s">
        <v>18</v>
      </c>
      <c r="C9" s="491" t="s">
        <v>20</v>
      </c>
      <c r="D9" s="491" t="s">
        <v>21</v>
      </c>
      <c r="E9" s="482" t="s">
        <v>22</v>
      </c>
      <c r="F9" s="483"/>
      <c r="G9" s="484"/>
      <c r="H9" s="482" t="s">
        <v>23</v>
      </c>
      <c r="I9" s="483"/>
      <c r="J9" s="484"/>
      <c r="K9" s="26"/>
      <c r="L9" s="27"/>
      <c r="M9" s="53"/>
      <c r="N9" s="1"/>
      <c r="O9" s="1"/>
    </row>
    <row r="10" spans="1:15" ht="42.75" customHeight="1">
      <c r="A10" s="489"/>
      <c r="B10" s="490"/>
      <c r="C10" s="490"/>
      <c r="D10" s="49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25778.35</v>
      </c>
      <c r="D11" s="40">
        <v>25962.600000000002</v>
      </c>
      <c r="E11" s="40">
        <v>25325.800000000003</v>
      </c>
      <c r="F11" s="40">
        <v>24873.25</v>
      </c>
      <c r="G11" s="40">
        <v>24236.45</v>
      </c>
      <c r="H11" s="40">
        <v>26415.150000000005</v>
      </c>
      <c r="I11" s="40">
        <v>27051.95</v>
      </c>
      <c r="J11" s="40">
        <v>27504.500000000007</v>
      </c>
      <c r="K11" s="31">
        <v>26599.4</v>
      </c>
      <c r="L11" s="31">
        <v>25510.05</v>
      </c>
      <c r="M11" s="31">
        <v>3.1289999999999998E-2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538.5</v>
      </c>
      <c r="D12" s="40">
        <v>537.71666666666658</v>
      </c>
      <c r="E12" s="40">
        <v>532.83333333333314</v>
      </c>
      <c r="F12" s="40">
        <v>527.16666666666652</v>
      </c>
      <c r="G12" s="40">
        <v>522.28333333333308</v>
      </c>
      <c r="H12" s="40">
        <v>543.38333333333321</v>
      </c>
      <c r="I12" s="40">
        <v>548.26666666666665</v>
      </c>
      <c r="J12" s="40">
        <v>553.93333333333328</v>
      </c>
      <c r="K12" s="31">
        <v>542.6</v>
      </c>
      <c r="L12" s="31">
        <v>532.04999999999995</v>
      </c>
      <c r="M12" s="31">
        <v>1.32206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981.95</v>
      </c>
      <c r="D13" s="40">
        <v>975.5</v>
      </c>
      <c r="E13" s="40">
        <v>966.65</v>
      </c>
      <c r="F13" s="40">
        <v>951.35</v>
      </c>
      <c r="G13" s="40">
        <v>942.5</v>
      </c>
      <c r="H13" s="40">
        <v>990.8</v>
      </c>
      <c r="I13" s="40">
        <v>999.64999999999986</v>
      </c>
      <c r="J13" s="40">
        <v>1014.9499999999999</v>
      </c>
      <c r="K13" s="31">
        <v>984.35</v>
      </c>
      <c r="L13" s="31">
        <v>960.2</v>
      </c>
      <c r="M13" s="31">
        <v>5.5727500000000001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2539</v>
      </c>
      <c r="D14" s="40">
        <v>2548.0499999999997</v>
      </c>
      <c r="E14" s="40">
        <v>2477.0999999999995</v>
      </c>
      <c r="F14" s="40">
        <v>2415.1999999999998</v>
      </c>
      <c r="G14" s="40">
        <v>2344.2499999999995</v>
      </c>
      <c r="H14" s="40">
        <v>2609.9499999999994</v>
      </c>
      <c r="I14" s="40">
        <v>2680.8999999999992</v>
      </c>
      <c r="J14" s="40">
        <v>2742.7999999999993</v>
      </c>
      <c r="K14" s="31">
        <v>2619</v>
      </c>
      <c r="L14" s="31">
        <v>2486.15</v>
      </c>
      <c r="M14" s="31">
        <v>0.59814999999999996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2092.75</v>
      </c>
      <c r="D15" s="40">
        <v>2096.5833333333335</v>
      </c>
      <c r="E15" s="40">
        <v>2073.7166666666672</v>
      </c>
      <c r="F15" s="40">
        <v>2054.6833333333338</v>
      </c>
      <c r="G15" s="40">
        <v>2031.8166666666675</v>
      </c>
      <c r="H15" s="40">
        <v>2115.6166666666668</v>
      </c>
      <c r="I15" s="40">
        <v>2138.4833333333327</v>
      </c>
      <c r="J15" s="40">
        <v>2157.5166666666664</v>
      </c>
      <c r="K15" s="31">
        <v>2119.4499999999998</v>
      </c>
      <c r="L15" s="31">
        <v>2077.5500000000002</v>
      </c>
      <c r="M15" s="31">
        <v>1.76891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18932.45</v>
      </c>
      <c r="D16" s="40">
        <v>18935.466666666667</v>
      </c>
      <c r="E16" s="40">
        <v>18757.233333333334</v>
      </c>
      <c r="F16" s="40">
        <v>18582.016666666666</v>
      </c>
      <c r="G16" s="40">
        <v>18403.783333333333</v>
      </c>
      <c r="H16" s="40">
        <v>19110.683333333334</v>
      </c>
      <c r="I16" s="40">
        <v>19288.916666666672</v>
      </c>
      <c r="J16" s="40">
        <v>19464.133333333335</v>
      </c>
      <c r="K16" s="31">
        <v>19113.7</v>
      </c>
      <c r="L16" s="31">
        <v>18760.25</v>
      </c>
      <c r="M16" s="31">
        <v>8.3650000000000002E-2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118.95</v>
      </c>
      <c r="D17" s="40">
        <v>118.68333333333334</v>
      </c>
      <c r="E17" s="40">
        <v>117.46666666666667</v>
      </c>
      <c r="F17" s="40">
        <v>115.98333333333333</v>
      </c>
      <c r="G17" s="40">
        <v>114.76666666666667</v>
      </c>
      <c r="H17" s="40">
        <v>120.16666666666667</v>
      </c>
      <c r="I17" s="40">
        <v>121.38333333333334</v>
      </c>
      <c r="J17" s="40">
        <v>122.86666666666667</v>
      </c>
      <c r="K17" s="31">
        <v>119.9</v>
      </c>
      <c r="L17" s="31">
        <v>117.2</v>
      </c>
      <c r="M17" s="31">
        <v>39.273870000000002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272.75</v>
      </c>
      <c r="D18" s="40">
        <v>270.36666666666662</v>
      </c>
      <c r="E18" s="40">
        <v>266.83333333333326</v>
      </c>
      <c r="F18" s="40">
        <v>260.91666666666663</v>
      </c>
      <c r="G18" s="40">
        <v>257.38333333333327</v>
      </c>
      <c r="H18" s="40">
        <v>276.28333333333325</v>
      </c>
      <c r="I18" s="40">
        <v>279.81666666666666</v>
      </c>
      <c r="J18" s="40">
        <v>285.73333333333323</v>
      </c>
      <c r="K18" s="31">
        <v>273.89999999999998</v>
      </c>
      <c r="L18" s="31">
        <v>264.45</v>
      </c>
      <c r="M18" s="31">
        <v>31.29608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2292.25</v>
      </c>
      <c r="D19" s="40">
        <v>2280.4499999999998</v>
      </c>
      <c r="E19" s="40">
        <v>2260.9999999999995</v>
      </c>
      <c r="F19" s="40">
        <v>2229.7499999999995</v>
      </c>
      <c r="G19" s="40">
        <v>2210.2999999999993</v>
      </c>
      <c r="H19" s="40">
        <v>2311.6999999999998</v>
      </c>
      <c r="I19" s="40">
        <v>2331.1500000000005</v>
      </c>
      <c r="J19" s="40">
        <v>2362.4</v>
      </c>
      <c r="K19" s="31">
        <v>2299.9</v>
      </c>
      <c r="L19" s="31">
        <v>2249.1999999999998</v>
      </c>
      <c r="M19" s="31">
        <v>3.1581600000000001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1715.5</v>
      </c>
      <c r="D20" s="40">
        <v>1706.9833333333333</v>
      </c>
      <c r="E20" s="40">
        <v>1687.5666666666666</v>
      </c>
      <c r="F20" s="40">
        <v>1659.6333333333332</v>
      </c>
      <c r="G20" s="40">
        <v>1640.2166666666665</v>
      </c>
      <c r="H20" s="40">
        <v>1734.9166666666667</v>
      </c>
      <c r="I20" s="40">
        <v>1754.3333333333333</v>
      </c>
      <c r="J20" s="40">
        <v>1782.2666666666669</v>
      </c>
      <c r="K20" s="31">
        <v>1726.4</v>
      </c>
      <c r="L20" s="31">
        <v>1679.05</v>
      </c>
      <c r="M20" s="31">
        <v>14.063940000000001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1390.5</v>
      </c>
      <c r="D21" s="40">
        <v>1389.1833333333334</v>
      </c>
      <c r="E21" s="40">
        <v>1369.3666666666668</v>
      </c>
      <c r="F21" s="40">
        <v>1348.2333333333333</v>
      </c>
      <c r="G21" s="40">
        <v>1328.4166666666667</v>
      </c>
      <c r="H21" s="40">
        <v>1410.3166666666668</v>
      </c>
      <c r="I21" s="40">
        <v>1430.1333333333334</v>
      </c>
      <c r="J21" s="40">
        <v>1451.2666666666669</v>
      </c>
      <c r="K21" s="31">
        <v>1409</v>
      </c>
      <c r="L21" s="31">
        <v>1368.05</v>
      </c>
      <c r="M21" s="31">
        <v>7.2797700000000001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761.4</v>
      </c>
      <c r="D22" s="40">
        <v>758</v>
      </c>
      <c r="E22" s="40">
        <v>751.6</v>
      </c>
      <c r="F22" s="40">
        <v>741.80000000000007</v>
      </c>
      <c r="G22" s="40">
        <v>735.40000000000009</v>
      </c>
      <c r="H22" s="40">
        <v>767.8</v>
      </c>
      <c r="I22" s="40">
        <v>774.2</v>
      </c>
      <c r="J22" s="40">
        <v>783.99999999999989</v>
      </c>
      <c r="K22" s="31">
        <v>764.4</v>
      </c>
      <c r="L22" s="31">
        <v>748.2</v>
      </c>
      <c r="M22" s="31">
        <v>46.21331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1882.7</v>
      </c>
      <c r="D23" s="40">
        <v>1883.2</v>
      </c>
      <c r="E23" s="40">
        <v>1852.5</v>
      </c>
      <c r="F23" s="40">
        <v>1822.3</v>
      </c>
      <c r="G23" s="40">
        <v>1791.6</v>
      </c>
      <c r="H23" s="40">
        <v>1913.4</v>
      </c>
      <c r="I23" s="40">
        <v>1944.1000000000004</v>
      </c>
      <c r="J23" s="40">
        <v>1974.3000000000002</v>
      </c>
      <c r="K23" s="31">
        <v>1913.9</v>
      </c>
      <c r="L23" s="31">
        <v>1853</v>
      </c>
      <c r="M23" s="31">
        <v>4.79596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338.85</v>
      </c>
      <c r="D24" s="40">
        <v>338.8</v>
      </c>
      <c r="E24" s="40">
        <v>336.1</v>
      </c>
      <c r="F24" s="40">
        <v>333.35</v>
      </c>
      <c r="G24" s="40">
        <v>330.65000000000003</v>
      </c>
      <c r="H24" s="40">
        <v>341.55</v>
      </c>
      <c r="I24" s="40">
        <v>344.24999999999994</v>
      </c>
      <c r="J24" s="40">
        <v>347</v>
      </c>
      <c r="K24" s="31">
        <v>341.5</v>
      </c>
      <c r="L24" s="31">
        <v>336.05</v>
      </c>
      <c r="M24" s="31">
        <v>0.51680000000000004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237.8</v>
      </c>
      <c r="D25" s="40">
        <v>240.20000000000002</v>
      </c>
      <c r="E25" s="40">
        <v>234.10000000000002</v>
      </c>
      <c r="F25" s="40">
        <v>230.4</v>
      </c>
      <c r="G25" s="40">
        <v>224.3</v>
      </c>
      <c r="H25" s="40">
        <v>243.90000000000003</v>
      </c>
      <c r="I25" s="40">
        <v>250</v>
      </c>
      <c r="J25" s="40">
        <v>253.70000000000005</v>
      </c>
      <c r="K25" s="31">
        <v>246.3</v>
      </c>
      <c r="L25" s="31">
        <v>236.5</v>
      </c>
      <c r="M25" s="31">
        <v>5.7709700000000002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1084.75</v>
      </c>
      <c r="D26" s="40">
        <v>1088.1333333333334</v>
      </c>
      <c r="E26" s="40">
        <v>1077.2666666666669</v>
      </c>
      <c r="F26" s="40">
        <v>1069.7833333333335</v>
      </c>
      <c r="G26" s="40">
        <v>1058.916666666667</v>
      </c>
      <c r="H26" s="40">
        <v>1095.6166666666668</v>
      </c>
      <c r="I26" s="40">
        <v>1106.4833333333331</v>
      </c>
      <c r="J26" s="40">
        <v>1113.9666666666667</v>
      </c>
      <c r="K26" s="31">
        <v>1099</v>
      </c>
      <c r="L26" s="31">
        <v>1080.6500000000001</v>
      </c>
      <c r="M26" s="31">
        <v>1.8929199999999999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1861.05</v>
      </c>
      <c r="D27" s="40">
        <v>1861.3</v>
      </c>
      <c r="E27" s="40">
        <v>1847.6</v>
      </c>
      <c r="F27" s="40">
        <v>1834.1499999999999</v>
      </c>
      <c r="G27" s="40">
        <v>1820.4499999999998</v>
      </c>
      <c r="H27" s="40">
        <v>1874.75</v>
      </c>
      <c r="I27" s="40">
        <v>1888.4500000000003</v>
      </c>
      <c r="J27" s="40">
        <v>1901.9</v>
      </c>
      <c r="K27" s="31">
        <v>1875</v>
      </c>
      <c r="L27" s="31">
        <v>1847.85</v>
      </c>
      <c r="M27" s="31">
        <v>0.28339999999999999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2095.25</v>
      </c>
      <c r="D28" s="40">
        <v>2090.0833333333335</v>
      </c>
      <c r="E28" s="40">
        <v>2075.166666666667</v>
      </c>
      <c r="F28" s="40">
        <v>2055.0833333333335</v>
      </c>
      <c r="G28" s="40">
        <v>2040.166666666667</v>
      </c>
      <c r="H28" s="40">
        <v>2110.166666666667</v>
      </c>
      <c r="I28" s="40">
        <v>2125.0833333333339</v>
      </c>
      <c r="J28" s="40">
        <v>2145.166666666667</v>
      </c>
      <c r="K28" s="31">
        <v>2105</v>
      </c>
      <c r="L28" s="31">
        <v>2070</v>
      </c>
      <c r="M28" s="31">
        <v>0.40150999999999998</v>
      </c>
      <c r="N28" s="1"/>
      <c r="O28" s="1"/>
    </row>
    <row r="29" spans="1:15" ht="12.75" customHeight="1">
      <c r="A29" s="31">
        <v>19</v>
      </c>
      <c r="B29" s="31" t="s">
        <v>299</v>
      </c>
      <c r="C29" s="31">
        <v>101</v>
      </c>
      <c r="D29" s="40">
        <v>101.03333333333335</v>
      </c>
      <c r="E29" s="40">
        <v>100.4666666666667</v>
      </c>
      <c r="F29" s="40">
        <v>99.933333333333351</v>
      </c>
      <c r="G29" s="40">
        <v>99.366666666666703</v>
      </c>
      <c r="H29" s="40">
        <v>101.56666666666669</v>
      </c>
      <c r="I29" s="40">
        <v>102.13333333333333</v>
      </c>
      <c r="J29" s="40">
        <v>102.66666666666669</v>
      </c>
      <c r="K29" s="31">
        <v>101.6</v>
      </c>
      <c r="L29" s="31">
        <v>100.5</v>
      </c>
      <c r="M29" s="31">
        <v>1.10562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3449.1</v>
      </c>
      <c r="D30" s="40">
        <v>3437.9</v>
      </c>
      <c r="E30" s="40">
        <v>3406.2000000000003</v>
      </c>
      <c r="F30" s="40">
        <v>3363.3</v>
      </c>
      <c r="G30" s="40">
        <v>3331.6000000000004</v>
      </c>
      <c r="H30" s="40">
        <v>3480.8</v>
      </c>
      <c r="I30" s="40">
        <v>3512.5</v>
      </c>
      <c r="J30" s="40">
        <v>3555.4</v>
      </c>
      <c r="K30" s="31">
        <v>3469.6</v>
      </c>
      <c r="L30" s="31">
        <v>3395</v>
      </c>
      <c r="M30" s="31">
        <v>0.85602</v>
      </c>
      <c r="N30" s="1"/>
      <c r="O30" s="1"/>
    </row>
    <row r="31" spans="1:15" ht="12.75" customHeight="1">
      <c r="A31" s="31">
        <v>21</v>
      </c>
      <c r="B31" s="31" t="s">
        <v>300</v>
      </c>
      <c r="C31" s="31">
        <v>3257.7</v>
      </c>
      <c r="D31" s="40">
        <v>3266.2833333333333</v>
      </c>
      <c r="E31" s="40">
        <v>3212.5166666666664</v>
      </c>
      <c r="F31" s="40">
        <v>3167.333333333333</v>
      </c>
      <c r="G31" s="40">
        <v>3113.5666666666662</v>
      </c>
      <c r="H31" s="40">
        <v>3311.4666666666667</v>
      </c>
      <c r="I31" s="40">
        <v>3365.233333333334</v>
      </c>
      <c r="J31" s="40">
        <v>3410.416666666667</v>
      </c>
      <c r="K31" s="31">
        <v>3320.05</v>
      </c>
      <c r="L31" s="31">
        <v>3221.1</v>
      </c>
      <c r="M31" s="31">
        <v>0.35127000000000003</v>
      </c>
      <c r="N31" s="1"/>
      <c r="O31" s="1"/>
    </row>
    <row r="32" spans="1:15" ht="12.75" customHeight="1">
      <c r="A32" s="31">
        <v>22</v>
      </c>
      <c r="B32" s="31" t="s">
        <v>301</v>
      </c>
      <c r="C32" s="31">
        <v>21.8</v>
      </c>
      <c r="D32" s="40">
        <v>21.866666666666664</v>
      </c>
      <c r="E32" s="40">
        <v>21.533333333333328</v>
      </c>
      <c r="F32" s="40">
        <v>21.266666666666666</v>
      </c>
      <c r="G32" s="40">
        <v>20.93333333333333</v>
      </c>
      <c r="H32" s="40">
        <v>22.133333333333326</v>
      </c>
      <c r="I32" s="40">
        <v>22.466666666666661</v>
      </c>
      <c r="J32" s="40">
        <v>22.733333333333324</v>
      </c>
      <c r="K32" s="31">
        <v>22.2</v>
      </c>
      <c r="L32" s="31">
        <v>21.6</v>
      </c>
      <c r="M32" s="31">
        <v>80.653530000000003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635.75</v>
      </c>
      <c r="D33" s="40">
        <v>634.56666666666672</v>
      </c>
      <c r="E33" s="40">
        <v>631.68333333333339</v>
      </c>
      <c r="F33" s="40">
        <v>627.61666666666667</v>
      </c>
      <c r="G33" s="40">
        <v>624.73333333333335</v>
      </c>
      <c r="H33" s="40">
        <v>638.63333333333344</v>
      </c>
      <c r="I33" s="40">
        <v>641.51666666666688</v>
      </c>
      <c r="J33" s="40">
        <v>645.58333333333348</v>
      </c>
      <c r="K33" s="31">
        <v>637.45000000000005</v>
      </c>
      <c r="L33" s="31">
        <v>630.5</v>
      </c>
      <c r="M33" s="31">
        <v>7.6382399999999997</v>
      </c>
      <c r="N33" s="1"/>
      <c r="O33" s="1"/>
    </row>
    <row r="34" spans="1:15" ht="12.75" customHeight="1">
      <c r="A34" s="31">
        <v>24</v>
      </c>
      <c r="B34" s="31" t="s">
        <v>302</v>
      </c>
      <c r="C34" s="31">
        <v>3203.65</v>
      </c>
      <c r="D34" s="40">
        <v>3238.8666666666668</v>
      </c>
      <c r="E34" s="40">
        <v>3134.7833333333338</v>
      </c>
      <c r="F34" s="40">
        <v>3065.916666666667</v>
      </c>
      <c r="G34" s="40">
        <v>2961.8333333333339</v>
      </c>
      <c r="H34" s="40">
        <v>3307.7333333333336</v>
      </c>
      <c r="I34" s="40">
        <v>3411.8166666666666</v>
      </c>
      <c r="J34" s="40">
        <v>3480.6833333333334</v>
      </c>
      <c r="K34" s="31">
        <v>3342.95</v>
      </c>
      <c r="L34" s="31">
        <v>3170</v>
      </c>
      <c r="M34" s="31">
        <v>0.74577000000000004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376.95</v>
      </c>
      <c r="D35" s="40">
        <v>377.51666666666665</v>
      </c>
      <c r="E35" s="40">
        <v>374.63333333333333</v>
      </c>
      <c r="F35" s="40">
        <v>372.31666666666666</v>
      </c>
      <c r="G35" s="40">
        <v>369.43333333333334</v>
      </c>
      <c r="H35" s="40">
        <v>379.83333333333331</v>
      </c>
      <c r="I35" s="40">
        <v>382.71666666666664</v>
      </c>
      <c r="J35" s="40">
        <v>385.0333333333333</v>
      </c>
      <c r="K35" s="31">
        <v>380.4</v>
      </c>
      <c r="L35" s="31">
        <v>375.2</v>
      </c>
      <c r="M35" s="31">
        <v>15.26507</v>
      </c>
      <c r="N35" s="1"/>
      <c r="O35" s="1"/>
    </row>
    <row r="36" spans="1:15" ht="12.75" customHeight="1">
      <c r="A36" s="31">
        <v>26</v>
      </c>
      <c r="B36" s="31" t="s">
        <v>868</v>
      </c>
      <c r="C36" s="31">
        <v>1122.55</v>
      </c>
      <c r="D36" s="40">
        <v>1132.4833333333333</v>
      </c>
      <c r="E36" s="40">
        <v>1105.0666666666666</v>
      </c>
      <c r="F36" s="40">
        <v>1087.5833333333333</v>
      </c>
      <c r="G36" s="40">
        <v>1060.1666666666665</v>
      </c>
      <c r="H36" s="40">
        <v>1149.9666666666667</v>
      </c>
      <c r="I36" s="40">
        <v>1177.3833333333332</v>
      </c>
      <c r="J36" s="40">
        <v>1194.8666666666668</v>
      </c>
      <c r="K36" s="31">
        <v>1159.9000000000001</v>
      </c>
      <c r="L36" s="31">
        <v>1115</v>
      </c>
      <c r="M36" s="31">
        <v>4.1924400000000004</v>
      </c>
      <c r="N36" s="1"/>
      <c r="O36" s="1"/>
    </row>
    <row r="37" spans="1:15" ht="12.75" customHeight="1">
      <c r="A37" s="31">
        <v>27</v>
      </c>
      <c r="B37" s="31" t="s">
        <v>817</v>
      </c>
      <c r="C37" s="31">
        <v>839.3</v>
      </c>
      <c r="D37" s="40">
        <v>832.4</v>
      </c>
      <c r="E37" s="40">
        <v>819.8</v>
      </c>
      <c r="F37" s="40">
        <v>800.3</v>
      </c>
      <c r="G37" s="40">
        <v>787.69999999999993</v>
      </c>
      <c r="H37" s="40">
        <v>851.9</v>
      </c>
      <c r="I37" s="40">
        <v>864.50000000000011</v>
      </c>
      <c r="J37" s="40">
        <v>884</v>
      </c>
      <c r="K37" s="31">
        <v>845</v>
      </c>
      <c r="L37" s="31">
        <v>812.9</v>
      </c>
      <c r="M37" s="31">
        <v>0.81528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919.2</v>
      </c>
      <c r="D38" s="40">
        <v>922.75</v>
      </c>
      <c r="E38" s="40">
        <v>907.5</v>
      </c>
      <c r="F38" s="40">
        <v>895.8</v>
      </c>
      <c r="G38" s="40">
        <v>880.55</v>
      </c>
      <c r="H38" s="40">
        <v>934.45</v>
      </c>
      <c r="I38" s="40">
        <v>949.7</v>
      </c>
      <c r="J38" s="40">
        <v>961.40000000000009</v>
      </c>
      <c r="K38" s="31">
        <v>938</v>
      </c>
      <c r="L38" s="31">
        <v>911.05</v>
      </c>
      <c r="M38" s="31">
        <v>1.7786900000000001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817.85</v>
      </c>
      <c r="D39" s="40">
        <v>810.16666666666663</v>
      </c>
      <c r="E39" s="40">
        <v>798.43333333333328</v>
      </c>
      <c r="F39" s="40">
        <v>779.01666666666665</v>
      </c>
      <c r="G39" s="40">
        <v>767.2833333333333</v>
      </c>
      <c r="H39" s="40">
        <v>829.58333333333326</v>
      </c>
      <c r="I39" s="40">
        <v>841.31666666666661</v>
      </c>
      <c r="J39" s="40">
        <v>860.73333333333323</v>
      </c>
      <c r="K39" s="31">
        <v>821.9</v>
      </c>
      <c r="L39" s="31">
        <v>790.75</v>
      </c>
      <c r="M39" s="31">
        <v>8.2919599999999996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5333.5</v>
      </c>
      <c r="D40" s="40">
        <v>5326.166666666667</v>
      </c>
      <c r="E40" s="40">
        <v>5285.3333333333339</v>
      </c>
      <c r="F40" s="40">
        <v>5237.166666666667</v>
      </c>
      <c r="G40" s="40">
        <v>5196.3333333333339</v>
      </c>
      <c r="H40" s="40">
        <v>5374.3333333333339</v>
      </c>
      <c r="I40" s="40">
        <v>5415.1666666666679</v>
      </c>
      <c r="J40" s="40">
        <v>5463.3333333333339</v>
      </c>
      <c r="K40" s="31">
        <v>5367</v>
      </c>
      <c r="L40" s="31">
        <v>5278</v>
      </c>
      <c r="M40" s="31">
        <v>5.5719599999999998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215.8</v>
      </c>
      <c r="D41" s="40">
        <v>214.41666666666666</v>
      </c>
      <c r="E41" s="40">
        <v>211.43333333333331</v>
      </c>
      <c r="F41" s="40">
        <v>207.06666666666666</v>
      </c>
      <c r="G41" s="40">
        <v>204.08333333333331</v>
      </c>
      <c r="H41" s="40">
        <v>218.7833333333333</v>
      </c>
      <c r="I41" s="40">
        <v>221.76666666666665</v>
      </c>
      <c r="J41" s="40">
        <v>226.1333333333333</v>
      </c>
      <c r="K41" s="31">
        <v>217.4</v>
      </c>
      <c r="L41" s="31">
        <v>210.05</v>
      </c>
      <c r="M41" s="31">
        <v>26.483809999999998</v>
      </c>
      <c r="N41" s="1"/>
      <c r="O41" s="1"/>
    </row>
    <row r="42" spans="1:15" ht="12.75" customHeight="1">
      <c r="A42" s="31">
        <v>32</v>
      </c>
      <c r="B42" s="31" t="s">
        <v>303</v>
      </c>
      <c r="C42" s="31">
        <v>461.3</v>
      </c>
      <c r="D42" s="40">
        <v>464.09999999999997</v>
      </c>
      <c r="E42" s="40">
        <v>456.19999999999993</v>
      </c>
      <c r="F42" s="40">
        <v>451.09999999999997</v>
      </c>
      <c r="G42" s="40">
        <v>443.19999999999993</v>
      </c>
      <c r="H42" s="40">
        <v>469.19999999999993</v>
      </c>
      <c r="I42" s="40">
        <v>477.09999999999991</v>
      </c>
      <c r="J42" s="40">
        <v>482.19999999999993</v>
      </c>
      <c r="K42" s="31">
        <v>472</v>
      </c>
      <c r="L42" s="31">
        <v>459</v>
      </c>
      <c r="M42" s="31">
        <v>0.74978</v>
      </c>
      <c r="N42" s="1"/>
      <c r="O42" s="1"/>
    </row>
    <row r="43" spans="1:15" ht="12.75" customHeight="1">
      <c r="A43" s="31">
        <v>33</v>
      </c>
      <c r="B43" s="31" t="s">
        <v>304</v>
      </c>
      <c r="C43" s="31">
        <v>97.15</v>
      </c>
      <c r="D43" s="40">
        <v>97.516666666666652</v>
      </c>
      <c r="E43" s="40">
        <v>96.483333333333306</v>
      </c>
      <c r="F43" s="40">
        <v>95.816666666666649</v>
      </c>
      <c r="G43" s="40">
        <v>94.783333333333303</v>
      </c>
      <c r="H43" s="40">
        <v>98.183333333333309</v>
      </c>
      <c r="I43" s="40">
        <v>99.216666666666669</v>
      </c>
      <c r="J43" s="40">
        <v>99.883333333333312</v>
      </c>
      <c r="K43" s="31">
        <v>98.55</v>
      </c>
      <c r="L43" s="31">
        <v>96.85</v>
      </c>
      <c r="M43" s="31">
        <v>9.3145100000000003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126.15</v>
      </c>
      <c r="D44" s="40">
        <v>125.21666666666665</v>
      </c>
      <c r="E44" s="40">
        <v>124.0333333333333</v>
      </c>
      <c r="F44" s="40">
        <v>121.91666666666664</v>
      </c>
      <c r="G44" s="40">
        <v>120.73333333333329</v>
      </c>
      <c r="H44" s="40">
        <v>127.33333333333331</v>
      </c>
      <c r="I44" s="40">
        <v>128.51666666666668</v>
      </c>
      <c r="J44" s="40">
        <v>130.63333333333333</v>
      </c>
      <c r="K44" s="31">
        <v>126.4</v>
      </c>
      <c r="L44" s="31">
        <v>123.1</v>
      </c>
      <c r="M44" s="31">
        <v>185.12478999999999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3108.5</v>
      </c>
      <c r="D45" s="40">
        <v>3087.5</v>
      </c>
      <c r="E45" s="40">
        <v>3052</v>
      </c>
      <c r="F45" s="40">
        <v>2995.5</v>
      </c>
      <c r="G45" s="40">
        <v>2960</v>
      </c>
      <c r="H45" s="40">
        <v>3144</v>
      </c>
      <c r="I45" s="40">
        <v>3179.5</v>
      </c>
      <c r="J45" s="40">
        <v>3236</v>
      </c>
      <c r="K45" s="31">
        <v>3123</v>
      </c>
      <c r="L45" s="31">
        <v>3031</v>
      </c>
      <c r="M45" s="31">
        <v>11.714840000000001</v>
      </c>
      <c r="N45" s="1"/>
      <c r="O45" s="1"/>
    </row>
    <row r="46" spans="1:15" ht="12.75" customHeight="1">
      <c r="A46" s="31">
        <v>36</v>
      </c>
      <c r="B46" s="31" t="s">
        <v>305</v>
      </c>
      <c r="C46" s="31">
        <v>192.7</v>
      </c>
      <c r="D46" s="40">
        <v>193.28333333333333</v>
      </c>
      <c r="E46" s="40">
        <v>191.41666666666666</v>
      </c>
      <c r="F46" s="40">
        <v>190.13333333333333</v>
      </c>
      <c r="G46" s="40">
        <v>188.26666666666665</v>
      </c>
      <c r="H46" s="40">
        <v>194.56666666666666</v>
      </c>
      <c r="I46" s="40">
        <v>196.43333333333334</v>
      </c>
      <c r="J46" s="40">
        <v>197.71666666666667</v>
      </c>
      <c r="K46" s="31">
        <v>195.15</v>
      </c>
      <c r="L46" s="31">
        <v>192</v>
      </c>
      <c r="M46" s="31">
        <v>1.8891100000000001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2229.8000000000002</v>
      </c>
      <c r="D47" s="40">
        <v>2235.9</v>
      </c>
      <c r="E47" s="40">
        <v>2215.9</v>
      </c>
      <c r="F47" s="40">
        <v>2202</v>
      </c>
      <c r="G47" s="40">
        <v>2182</v>
      </c>
      <c r="H47" s="40">
        <v>2249.8000000000002</v>
      </c>
      <c r="I47" s="40">
        <v>2269.8000000000002</v>
      </c>
      <c r="J47" s="40">
        <v>2283.7000000000003</v>
      </c>
      <c r="K47" s="31">
        <v>2255.9</v>
      </c>
      <c r="L47" s="31">
        <v>2222</v>
      </c>
      <c r="M47" s="31">
        <v>1.5088900000000001</v>
      </c>
      <c r="N47" s="1"/>
      <c r="O47" s="1"/>
    </row>
    <row r="48" spans="1:15" ht="12.75" customHeight="1">
      <c r="A48" s="31">
        <v>38</v>
      </c>
      <c r="B48" s="31" t="s">
        <v>306</v>
      </c>
      <c r="C48" s="31">
        <v>3077.3</v>
      </c>
      <c r="D48" s="40">
        <v>3089.3333333333335</v>
      </c>
      <c r="E48" s="40">
        <v>3059.0166666666669</v>
      </c>
      <c r="F48" s="40">
        <v>3040.7333333333336</v>
      </c>
      <c r="G48" s="40">
        <v>3010.416666666667</v>
      </c>
      <c r="H48" s="40">
        <v>3107.6166666666668</v>
      </c>
      <c r="I48" s="40">
        <v>3137.9333333333334</v>
      </c>
      <c r="J48" s="40">
        <v>3156.2166666666667</v>
      </c>
      <c r="K48" s="31">
        <v>3119.65</v>
      </c>
      <c r="L48" s="31">
        <v>3071.05</v>
      </c>
      <c r="M48" s="31">
        <v>9.7299999999999998E-2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1689.05</v>
      </c>
      <c r="D49" s="40">
        <v>1676.0166666666667</v>
      </c>
      <c r="E49" s="40">
        <v>1643.0333333333333</v>
      </c>
      <c r="F49" s="40">
        <v>1597.0166666666667</v>
      </c>
      <c r="G49" s="40">
        <v>1564.0333333333333</v>
      </c>
      <c r="H49" s="40">
        <v>1722.0333333333333</v>
      </c>
      <c r="I49" s="40">
        <v>1755.0166666666664</v>
      </c>
      <c r="J49" s="40">
        <v>1801.0333333333333</v>
      </c>
      <c r="K49" s="31">
        <v>1709</v>
      </c>
      <c r="L49" s="31">
        <v>1630</v>
      </c>
      <c r="M49" s="31">
        <v>1.6948700000000001</v>
      </c>
      <c r="N49" s="1"/>
      <c r="O49" s="1"/>
    </row>
    <row r="50" spans="1:15" ht="12.75" customHeight="1">
      <c r="A50" s="31">
        <v>40</v>
      </c>
      <c r="B50" s="31" t="s">
        <v>308</v>
      </c>
      <c r="C50" s="31">
        <v>8966.2000000000007</v>
      </c>
      <c r="D50" s="40">
        <v>8967.4166666666661</v>
      </c>
      <c r="E50" s="40">
        <v>8899.8333333333321</v>
      </c>
      <c r="F50" s="40">
        <v>8833.4666666666653</v>
      </c>
      <c r="G50" s="40">
        <v>8765.8833333333314</v>
      </c>
      <c r="H50" s="40">
        <v>9033.7833333333328</v>
      </c>
      <c r="I50" s="40">
        <v>9101.366666666665</v>
      </c>
      <c r="J50" s="40">
        <v>9167.7333333333336</v>
      </c>
      <c r="K50" s="31">
        <v>9035</v>
      </c>
      <c r="L50" s="31">
        <v>8901.0499999999993</v>
      </c>
      <c r="M50" s="31">
        <v>0.22533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1160.2</v>
      </c>
      <c r="D51" s="40">
        <v>1151.6000000000001</v>
      </c>
      <c r="E51" s="40">
        <v>1137.6500000000003</v>
      </c>
      <c r="F51" s="40">
        <v>1115.1000000000001</v>
      </c>
      <c r="G51" s="40">
        <v>1101.1500000000003</v>
      </c>
      <c r="H51" s="40">
        <v>1174.1500000000003</v>
      </c>
      <c r="I51" s="40">
        <v>1188.1000000000001</v>
      </c>
      <c r="J51" s="40">
        <v>1210.6500000000003</v>
      </c>
      <c r="K51" s="31">
        <v>1165.55</v>
      </c>
      <c r="L51" s="31">
        <v>1129.05</v>
      </c>
      <c r="M51" s="31">
        <v>6.8104399999999998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701.95</v>
      </c>
      <c r="D52" s="40">
        <v>692.4</v>
      </c>
      <c r="E52" s="40">
        <v>681.55</v>
      </c>
      <c r="F52" s="40">
        <v>661.15</v>
      </c>
      <c r="G52" s="40">
        <v>650.29999999999995</v>
      </c>
      <c r="H52" s="40">
        <v>712.8</v>
      </c>
      <c r="I52" s="40">
        <v>723.65000000000009</v>
      </c>
      <c r="J52" s="40">
        <v>744.05</v>
      </c>
      <c r="K52" s="31">
        <v>703.25</v>
      </c>
      <c r="L52" s="31">
        <v>672</v>
      </c>
      <c r="M52" s="31">
        <v>25.197050000000001</v>
      </c>
      <c r="N52" s="1"/>
      <c r="O52" s="1"/>
    </row>
    <row r="53" spans="1:15" ht="12.75" customHeight="1">
      <c r="A53" s="31">
        <v>43</v>
      </c>
      <c r="B53" s="31" t="s">
        <v>309</v>
      </c>
      <c r="C53" s="31">
        <v>538.20000000000005</v>
      </c>
      <c r="D53" s="40">
        <v>537.51666666666677</v>
      </c>
      <c r="E53" s="40">
        <v>533.43333333333351</v>
      </c>
      <c r="F53" s="40">
        <v>528.66666666666674</v>
      </c>
      <c r="G53" s="40">
        <v>524.58333333333348</v>
      </c>
      <c r="H53" s="40">
        <v>542.28333333333353</v>
      </c>
      <c r="I53" s="40">
        <v>546.36666666666679</v>
      </c>
      <c r="J53" s="40">
        <v>551.13333333333355</v>
      </c>
      <c r="K53" s="31">
        <v>541.6</v>
      </c>
      <c r="L53" s="31">
        <v>532.75</v>
      </c>
      <c r="M53" s="31">
        <v>0.80386999999999997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697.1</v>
      </c>
      <c r="D54" s="40">
        <v>695.43333333333339</v>
      </c>
      <c r="E54" s="40">
        <v>689.31666666666683</v>
      </c>
      <c r="F54" s="40">
        <v>681.53333333333342</v>
      </c>
      <c r="G54" s="40">
        <v>675.41666666666686</v>
      </c>
      <c r="H54" s="40">
        <v>703.21666666666681</v>
      </c>
      <c r="I54" s="40">
        <v>709.33333333333337</v>
      </c>
      <c r="J54" s="40">
        <v>717.11666666666679</v>
      </c>
      <c r="K54" s="31">
        <v>701.55</v>
      </c>
      <c r="L54" s="31">
        <v>687.65</v>
      </c>
      <c r="M54" s="31">
        <v>116.70826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3332.05</v>
      </c>
      <c r="D55" s="40">
        <v>3322.3333333333335</v>
      </c>
      <c r="E55" s="40">
        <v>3306.7166666666672</v>
      </c>
      <c r="F55" s="40">
        <v>3281.3833333333337</v>
      </c>
      <c r="G55" s="40">
        <v>3265.7666666666673</v>
      </c>
      <c r="H55" s="40">
        <v>3347.666666666667</v>
      </c>
      <c r="I55" s="40">
        <v>3363.2833333333328</v>
      </c>
      <c r="J55" s="40">
        <v>3388.6166666666668</v>
      </c>
      <c r="K55" s="31">
        <v>3337.95</v>
      </c>
      <c r="L55" s="31">
        <v>3297</v>
      </c>
      <c r="M55" s="31">
        <v>3.3403700000000001</v>
      </c>
      <c r="N55" s="1"/>
      <c r="O55" s="1"/>
    </row>
    <row r="56" spans="1:15" ht="12.75" customHeight="1">
      <c r="A56" s="31">
        <v>46</v>
      </c>
      <c r="B56" s="31" t="s">
        <v>313</v>
      </c>
      <c r="C56" s="31">
        <v>182.75</v>
      </c>
      <c r="D56" s="40">
        <v>182.88333333333333</v>
      </c>
      <c r="E56" s="40">
        <v>181.56666666666666</v>
      </c>
      <c r="F56" s="40">
        <v>180.38333333333333</v>
      </c>
      <c r="G56" s="40">
        <v>179.06666666666666</v>
      </c>
      <c r="H56" s="40">
        <v>184.06666666666666</v>
      </c>
      <c r="I56" s="40">
        <v>185.38333333333333</v>
      </c>
      <c r="J56" s="40">
        <v>186.56666666666666</v>
      </c>
      <c r="K56" s="31">
        <v>184.2</v>
      </c>
      <c r="L56" s="31">
        <v>181.7</v>
      </c>
      <c r="M56" s="31">
        <v>6.0616000000000003</v>
      </c>
      <c r="N56" s="1"/>
      <c r="O56" s="1"/>
    </row>
    <row r="57" spans="1:15" ht="12.75" customHeight="1">
      <c r="A57" s="31">
        <v>47</v>
      </c>
      <c r="B57" s="31" t="s">
        <v>314</v>
      </c>
      <c r="C57" s="31">
        <v>1056.05</v>
      </c>
      <c r="D57" s="40">
        <v>1050.55</v>
      </c>
      <c r="E57" s="40">
        <v>1031.8499999999999</v>
      </c>
      <c r="F57" s="40">
        <v>1007.6499999999999</v>
      </c>
      <c r="G57" s="40">
        <v>988.94999999999982</v>
      </c>
      <c r="H57" s="40">
        <v>1074.75</v>
      </c>
      <c r="I57" s="40">
        <v>1093.4500000000003</v>
      </c>
      <c r="J57" s="40">
        <v>1117.6500000000001</v>
      </c>
      <c r="K57" s="31">
        <v>1069.25</v>
      </c>
      <c r="L57" s="31">
        <v>1026.3499999999999</v>
      </c>
      <c r="M57" s="31">
        <v>1.50787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17621.650000000001</v>
      </c>
      <c r="D58" s="40">
        <v>17487.3</v>
      </c>
      <c r="E58" s="40">
        <v>17300.349999999999</v>
      </c>
      <c r="F58" s="40">
        <v>16979.05</v>
      </c>
      <c r="G58" s="40">
        <v>16792.099999999999</v>
      </c>
      <c r="H58" s="40">
        <v>17808.599999999999</v>
      </c>
      <c r="I58" s="40">
        <v>17995.550000000003</v>
      </c>
      <c r="J58" s="40">
        <v>18316.849999999999</v>
      </c>
      <c r="K58" s="31">
        <v>17674.25</v>
      </c>
      <c r="L58" s="31">
        <v>17166</v>
      </c>
      <c r="M58" s="31">
        <v>2.8429899999999999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5503.45</v>
      </c>
      <c r="D59" s="40">
        <v>5486.5</v>
      </c>
      <c r="E59" s="40">
        <v>5424</v>
      </c>
      <c r="F59" s="40">
        <v>5344.55</v>
      </c>
      <c r="G59" s="40">
        <v>5282.05</v>
      </c>
      <c r="H59" s="40">
        <v>5565.95</v>
      </c>
      <c r="I59" s="40">
        <v>5628.45</v>
      </c>
      <c r="J59" s="40">
        <v>5707.9</v>
      </c>
      <c r="K59" s="31">
        <v>5549</v>
      </c>
      <c r="L59" s="31">
        <v>5407.05</v>
      </c>
      <c r="M59" s="31">
        <v>0.74031000000000002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7361.5</v>
      </c>
      <c r="D60" s="40">
        <v>7289.2833333333328</v>
      </c>
      <c r="E60" s="40">
        <v>7192.2166666666653</v>
      </c>
      <c r="F60" s="40">
        <v>7022.9333333333325</v>
      </c>
      <c r="G60" s="40">
        <v>6925.866666666665</v>
      </c>
      <c r="H60" s="40">
        <v>7458.5666666666657</v>
      </c>
      <c r="I60" s="40">
        <v>7555.6333333333332</v>
      </c>
      <c r="J60" s="40">
        <v>7724.9166666666661</v>
      </c>
      <c r="K60" s="31">
        <v>7386.35</v>
      </c>
      <c r="L60" s="31">
        <v>7120</v>
      </c>
      <c r="M60" s="31">
        <v>14.026910000000001</v>
      </c>
      <c r="N60" s="1"/>
      <c r="O60" s="1"/>
    </row>
    <row r="61" spans="1:15" ht="12.75" customHeight="1">
      <c r="A61" s="31">
        <v>51</v>
      </c>
      <c r="B61" s="31" t="s">
        <v>315</v>
      </c>
      <c r="C61" s="31">
        <v>3277.55</v>
      </c>
      <c r="D61" s="40">
        <v>3222.6166666666668</v>
      </c>
      <c r="E61" s="40">
        <v>3136.2333333333336</v>
      </c>
      <c r="F61" s="40">
        <v>2994.916666666667</v>
      </c>
      <c r="G61" s="40">
        <v>2908.5333333333338</v>
      </c>
      <c r="H61" s="40">
        <v>3363.9333333333334</v>
      </c>
      <c r="I61" s="40">
        <v>3450.3166666666666</v>
      </c>
      <c r="J61" s="40">
        <v>3591.6333333333332</v>
      </c>
      <c r="K61" s="31">
        <v>3309</v>
      </c>
      <c r="L61" s="31">
        <v>3081.3</v>
      </c>
      <c r="M61" s="31">
        <v>1.6789099999999999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2230.6999999999998</v>
      </c>
      <c r="D62" s="40">
        <v>2210.4166666666665</v>
      </c>
      <c r="E62" s="40">
        <v>2180.9333333333329</v>
      </c>
      <c r="F62" s="40">
        <v>2131.1666666666665</v>
      </c>
      <c r="G62" s="40">
        <v>2101.6833333333329</v>
      </c>
      <c r="H62" s="40">
        <v>2260.1833333333329</v>
      </c>
      <c r="I62" s="40">
        <v>2289.6666666666665</v>
      </c>
      <c r="J62" s="40">
        <v>2339.4333333333329</v>
      </c>
      <c r="K62" s="31">
        <v>2239.9</v>
      </c>
      <c r="L62" s="31">
        <v>2160.65</v>
      </c>
      <c r="M62" s="31">
        <v>3.9617499999999999</v>
      </c>
      <c r="N62" s="1"/>
      <c r="O62" s="1"/>
    </row>
    <row r="63" spans="1:15" ht="12.75" customHeight="1">
      <c r="A63" s="31">
        <v>53</v>
      </c>
      <c r="B63" s="31" t="s">
        <v>316</v>
      </c>
      <c r="C63" s="31">
        <v>321.45</v>
      </c>
      <c r="D63" s="40">
        <v>322.8</v>
      </c>
      <c r="E63" s="40">
        <v>318.65000000000003</v>
      </c>
      <c r="F63" s="40">
        <v>315.85000000000002</v>
      </c>
      <c r="G63" s="40">
        <v>311.70000000000005</v>
      </c>
      <c r="H63" s="40">
        <v>325.60000000000002</v>
      </c>
      <c r="I63" s="40">
        <v>329.75</v>
      </c>
      <c r="J63" s="40">
        <v>332.55</v>
      </c>
      <c r="K63" s="31">
        <v>326.95</v>
      </c>
      <c r="L63" s="31">
        <v>320</v>
      </c>
      <c r="M63" s="31">
        <v>3.7538499999999999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282.85000000000002</v>
      </c>
      <c r="D64" s="40">
        <v>283.11666666666667</v>
      </c>
      <c r="E64" s="40">
        <v>280.23333333333335</v>
      </c>
      <c r="F64" s="40">
        <v>277.61666666666667</v>
      </c>
      <c r="G64" s="40">
        <v>274.73333333333335</v>
      </c>
      <c r="H64" s="40">
        <v>285.73333333333335</v>
      </c>
      <c r="I64" s="40">
        <v>288.61666666666667</v>
      </c>
      <c r="J64" s="40">
        <v>291.23333333333335</v>
      </c>
      <c r="K64" s="31">
        <v>286</v>
      </c>
      <c r="L64" s="31">
        <v>280.5</v>
      </c>
      <c r="M64" s="31">
        <v>58.588369999999998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92.1</v>
      </c>
      <c r="D65" s="40">
        <v>91.416666666666671</v>
      </c>
      <c r="E65" s="40">
        <v>90.533333333333346</v>
      </c>
      <c r="F65" s="40">
        <v>88.966666666666669</v>
      </c>
      <c r="G65" s="40">
        <v>88.083333333333343</v>
      </c>
      <c r="H65" s="40">
        <v>92.983333333333348</v>
      </c>
      <c r="I65" s="40">
        <v>93.866666666666674</v>
      </c>
      <c r="J65" s="40">
        <v>95.433333333333351</v>
      </c>
      <c r="K65" s="31">
        <v>92.3</v>
      </c>
      <c r="L65" s="31">
        <v>89.85</v>
      </c>
      <c r="M65" s="31">
        <v>298.58717000000001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54.8</v>
      </c>
      <c r="D66" s="40">
        <v>54.75</v>
      </c>
      <c r="E66" s="40">
        <v>54.25</v>
      </c>
      <c r="F66" s="40">
        <v>53.7</v>
      </c>
      <c r="G66" s="40">
        <v>53.2</v>
      </c>
      <c r="H66" s="40">
        <v>55.3</v>
      </c>
      <c r="I66" s="40">
        <v>55.8</v>
      </c>
      <c r="J66" s="40">
        <v>56.349999999999994</v>
      </c>
      <c r="K66" s="31">
        <v>55.25</v>
      </c>
      <c r="L66" s="31">
        <v>54.2</v>
      </c>
      <c r="M66" s="31">
        <v>52.448659999999997</v>
      </c>
      <c r="N66" s="1"/>
      <c r="O66" s="1"/>
    </row>
    <row r="67" spans="1:15" ht="12.75" customHeight="1">
      <c r="A67" s="31">
        <v>57</v>
      </c>
      <c r="B67" s="31" t="s">
        <v>310</v>
      </c>
      <c r="C67" s="31">
        <v>2909.55</v>
      </c>
      <c r="D67" s="40">
        <v>2929.1333333333332</v>
      </c>
      <c r="E67" s="40">
        <v>2881.5166666666664</v>
      </c>
      <c r="F67" s="40">
        <v>2853.4833333333331</v>
      </c>
      <c r="G67" s="40">
        <v>2805.8666666666663</v>
      </c>
      <c r="H67" s="40">
        <v>2957.1666666666665</v>
      </c>
      <c r="I67" s="40">
        <v>3004.7833333333333</v>
      </c>
      <c r="J67" s="40">
        <v>3032.8166666666666</v>
      </c>
      <c r="K67" s="31">
        <v>2976.75</v>
      </c>
      <c r="L67" s="31">
        <v>2901.1</v>
      </c>
      <c r="M67" s="31">
        <v>0.37980000000000003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1986.15</v>
      </c>
      <c r="D68" s="40">
        <v>1964.3333333333333</v>
      </c>
      <c r="E68" s="40">
        <v>1935.8666666666666</v>
      </c>
      <c r="F68" s="40">
        <v>1885.5833333333333</v>
      </c>
      <c r="G68" s="40">
        <v>1857.1166666666666</v>
      </c>
      <c r="H68" s="40">
        <v>2014.6166666666666</v>
      </c>
      <c r="I68" s="40">
        <v>2043.0833333333333</v>
      </c>
      <c r="J68" s="40">
        <v>2093.3666666666668</v>
      </c>
      <c r="K68" s="31">
        <v>1992.8</v>
      </c>
      <c r="L68" s="31">
        <v>1914.05</v>
      </c>
      <c r="M68" s="31">
        <v>7.2367100000000004</v>
      </c>
      <c r="N68" s="1"/>
      <c r="O68" s="1"/>
    </row>
    <row r="69" spans="1:15" ht="12.75" customHeight="1">
      <c r="A69" s="31">
        <v>59</v>
      </c>
      <c r="B69" s="31" t="s">
        <v>318</v>
      </c>
      <c r="C69" s="31">
        <v>4754.3999999999996</v>
      </c>
      <c r="D69" s="40">
        <v>4750.3833333333332</v>
      </c>
      <c r="E69" s="40">
        <v>4710.7666666666664</v>
      </c>
      <c r="F69" s="40">
        <v>4667.1333333333332</v>
      </c>
      <c r="G69" s="40">
        <v>4627.5166666666664</v>
      </c>
      <c r="H69" s="40">
        <v>4794.0166666666664</v>
      </c>
      <c r="I69" s="40">
        <v>4833.6333333333332</v>
      </c>
      <c r="J69" s="40">
        <v>4877.2666666666664</v>
      </c>
      <c r="K69" s="31">
        <v>4790</v>
      </c>
      <c r="L69" s="31">
        <v>4706.75</v>
      </c>
      <c r="M69" s="31">
        <v>6.7419999999999994E-2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1008.85</v>
      </c>
      <c r="D70" s="40">
        <v>1007.9499999999999</v>
      </c>
      <c r="E70" s="40">
        <v>1000.8999999999999</v>
      </c>
      <c r="F70" s="40">
        <v>992.94999999999993</v>
      </c>
      <c r="G70" s="40">
        <v>985.89999999999986</v>
      </c>
      <c r="H70" s="40">
        <v>1015.8999999999999</v>
      </c>
      <c r="I70" s="40">
        <v>1022.9499999999998</v>
      </c>
      <c r="J70" s="40">
        <v>1030.8999999999999</v>
      </c>
      <c r="K70" s="31">
        <v>1015</v>
      </c>
      <c r="L70" s="31">
        <v>1000</v>
      </c>
      <c r="M70" s="31">
        <v>0.25647999999999999</v>
      </c>
      <c r="N70" s="1"/>
      <c r="O70" s="1"/>
    </row>
    <row r="71" spans="1:15" ht="12.75" customHeight="1">
      <c r="A71" s="31">
        <v>61</v>
      </c>
      <c r="B71" s="31" t="s">
        <v>319</v>
      </c>
      <c r="C71" s="31">
        <v>403.6</v>
      </c>
      <c r="D71" s="40">
        <v>405.7166666666667</v>
      </c>
      <c r="E71" s="40">
        <v>399.98333333333341</v>
      </c>
      <c r="F71" s="40">
        <v>396.36666666666673</v>
      </c>
      <c r="G71" s="40">
        <v>390.63333333333344</v>
      </c>
      <c r="H71" s="40">
        <v>409.33333333333337</v>
      </c>
      <c r="I71" s="40">
        <v>415.06666666666672</v>
      </c>
      <c r="J71" s="40">
        <v>418.68333333333334</v>
      </c>
      <c r="K71" s="31">
        <v>411.45</v>
      </c>
      <c r="L71" s="31">
        <v>402.1</v>
      </c>
      <c r="M71" s="31">
        <v>0.80481999999999998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208.95</v>
      </c>
      <c r="D72" s="40">
        <v>210.06666666666669</v>
      </c>
      <c r="E72" s="40">
        <v>207.18333333333339</v>
      </c>
      <c r="F72" s="40">
        <v>205.41666666666671</v>
      </c>
      <c r="G72" s="40">
        <v>202.53333333333342</v>
      </c>
      <c r="H72" s="40">
        <v>211.83333333333337</v>
      </c>
      <c r="I72" s="40">
        <v>214.71666666666664</v>
      </c>
      <c r="J72" s="40">
        <v>216.48333333333335</v>
      </c>
      <c r="K72" s="31">
        <v>212.95</v>
      </c>
      <c r="L72" s="31">
        <v>208.3</v>
      </c>
      <c r="M72" s="31">
        <v>31.541419999999999</v>
      </c>
      <c r="N72" s="1"/>
      <c r="O72" s="1"/>
    </row>
    <row r="73" spans="1:15" ht="12.75" customHeight="1">
      <c r="A73" s="31">
        <v>63</v>
      </c>
      <c r="B73" s="31" t="s">
        <v>311</v>
      </c>
      <c r="C73" s="31">
        <v>2012.5</v>
      </c>
      <c r="D73" s="40">
        <v>2016.1666666666667</v>
      </c>
      <c r="E73" s="40">
        <v>1988.3833333333334</v>
      </c>
      <c r="F73" s="40">
        <v>1964.2666666666667</v>
      </c>
      <c r="G73" s="40">
        <v>1936.4833333333333</v>
      </c>
      <c r="H73" s="40">
        <v>2040.2833333333335</v>
      </c>
      <c r="I73" s="40">
        <v>2068.0666666666666</v>
      </c>
      <c r="J73" s="40">
        <v>2092.1833333333334</v>
      </c>
      <c r="K73" s="31">
        <v>2043.95</v>
      </c>
      <c r="L73" s="31">
        <v>1992.05</v>
      </c>
      <c r="M73" s="31">
        <v>4.8376299999999999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747.9</v>
      </c>
      <c r="D74" s="40">
        <v>744.81666666666661</v>
      </c>
      <c r="E74" s="40">
        <v>739.88333333333321</v>
      </c>
      <c r="F74" s="40">
        <v>731.86666666666656</v>
      </c>
      <c r="G74" s="40">
        <v>726.93333333333317</v>
      </c>
      <c r="H74" s="40">
        <v>752.83333333333326</v>
      </c>
      <c r="I74" s="40">
        <v>757.76666666666665</v>
      </c>
      <c r="J74" s="40">
        <v>765.7833333333333</v>
      </c>
      <c r="K74" s="31">
        <v>749.75</v>
      </c>
      <c r="L74" s="31">
        <v>736.8</v>
      </c>
      <c r="M74" s="31">
        <v>6.0095900000000002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721.35</v>
      </c>
      <c r="D75" s="40">
        <v>715.11666666666667</v>
      </c>
      <c r="E75" s="40">
        <v>707.23333333333335</v>
      </c>
      <c r="F75" s="40">
        <v>693.11666666666667</v>
      </c>
      <c r="G75" s="40">
        <v>685.23333333333335</v>
      </c>
      <c r="H75" s="40">
        <v>729.23333333333335</v>
      </c>
      <c r="I75" s="40">
        <v>737.11666666666679</v>
      </c>
      <c r="J75" s="40">
        <v>751.23333333333335</v>
      </c>
      <c r="K75" s="31">
        <v>723</v>
      </c>
      <c r="L75" s="31">
        <v>701</v>
      </c>
      <c r="M75" s="31">
        <v>12.25465</v>
      </c>
      <c r="N75" s="1"/>
      <c r="O75" s="1"/>
    </row>
    <row r="76" spans="1:15" ht="12.75" customHeight="1">
      <c r="A76" s="31">
        <v>66</v>
      </c>
      <c r="B76" s="31" t="s">
        <v>320</v>
      </c>
      <c r="C76" s="31">
        <v>10208.799999999999</v>
      </c>
      <c r="D76" s="40">
        <v>10192.249999999998</v>
      </c>
      <c r="E76" s="40">
        <v>10116.599999999997</v>
      </c>
      <c r="F76" s="40">
        <v>10024.399999999998</v>
      </c>
      <c r="G76" s="40">
        <v>9948.7499999999964</v>
      </c>
      <c r="H76" s="40">
        <v>10284.449999999997</v>
      </c>
      <c r="I76" s="40">
        <v>10360.099999999999</v>
      </c>
      <c r="J76" s="40">
        <v>10452.299999999997</v>
      </c>
      <c r="K76" s="31">
        <v>10267.9</v>
      </c>
      <c r="L76" s="31">
        <v>10100.049999999999</v>
      </c>
      <c r="M76" s="31">
        <v>1.303E-2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715.15</v>
      </c>
      <c r="D77" s="40">
        <v>712.15</v>
      </c>
      <c r="E77" s="40">
        <v>705.3</v>
      </c>
      <c r="F77" s="40">
        <v>695.44999999999993</v>
      </c>
      <c r="G77" s="40">
        <v>688.59999999999991</v>
      </c>
      <c r="H77" s="40">
        <v>722</v>
      </c>
      <c r="I77" s="40">
        <v>728.85000000000014</v>
      </c>
      <c r="J77" s="40">
        <v>738.7</v>
      </c>
      <c r="K77" s="31">
        <v>719</v>
      </c>
      <c r="L77" s="31">
        <v>702.3</v>
      </c>
      <c r="M77" s="31">
        <v>82.963930000000005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62.6</v>
      </c>
      <c r="D78" s="40">
        <v>62.433333333333337</v>
      </c>
      <c r="E78" s="40">
        <v>61.916666666666671</v>
      </c>
      <c r="F78" s="40">
        <v>61.233333333333334</v>
      </c>
      <c r="G78" s="40">
        <v>60.716666666666669</v>
      </c>
      <c r="H78" s="40">
        <v>63.116666666666674</v>
      </c>
      <c r="I78" s="40">
        <v>63.63333333333334</v>
      </c>
      <c r="J78" s="40">
        <v>64.316666666666677</v>
      </c>
      <c r="K78" s="31">
        <v>62.95</v>
      </c>
      <c r="L78" s="31">
        <v>61.75</v>
      </c>
      <c r="M78" s="31">
        <v>209.55993000000001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382.8</v>
      </c>
      <c r="D79" s="40">
        <v>377.10000000000008</v>
      </c>
      <c r="E79" s="40">
        <v>366.30000000000018</v>
      </c>
      <c r="F79" s="40">
        <v>349.80000000000013</v>
      </c>
      <c r="G79" s="40">
        <v>339.00000000000023</v>
      </c>
      <c r="H79" s="40">
        <v>393.60000000000014</v>
      </c>
      <c r="I79" s="40">
        <v>404.4</v>
      </c>
      <c r="J79" s="40">
        <v>420.90000000000009</v>
      </c>
      <c r="K79" s="31">
        <v>387.9</v>
      </c>
      <c r="L79" s="31">
        <v>360.6</v>
      </c>
      <c r="M79" s="31">
        <v>79.313720000000004</v>
      </c>
      <c r="N79" s="1"/>
      <c r="O79" s="1"/>
    </row>
    <row r="80" spans="1:15" ht="12.75" customHeight="1">
      <c r="A80" s="31">
        <v>70</v>
      </c>
      <c r="B80" s="31" t="s">
        <v>321</v>
      </c>
      <c r="C80" s="31">
        <v>1328.85</v>
      </c>
      <c r="D80" s="40">
        <v>1335.3999999999999</v>
      </c>
      <c r="E80" s="40">
        <v>1315.4499999999998</v>
      </c>
      <c r="F80" s="40">
        <v>1302.05</v>
      </c>
      <c r="G80" s="40">
        <v>1282.0999999999999</v>
      </c>
      <c r="H80" s="40">
        <v>1348.7999999999997</v>
      </c>
      <c r="I80" s="40">
        <v>1368.75</v>
      </c>
      <c r="J80" s="40">
        <v>1382.1499999999996</v>
      </c>
      <c r="K80" s="31">
        <v>1355.35</v>
      </c>
      <c r="L80" s="31">
        <v>1322</v>
      </c>
      <c r="M80" s="31">
        <v>0.53419000000000005</v>
      </c>
      <c r="N80" s="1"/>
      <c r="O80" s="1"/>
    </row>
    <row r="81" spans="1:15" ht="12.75" customHeight="1">
      <c r="A81" s="31">
        <v>71</v>
      </c>
      <c r="B81" s="31" t="s">
        <v>323</v>
      </c>
      <c r="C81" s="31">
        <v>6525.1</v>
      </c>
      <c r="D81" s="40">
        <v>6505.0999999999995</v>
      </c>
      <c r="E81" s="40">
        <v>6445.1999999999989</v>
      </c>
      <c r="F81" s="40">
        <v>6365.2999999999993</v>
      </c>
      <c r="G81" s="40">
        <v>6305.3999999999987</v>
      </c>
      <c r="H81" s="40">
        <v>6584.9999999999991</v>
      </c>
      <c r="I81" s="40">
        <v>6644.8999999999987</v>
      </c>
      <c r="J81" s="40">
        <v>6724.7999999999993</v>
      </c>
      <c r="K81" s="31">
        <v>6565</v>
      </c>
      <c r="L81" s="31">
        <v>6425.2</v>
      </c>
      <c r="M81" s="31">
        <v>0.22409999999999999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986</v>
      </c>
      <c r="D82" s="40">
        <v>996.68333333333339</v>
      </c>
      <c r="E82" s="40">
        <v>973.21666666666681</v>
      </c>
      <c r="F82" s="40">
        <v>960.43333333333339</v>
      </c>
      <c r="G82" s="40">
        <v>936.96666666666681</v>
      </c>
      <c r="H82" s="40">
        <v>1009.4666666666668</v>
      </c>
      <c r="I82" s="40">
        <v>1032.9333333333334</v>
      </c>
      <c r="J82" s="40">
        <v>1045.7166666666667</v>
      </c>
      <c r="K82" s="31">
        <v>1020.15</v>
      </c>
      <c r="L82" s="31">
        <v>983.9</v>
      </c>
      <c r="M82" s="31">
        <v>0.45800000000000002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16694.75</v>
      </c>
      <c r="D83" s="40">
        <v>16587.566666666666</v>
      </c>
      <c r="E83" s="40">
        <v>16440.183333333331</v>
      </c>
      <c r="F83" s="40">
        <v>16185.616666666665</v>
      </c>
      <c r="G83" s="40">
        <v>16038.23333333333</v>
      </c>
      <c r="H83" s="40">
        <v>16842.133333333331</v>
      </c>
      <c r="I83" s="40">
        <v>16989.516666666663</v>
      </c>
      <c r="J83" s="40">
        <v>17244.083333333332</v>
      </c>
      <c r="K83" s="31">
        <v>16734.95</v>
      </c>
      <c r="L83" s="31">
        <v>16333</v>
      </c>
      <c r="M83" s="31">
        <v>0.19803999999999999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391.15</v>
      </c>
      <c r="D84" s="40">
        <v>390.84999999999997</v>
      </c>
      <c r="E84" s="40">
        <v>389.44999999999993</v>
      </c>
      <c r="F84" s="40">
        <v>387.74999999999994</v>
      </c>
      <c r="G84" s="40">
        <v>386.34999999999991</v>
      </c>
      <c r="H84" s="40">
        <v>392.54999999999995</v>
      </c>
      <c r="I84" s="40">
        <v>393.94999999999993</v>
      </c>
      <c r="J84" s="40">
        <v>395.65</v>
      </c>
      <c r="K84" s="31">
        <v>392.25</v>
      </c>
      <c r="L84" s="31">
        <v>389.15</v>
      </c>
      <c r="M84" s="31">
        <v>35.936639999999997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505.7</v>
      </c>
      <c r="D85" s="40">
        <v>506.89999999999992</v>
      </c>
      <c r="E85" s="40">
        <v>501.89999999999986</v>
      </c>
      <c r="F85" s="40">
        <v>498.09999999999997</v>
      </c>
      <c r="G85" s="40">
        <v>493.09999999999991</v>
      </c>
      <c r="H85" s="40">
        <v>510.69999999999982</v>
      </c>
      <c r="I85" s="40">
        <v>515.69999999999993</v>
      </c>
      <c r="J85" s="40">
        <v>519.49999999999977</v>
      </c>
      <c r="K85" s="31">
        <v>511.9</v>
      </c>
      <c r="L85" s="31">
        <v>503.1</v>
      </c>
      <c r="M85" s="31">
        <v>3.52799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3575.75</v>
      </c>
      <c r="D86" s="40">
        <v>3547.0666666666671</v>
      </c>
      <c r="E86" s="40">
        <v>3511.6833333333343</v>
      </c>
      <c r="F86" s="40">
        <v>3447.6166666666672</v>
      </c>
      <c r="G86" s="40">
        <v>3412.2333333333345</v>
      </c>
      <c r="H86" s="40">
        <v>3611.1333333333341</v>
      </c>
      <c r="I86" s="40">
        <v>3646.5166666666664</v>
      </c>
      <c r="J86" s="40">
        <v>3710.5833333333339</v>
      </c>
      <c r="K86" s="31">
        <v>3582.45</v>
      </c>
      <c r="L86" s="31">
        <v>3483</v>
      </c>
      <c r="M86" s="31">
        <v>3.2618900000000002</v>
      </c>
      <c r="N86" s="1"/>
      <c r="O86" s="1"/>
    </row>
    <row r="87" spans="1:15" ht="12.75" customHeight="1">
      <c r="A87" s="31">
        <v>77</v>
      </c>
      <c r="B87" s="31" t="s">
        <v>312</v>
      </c>
      <c r="C87" s="31">
        <v>2056.9499999999998</v>
      </c>
      <c r="D87" s="40">
        <v>2042.9666666666665</v>
      </c>
      <c r="E87" s="40">
        <v>1976.9333333333329</v>
      </c>
      <c r="F87" s="40">
        <v>1896.9166666666665</v>
      </c>
      <c r="G87" s="40">
        <v>1830.883333333333</v>
      </c>
      <c r="H87" s="40">
        <v>2122.9833333333327</v>
      </c>
      <c r="I87" s="40">
        <v>2189.0166666666664</v>
      </c>
      <c r="J87" s="40">
        <v>2269.0333333333328</v>
      </c>
      <c r="K87" s="31">
        <v>2109</v>
      </c>
      <c r="L87" s="31">
        <v>1962.95</v>
      </c>
      <c r="M87" s="31">
        <v>45.457120000000003</v>
      </c>
      <c r="N87" s="1"/>
      <c r="O87" s="1"/>
    </row>
    <row r="88" spans="1:15" ht="12.75" customHeight="1">
      <c r="A88" s="31">
        <v>78</v>
      </c>
      <c r="B88" s="31" t="s">
        <v>322</v>
      </c>
      <c r="C88" s="31">
        <v>481.6</v>
      </c>
      <c r="D88" s="40">
        <v>482.15000000000003</v>
      </c>
      <c r="E88" s="40">
        <v>477.55000000000007</v>
      </c>
      <c r="F88" s="40">
        <v>473.50000000000006</v>
      </c>
      <c r="G88" s="40">
        <v>468.90000000000009</v>
      </c>
      <c r="H88" s="40">
        <v>486.20000000000005</v>
      </c>
      <c r="I88" s="40">
        <v>490.80000000000007</v>
      </c>
      <c r="J88" s="40">
        <v>494.85</v>
      </c>
      <c r="K88" s="31">
        <v>486.75</v>
      </c>
      <c r="L88" s="31">
        <v>478.1</v>
      </c>
      <c r="M88" s="31">
        <v>21.187180000000001</v>
      </c>
      <c r="N88" s="1"/>
      <c r="O88" s="1"/>
    </row>
    <row r="89" spans="1:15" ht="12.75" customHeight="1">
      <c r="A89" s="31">
        <v>79</v>
      </c>
      <c r="B89" s="31" t="s">
        <v>326</v>
      </c>
      <c r="C89" s="31">
        <v>152.55000000000001</v>
      </c>
      <c r="D89" s="40">
        <v>152.94999999999999</v>
      </c>
      <c r="E89" s="40">
        <v>149.54999999999998</v>
      </c>
      <c r="F89" s="40">
        <v>146.54999999999998</v>
      </c>
      <c r="G89" s="40">
        <v>143.14999999999998</v>
      </c>
      <c r="H89" s="40">
        <v>155.94999999999999</v>
      </c>
      <c r="I89" s="40">
        <v>159.34999999999997</v>
      </c>
      <c r="J89" s="40">
        <v>162.35</v>
      </c>
      <c r="K89" s="31">
        <v>156.35</v>
      </c>
      <c r="L89" s="31">
        <v>149.94999999999999</v>
      </c>
      <c r="M89" s="31">
        <v>15.667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461.9</v>
      </c>
      <c r="D90" s="40">
        <v>459</v>
      </c>
      <c r="E90" s="40">
        <v>453.6</v>
      </c>
      <c r="F90" s="40">
        <v>445.3</v>
      </c>
      <c r="G90" s="40">
        <v>439.90000000000003</v>
      </c>
      <c r="H90" s="40">
        <v>467.3</v>
      </c>
      <c r="I90" s="40">
        <v>472.7</v>
      </c>
      <c r="J90" s="40">
        <v>481</v>
      </c>
      <c r="K90" s="31">
        <v>464.4</v>
      </c>
      <c r="L90" s="31">
        <v>450.7</v>
      </c>
      <c r="M90" s="31">
        <v>35.992249999999999</v>
      </c>
      <c r="N90" s="1"/>
      <c r="O90" s="1"/>
    </row>
    <row r="91" spans="1:15" ht="12.75" customHeight="1">
      <c r="A91" s="31">
        <v>81</v>
      </c>
      <c r="B91" s="31" t="s">
        <v>344</v>
      </c>
      <c r="C91" s="31">
        <v>2911.95</v>
      </c>
      <c r="D91" s="40">
        <v>2922.1</v>
      </c>
      <c r="E91" s="40">
        <v>2892.1</v>
      </c>
      <c r="F91" s="40">
        <v>2872.25</v>
      </c>
      <c r="G91" s="40">
        <v>2842.25</v>
      </c>
      <c r="H91" s="40">
        <v>2941.95</v>
      </c>
      <c r="I91" s="40">
        <v>2971.95</v>
      </c>
      <c r="J91" s="40">
        <v>2991.7999999999997</v>
      </c>
      <c r="K91" s="31">
        <v>2952.1</v>
      </c>
      <c r="L91" s="31">
        <v>2902.25</v>
      </c>
      <c r="M91" s="31">
        <v>1.3584700000000001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214.7</v>
      </c>
      <c r="D92" s="40">
        <v>212.7833333333333</v>
      </c>
      <c r="E92" s="40">
        <v>210.36666666666662</v>
      </c>
      <c r="F92" s="40">
        <v>206.0333333333333</v>
      </c>
      <c r="G92" s="40">
        <v>203.61666666666662</v>
      </c>
      <c r="H92" s="40">
        <v>217.11666666666662</v>
      </c>
      <c r="I92" s="40">
        <v>219.5333333333333</v>
      </c>
      <c r="J92" s="40">
        <v>223.86666666666662</v>
      </c>
      <c r="K92" s="31">
        <v>215.2</v>
      </c>
      <c r="L92" s="31">
        <v>208.45</v>
      </c>
      <c r="M92" s="31">
        <v>130.75468000000001</v>
      </c>
      <c r="N92" s="1"/>
      <c r="O92" s="1"/>
    </row>
    <row r="93" spans="1:15" ht="12.75" customHeight="1">
      <c r="A93" s="31">
        <v>83</v>
      </c>
      <c r="B93" s="31" t="s">
        <v>330</v>
      </c>
      <c r="C93" s="31">
        <v>587.6</v>
      </c>
      <c r="D93" s="40">
        <v>587.03333333333342</v>
      </c>
      <c r="E93" s="40">
        <v>582.11666666666679</v>
      </c>
      <c r="F93" s="40">
        <v>576.63333333333333</v>
      </c>
      <c r="G93" s="40">
        <v>571.7166666666667</v>
      </c>
      <c r="H93" s="40">
        <v>592.51666666666688</v>
      </c>
      <c r="I93" s="40">
        <v>597.43333333333362</v>
      </c>
      <c r="J93" s="40">
        <v>602.91666666666697</v>
      </c>
      <c r="K93" s="31">
        <v>591.95000000000005</v>
      </c>
      <c r="L93" s="31">
        <v>581.54999999999995</v>
      </c>
      <c r="M93" s="31">
        <v>4.5894899999999996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797.95</v>
      </c>
      <c r="D94" s="40">
        <v>793.75</v>
      </c>
      <c r="E94" s="40">
        <v>785.4</v>
      </c>
      <c r="F94" s="40">
        <v>772.85</v>
      </c>
      <c r="G94" s="40">
        <v>764.5</v>
      </c>
      <c r="H94" s="40">
        <v>806.3</v>
      </c>
      <c r="I94" s="40">
        <v>814.64999999999986</v>
      </c>
      <c r="J94" s="40">
        <v>827.19999999999993</v>
      </c>
      <c r="K94" s="31">
        <v>802.1</v>
      </c>
      <c r="L94" s="31">
        <v>781.2</v>
      </c>
      <c r="M94" s="31">
        <v>0.68684999999999996</v>
      </c>
      <c r="N94" s="1"/>
      <c r="O94" s="1"/>
    </row>
    <row r="95" spans="1:15" ht="12.75" customHeight="1">
      <c r="A95" s="31">
        <v>85</v>
      </c>
      <c r="B95" s="31" t="s">
        <v>333</v>
      </c>
      <c r="C95" s="31">
        <v>897.3</v>
      </c>
      <c r="D95" s="40">
        <v>911.2166666666667</v>
      </c>
      <c r="E95" s="40">
        <v>869.08333333333337</v>
      </c>
      <c r="F95" s="40">
        <v>840.86666666666667</v>
      </c>
      <c r="G95" s="40">
        <v>798.73333333333335</v>
      </c>
      <c r="H95" s="40">
        <v>939.43333333333339</v>
      </c>
      <c r="I95" s="40">
        <v>981.56666666666661</v>
      </c>
      <c r="J95" s="40">
        <v>1009.7833333333334</v>
      </c>
      <c r="K95" s="31">
        <v>953.35</v>
      </c>
      <c r="L95" s="31">
        <v>883</v>
      </c>
      <c r="M95" s="31">
        <v>4.6665299999999998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126.55</v>
      </c>
      <c r="D96" s="40">
        <v>127.08333333333333</v>
      </c>
      <c r="E96" s="40">
        <v>125.71666666666667</v>
      </c>
      <c r="F96" s="40">
        <v>124.88333333333334</v>
      </c>
      <c r="G96" s="40">
        <v>123.51666666666668</v>
      </c>
      <c r="H96" s="40">
        <v>127.91666666666666</v>
      </c>
      <c r="I96" s="40">
        <v>129.2833333333333</v>
      </c>
      <c r="J96" s="40">
        <v>130.11666666666665</v>
      </c>
      <c r="K96" s="31">
        <v>128.44999999999999</v>
      </c>
      <c r="L96" s="31">
        <v>126.25</v>
      </c>
      <c r="M96" s="31">
        <v>8.69665</v>
      </c>
      <c r="N96" s="1"/>
      <c r="O96" s="1"/>
    </row>
    <row r="97" spans="1:15" ht="12.75" customHeight="1">
      <c r="A97" s="31">
        <v>87</v>
      </c>
      <c r="B97" s="31" t="s">
        <v>327</v>
      </c>
      <c r="C97" s="31">
        <v>389.65</v>
      </c>
      <c r="D97" s="40">
        <v>391.61666666666662</v>
      </c>
      <c r="E97" s="40">
        <v>385.58333333333326</v>
      </c>
      <c r="F97" s="40">
        <v>381.51666666666665</v>
      </c>
      <c r="G97" s="40">
        <v>375.48333333333329</v>
      </c>
      <c r="H97" s="40">
        <v>395.68333333333322</v>
      </c>
      <c r="I97" s="40">
        <v>401.71666666666664</v>
      </c>
      <c r="J97" s="40">
        <v>405.78333333333319</v>
      </c>
      <c r="K97" s="31">
        <v>397.65</v>
      </c>
      <c r="L97" s="31">
        <v>387.55</v>
      </c>
      <c r="M97" s="31">
        <v>1.70059</v>
      </c>
      <c r="N97" s="1"/>
      <c r="O97" s="1"/>
    </row>
    <row r="98" spans="1:15" ht="12.75" customHeight="1">
      <c r="A98" s="31">
        <v>88</v>
      </c>
      <c r="B98" s="31" t="s">
        <v>336</v>
      </c>
      <c r="C98" s="31">
        <v>1526.4</v>
      </c>
      <c r="D98" s="40">
        <v>1540.6499999999999</v>
      </c>
      <c r="E98" s="40">
        <v>1491.2999999999997</v>
      </c>
      <c r="F98" s="40">
        <v>1456.1999999999998</v>
      </c>
      <c r="G98" s="40">
        <v>1406.8499999999997</v>
      </c>
      <c r="H98" s="40">
        <v>1575.7499999999998</v>
      </c>
      <c r="I98" s="40">
        <v>1625.0999999999997</v>
      </c>
      <c r="J98" s="40">
        <v>1660.1999999999998</v>
      </c>
      <c r="K98" s="31">
        <v>1590</v>
      </c>
      <c r="L98" s="31">
        <v>1505.55</v>
      </c>
      <c r="M98" s="31">
        <v>23.912030000000001</v>
      </c>
      <c r="N98" s="1"/>
      <c r="O98" s="1"/>
    </row>
    <row r="99" spans="1:15" ht="12.75" customHeight="1">
      <c r="A99" s="31">
        <v>89</v>
      </c>
      <c r="B99" s="31" t="s">
        <v>334</v>
      </c>
      <c r="C99" s="31">
        <v>1139.8</v>
      </c>
      <c r="D99" s="40">
        <v>1139.0166666666667</v>
      </c>
      <c r="E99" s="40">
        <v>1129.2833333333333</v>
      </c>
      <c r="F99" s="40">
        <v>1118.7666666666667</v>
      </c>
      <c r="G99" s="40">
        <v>1109.0333333333333</v>
      </c>
      <c r="H99" s="40">
        <v>1149.5333333333333</v>
      </c>
      <c r="I99" s="40">
        <v>1159.2666666666664</v>
      </c>
      <c r="J99" s="40">
        <v>1169.7833333333333</v>
      </c>
      <c r="K99" s="31">
        <v>1148.75</v>
      </c>
      <c r="L99" s="31">
        <v>1128.5</v>
      </c>
      <c r="M99" s="31">
        <v>0.70592999999999995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21.8</v>
      </c>
      <c r="D100" s="40">
        <v>21.833333333333332</v>
      </c>
      <c r="E100" s="40">
        <v>21.666666666666664</v>
      </c>
      <c r="F100" s="40">
        <v>21.533333333333331</v>
      </c>
      <c r="G100" s="40">
        <v>21.366666666666664</v>
      </c>
      <c r="H100" s="40">
        <v>21.966666666666665</v>
      </c>
      <c r="I100" s="40">
        <v>22.133333333333329</v>
      </c>
      <c r="J100" s="40">
        <v>22.266666666666666</v>
      </c>
      <c r="K100" s="31">
        <v>22</v>
      </c>
      <c r="L100" s="31">
        <v>21.7</v>
      </c>
      <c r="M100" s="31">
        <v>29.953800000000001</v>
      </c>
      <c r="N100" s="1"/>
      <c r="O100" s="1"/>
    </row>
    <row r="101" spans="1:15" ht="12.75" customHeight="1">
      <c r="A101" s="31">
        <v>91</v>
      </c>
      <c r="B101" s="31" t="s">
        <v>337</v>
      </c>
      <c r="C101" s="31">
        <v>634.95000000000005</v>
      </c>
      <c r="D101" s="40">
        <v>643.56666666666672</v>
      </c>
      <c r="E101" s="40">
        <v>615.13333333333344</v>
      </c>
      <c r="F101" s="40">
        <v>595.31666666666672</v>
      </c>
      <c r="G101" s="40">
        <v>566.88333333333344</v>
      </c>
      <c r="H101" s="40">
        <v>663.38333333333344</v>
      </c>
      <c r="I101" s="40">
        <v>691.81666666666661</v>
      </c>
      <c r="J101" s="40">
        <v>711.63333333333344</v>
      </c>
      <c r="K101" s="31">
        <v>672</v>
      </c>
      <c r="L101" s="31">
        <v>623.75</v>
      </c>
      <c r="M101" s="31">
        <v>2.5636000000000001</v>
      </c>
      <c r="N101" s="1"/>
      <c r="O101" s="1"/>
    </row>
    <row r="102" spans="1:15" ht="12.75" customHeight="1">
      <c r="A102" s="31">
        <v>92</v>
      </c>
      <c r="B102" s="31" t="s">
        <v>338</v>
      </c>
      <c r="C102" s="31">
        <v>825.8</v>
      </c>
      <c r="D102" s="40">
        <v>833.0333333333333</v>
      </c>
      <c r="E102" s="40">
        <v>814.06666666666661</v>
      </c>
      <c r="F102" s="40">
        <v>802.33333333333326</v>
      </c>
      <c r="G102" s="40">
        <v>783.36666666666656</v>
      </c>
      <c r="H102" s="40">
        <v>844.76666666666665</v>
      </c>
      <c r="I102" s="40">
        <v>863.73333333333335</v>
      </c>
      <c r="J102" s="40">
        <v>875.4666666666667</v>
      </c>
      <c r="K102" s="31">
        <v>852</v>
      </c>
      <c r="L102" s="31">
        <v>821.3</v>
      </c>
      <c r="M102" s="31">
        <v>5.2271000000000001</v>
      </c>
      <c r="N102" s="1"/>
      <c r="O102" s="1"/>
    </row>
    <row r="103" spans="1:15" ht="12.75" customHeight="1">
      <c r="A103" s="31">
        <v>93</v>
      </c>
      <c r="B103" s="31" t="s">
        <v>339</v>
      </c>
      <c r="C103" s="31">
        <v>4868.8</v>
      </c>
      <c r="D103" s="40">
        <v>4867.4000000000005</v>
      </c>
      <c r="E103" s="40">
        <v>4834.5000000000009</v>
      </c>
      <c r="F103" s="40">
        <v>4800.2000000000007</v>
      </c>
      <c r="G103" s="40">
        <v>4767.3000000000011</v>
      </c>
      <c r="H103" s="40">
        <v>4901.7000000000007</v>
      </c>
      <c r="I103" s="40">
        <v>4934.6000000000004</v>
      </c>
      <c r="J103" s="40">
        <v>4968.9000000000005</v>
      </c>
      <c r="K103" s="31">
        <v>4900.3</v>
      </c>
      <c r="L103" s="31">
        <v>4833.1000000000004</v>
      </c>
      <c r="M103" s="31">
        <v>0.20877000000000001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88</v>
      </c>
      <c r="D104" s="40">
        <v>88.266666666666666</v>
      </c>
      <c r="E104" s="40">
        <v>87.233333333333334</v>
      </c>
      <c r="F104" s="40">
        <v>86.466666666666669</v>
      </c>
      <c r="G104" s="40">
        <v>85.433333333333337</v>
      </c>
      <c r="H104" s="40">
        <v>89.033333333333331</v>
      </c>
      <c r="I104" s="40">
        <v>90.066666666666663</v>
      </c>
      <c r="J104" s="40">
        <v>90.833333333333329</v>
      </c>
      <c r="K104" s="31">
        <v>89.3</v>
      </c>
      <c r="L104" s="31">
        <v>87.5</v>
      </c>
      <c r="M104" s="31">
        <v>25.414169999999999</v>
      </c>
      <c r="N104" s="1"/>
      <c r="O104" s="1"/>
    </row>
    <row r="105" spans="1:15" ht="12.75" customHeight="1">
      <c r="A105" s="31">
        <v>95</v>
      </c>
      <c r="B105" s="31" t="s">
        <v>332</v>
      </c>
      <c r="C105" s="31">
        <v>505.5</v>
      </c>
      <c r="D105" s="40">
        <v>507.66666666666669</v>
      </c>
      <c r="E105" s="40">
        <v>501.88333333333333</v>
      </c>
      <c r="F105" s="40">
        <v>498.26666666666665</v>
      </c>
      <c r="G105" s="40">
        <v>492.48333333333329</v>
      </c>
      <c r="H105" s="40">
        <v>511.28333333333336</v>
      </c>
      <c r="I105" s="40">
        <v>517.06666666666683</v>
      </c>
      <c r="J105" s="40">
        <v>520.68333333333339</v>
      </c>
      <c r="K105" s="31">
        <v>513.45000000000005</v>
      </c>
      <c r="L105" s="31">
        <v>504.05</v>
      </c>
      <c r="M105" s="31">
        <v>0.13617000000000001</v>
      </c>
      <c r="N105" s="1"/>
      <c r="O105" s="1"/>
    </row>
    <row r="106" spans="1:15" ht="12.75" customHeight="1">
      <c r="A106" s="31">
        <v>96</v>
      </c>
      <c r="B106" s="31" t="s">
        <v>846</v>
      </c>
      <c r="C106" s="31">
        <v>154.94999999999999</v>
      </c>
      <c r="D106" s="40">
        <v>154.98333333333332</v>
      </c>
      <c r="E106" s="40">
        <v>152.96666666666664</v>
      </c>
      <c r="F106" s="40">
        <v>150.98333333333332</v>
      </c>
      <c r="G106" s="40">
        <v>148.96666666666664</v>
      </c>
      <c r="H106" s="40">
        <v>156.96666666666664</v>
      </c>
      <c r="I106" s="40">
        <v>158.98333333333335</v>
      </c>
      <c r="J106" s="40">
        <v>160.96666666666664</v>
      </c>
      <c r="K106" s="31">
        <v>157</v>
      </c>
      <c r="L106" s="31">
        <v>153</v>
      </c>
      <c r="M106" s="31">
        <v>7.5813100000000002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233.85</v>
      </c>
      <c r="D107" s="40">
        <v>236.35</v>
      </c>
      <c r="E107" s="40">
        <v>230</v>
      </c>
      <c r="F107" s="40">
        <v>226.15</v>
      </c>
      <c r="G107" s="40">
        <v>219.8</v>
      </c>
      <c r="H107" s="40">
        <v>240.2</v>
      </c>
      <c r="I107" s="40">
        <v>246.54999999999995</v>
      </c>
      <c r="J107" s="40">
        <v>250.39999999999998</v>
      </c>
      <c r="K107" s="31">
        <v>242.7</v>
      </c>
      <c r="L107" s="31">
        <v>232.5</v>
      </c>
      <c r="M107" s="31">
        <v>4.7881900000000002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410.4</v>
      </c>
      <c r="D108" s="40">
        <v>407.09999999999997</v>
      </c>
      <c r="E108" s="40">
        <v>401.79999999999995</v>
      </c>
      <c r="F108" s="40">
        <v>393.2</v>
      </c>
      <c r="G108" s="40">
        <v>387.9</v>
      </c>
      <c r="H108" s="40">
        <v>415.69999999999993</v>
      </c>
      <c r="I108" s="40">
        <v>421</v>
      </c>
      <c r="J108" s="40">
        <v>429.59999999999991</v>
      </c>
      <c r="K108" s="31">
        <v>412.4</v>
      </c>
      <c r="L108" s="31">
        <v>398.5</v>
      </c>
      <c r="M108" s="31">
        <v>24.370149999999999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568.15</v>
      </c>
      <c r="D109" s="40">
        <v>567.6</v>
      </c>
      <c r="E109" s="40">
        <v>561.05000000000007</v>
      </c>
      <c r="F109" s="40">
        <v>553.95000000000005</v>
      </c>
      <c r="G109" s="40">
        <v>547.40000000000009</v>
      </c>
      <c r="H109" s="40">
        <v>574.70000000000005</v>
      </c>
      <c r="I109" s="40">
        <v>581.25</v>
      </c>
      <c r="J109" s="40">
        <v>588.35</v>
      </c>
      <c r="K109" s="31">
        <v>574.15</v>
      </c>
      <c r="L109" s="31">
        <v>560.5</v>
      </c>
      <c r="M109" s="31">
        <v>10.98677</v>
      </c>
      <c r="N109" s="1"/>
      <c r="O109" s="1"/>
    </row>
    <row r="110" spans="1:15" ht="12.75" customHeight="1">
      <c r="A110" s="31">
        <v>100</v>
      </c>
      <c r="B110" s="31" t="s">
        <v>342</v>
      </c>
      <c r="C110" s="31">
        <v>681.2</v>
      </c>
      <c r="D110" s="40">
        <v>682.83333333333337</v>
      </c>
      <c r="E110" s="40">
        <v>673.66666666666674</v>
      </c>
      <c r="F110" s="40">
        <v>666.13333333333333</v>
      </c>
      <c r="G110" s="40">
        <v>656.9666666666667</v>
      </c>
      <c r="H110" s="40">
        <v>690.36666666666679</v>
      </c>
      <c r="I110" s="40">
        <v>699.53333333333353</v>
      </c>
      <c r="J110" s="40">
        <v>707.06666666666683</v>
      </c>
      <c r="K110" s="31">
        <v>692</v>
      </c>
      <c r="L110" s="31">
        <v>675.3</v>
      </c>
      <c r="M110" s="31">
        <v>2.09823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897.95</v>
      </c>
      <c r="D111" s="40">
        <v>896.75</v>
      </c>
      <c r="E111" s="40">
        <v>891.5</v>
      </c>
      <c r="F111" s="40">
        <v>885.05</v>
      </c>
      <c r="G111" s="40">
        <v>879.8</v>
      </c>
      <c r="H111" s="40">
        <v>903.2</v>
      </c>
      <c r="I111" s="40">
        <v>908.45</v>
      </c>
      <c r="J111" s="40">
        <v>914.90000000000009</v>
      </c>
      <c r="K111" s="31">
        <v>902</v>
      </c>
      <c r="L111" s="31">
        <v>890.3</v>
      </c>
      <c r="M111" s="31">
        <v>16.637280000000001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150.9</v>
      </c>
      <c r="D112" s="40">
        <v>150.9</v>
      </c>
      <c r="E112" s="40">
        <v>150.05000000000001</v>
      </c>
      <c r="F112" s="40">
        <v>149.20000000000002</v>
      </c>
      <c r="G112" s="40">
        <v>148.35000000000002</v>
      </c>
      <c r="H112" s="40">
        <v>151.75</v>
      </c>
      <c r="I112" s="40">
        <v>152.59999999999997</v>
      </c>
      <c r="J112" s="40">
        <v>153.44999999999999</v>
      </c>
      <c r="K112" s="31">
        <v>151.75</v>
      </c>
      <c r="L112" s="31">
        <v>150.05000000000001</v>
      </c>
      <c r="M112" s="31">
        <v>73.13306</v>
      </c>
      <c r="N112" s="1"/>
      <c r="O112" s="1"/>
    </row>
    <row r="113" spans="1:15" ht="12.75" customHeight="1">
      <c r="A113" s="31">
        <v>103</v>
      </c>
      <c r="B113" s="31" t="s">
        <v>343</v>
      </c>
      <c r="C113" s="31">
        <v>345.8</v>
      </c>
      <c r="D113" s="40">
        <v>345.63333333333338</v>
      </c>
      <c r="E113" s="40">
        <v>342.56666666666678</v>
      </c>
      <c r="F113" s="40">
        <v>339.33333333333337</v>
      </c>
      <c r="G113" s="40">
        <v>336.26666666666677</v>
      </c>
      <c r="H113" s="40">
        <v>348.86666666666679</v>
      </c>
      <c r="I113" s="40">
        <v>351.93333333333339</v>
      </c>
      <c r="J113" s="40">
        <v>355.1666666666668</v>
      </c>
      <c r="K113" s="31">
        <v>348.7</v>
      </c>
      <c r="L113" s="31">
        <v>342.4</v>
      </c>
      <c r="M113" s="31">
        <v>1.0043200000000001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5252.45</v>
      </c>
      <c r="D114" s="40">
        <v>5272.6500000000005</v>
      </c>
      <c r="E114" s="40">
        <v>5202.8000000000011</v>
      </c>
      <c r="F114" s="40">
        <v>5153.1500000000005</v>
      </c>
      <c r="G114" s="40">
        <v>5083.3000000000011</v>
      </c>
      <c r="H114" s="40">
        <v>5322.3000000000011</v>
      </c>
      <c r="I114" s="40">
        <v>5392.1500000000015</v>
      </c>
      <c r="J114" s="40">
        <v>5441.8000000000011</v>
      </c>
      <c r="K114" s="31">
        <v>5342.5</v>
      </c>
      <c r="L114" s="31">
        <v>5223</v>
      </c>
      <c r="M114" s="31">
        <v>2.4470200000000002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1458.55</v>
      </c>
      <c r="D115" s="40">
        <v>1454.2166666666665</v>
      </c>
      <c r="E115" s="40">
        <v>1446.4833333333329</v>
      </c>
      <c r="F115" s="40">
        <v>1434.4166666666665</v>
      </c>
      <c r="G115" s="40">
        <v>1426.6833333333329</v>
      </c>
      <c r="H115" s="40">
        <v>1466.2833333333328</v>
      </c>
      <c r="I115" s="40">
        <v>1474.0166666666664</v>
      </c>
      <c r="J115" s="40">
        <v>1486.0833333333328</v>
      </c>
      <c r="K115" s="31">
        <v>1461.95</v>
      </c>
      <c r="L115" s="31">
        <v>1442.15</v>
      </c>
      <c r="M115" s="31">
        <v>3.6756000000000002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629.25</v>
      </c>
      <c r="D116" s="40">
        <v>633.75</v>
      </c>
      <c r="E116" s="40">
        <v>623.5</v>
      </c>
      <c r="F116" s="40">
        <v>617.75</v>
      </c>
      <c r="G116" s="40">
        <v>607.5</v>
      </c>
      <c r="H116" s="40">
        <v>639.5</v>
      </c>
      <c r="I116" s="40">
        <v>649.75</v>
      </c>
      <c r="J116" s="40">
        <v>655.5</v>
      </c>
      <c r="K116" s="31">
        <v>644</v>
      </c>
      <c r="L116" s="31">
        <v>628</v>
      </c>
      <c r="M116" s="31">
        <v>19.45693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757.85</v>
      </c>
      <c r="D117" s="40">
        <v>759.45000000000016</v>
      </c>
      <c r="E117" s="40">
        <v>753.45000000000027</v>
      </c>
      <c r="F117" s="40">
        <v>749.05000000000007</v>
      </c>
      <c r="G117" s="40">
        <v>743.05000000000018</v>
      </c>
      <c r="H117" s="40">
        <v>763.85000000000036</v>
      </c>
      <c r="I117" s="40">
        <v>769.85000000000014</v>
      </c>
      <c r="J117" s="40">
        <v>774.25000000000045</v>
      </c>
      <c r="K117" s="31">
        <v>765.45</v>
      </c>
      <c r="L117" s="31">
        <v>755.05</v>
      </c>
      <c r="M117" s="31">
        <v>1.69662</v>
      </c>
      <c r="N117" s="1"/>
      <c r="O117" s="1"/>
    </row>
    <row r="118" spans="1:15" ht="12.75" customHeight="1">
      <c r="A118" s="31">
        <v>108</v>
      </c>
      <c r="B118" s="31" t="s">
        <v>345</v>
      </c>
      <c r="C118" s="31">
        <v>521.70000000000005</v>
      </c>
      <c r="D118" s="40">
        <v>522.28333333333342</v>
      </c>
      <c r="E118" s="40">
        <v>515.61666666666679</v>
      </c>
      <c r="F118" s="40">
        <v>509.53333333333342</v>
      </c>
      <c r="G118" s="40">
        <v>502.86666666666679</v>
      </c>
      <c r="H118" s="40">
        <v>528.36666666666679</v>
      </c>
      <c r="I118" s="40">
        <v>535.03333333333353</v>
      </c>
      <c r="J118" s="40">
        <v>541.11666666666679</v>
      </c>
      <c r="K118" s="31">
        <v>528.95000000000005</v>
      </c>
      <c r="L118" s="31">
        <v>516.20000000000005</v>
      </c>
      <c r="M118" s="31">
        <v>4.83683</v>
      </c>
      <c r="N118" s="1"/>
      <c r="O118" s="1"/>
    </row>
    <row r="119" spans="1:15" ht="12.75" customHeight="1">
      <c r="A119" s="31">
        <v>109</v>
      </c>
      <c r="B119" s="31" t="s">
        <v>328</v>
      </c>
      <c r="C119" s="31">
        <v>3066.65</v>
      </c>
      <c r="D119" s="40">
        <v>3085.5499999999997</v>
      </c>
      <c r="E119" s="40">
        <v>3031.0999999999995</v>
      </c>
      <c r="F119" s="40">
        <v>2995.5499999999997</v>
      </c>
      <c r="G119" s="40">
        <v>2941.0999999999995</v>
      </c>
      <c r="H119" s="40">
        <v>3121.0999999999995</v>
      </c>
      <c r="I119" s="40">
        <v>3175.5499999999993</v>
      </c>
      <c r="J119" s="40">
        <v>3211.0999999999995</v>
      </c>
      <c r="K119" s="31">
        <v>3140</v>
      </c>
      <c r="L119" s="31">
        <v>3050</v>
      </c>
      <c r="M119" s="31">
        <v>1.3829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429.25</v>
      </c>
      <c r="D120" s="40">
        <v>429.98333333333335</v>
      </c>
      <c r="E120" s="40">
        <v>422.9666666666667</v>
      </c>
      <c r="F120" s="40">
        <v>416.68333333333334</v>
      </c>
      <c r="G120" s="40">
        <v>409.66666666666669</v>
      </c>
      <c r="H120" s="40">
        <v>436.26666666666671</v>
      </c>
      <c r="I120" s="40">
        <v>443.28333333333336</v>
      </c>
      <c r="J120" s="40">
        <v>449.56666666666672</v>
      </c>
      <c r="K120" s="31">
        <v>437</v>
      </c>
      <c r="L120" s="31">
        <v>423.7</v>
      </c>
      <c r="M120" s="31">
        <v>23.28407</v>
      </c>
      <c r="N120" s="1"/>
      <c r="O120" s="1"/>
    </row>
    <row r="121" spans="1:15" ht="12.75" customHeight="1">
      <c r="A121" s="31">
        <v>111</v>
      </c>
      <c r="B121" s="31" t="s">
        <v>329</v>
      </c>
      <c r="C121" s="31">
        <v>272</v>
      </c>
      <c r="D121" s="40">
        <v>272</v>
      </c>
      <c r="E121" s="40">
        <v>270</v>
      </c>
      <c r="F121" s="40">
        <v>268</v>
      </c>
      <c r="G121" s="40">
        <v>266</v>
      </c>
      <c r="H121" s="40">
        <v>274</v>
      </c>
      <c r="I121" s="40">
        <v>276</v>
      </c>
      <c r="J121" s="40">
        <v>278</v>
      </c>
      <c r="K121" s="31">
        <v>274</v>
      </c>
      <c r="L121" s="31">
        <v>270</v>
      </c>
      <c r="M121" s="31">
        <v>0.42060999999999998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146.05000000000001</v>
      </c>
      <c r="D122" s="40">
        <v>146.4</v>
      </c>
      <c r="E122" s="40">
        <v>145.25</v>
      </c>
      <c r="F122" s="40">
        <v>144.44999999999999</v>
      </c>
      <c r="G122" s="40">
        <v>143.29999999999998</v>
      </c>
      <c r="H122" s="40">
        <v>147.20000000000002</v>
      </c>
      <c r="I122" s="40">
        <v>148.35000000000005</v>
      </c>
      <c r="J122" s="40">
        <v>149.15000000000003</v>
      </c>
      <c r="K122" s="31">
        <v>147.55000000000001</v>
      </c>
      <c r="L122" s="31">
        <v>145.6</v>
      </c>
      <c r="M122" s="31">
        <v>17.671849999999999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945.2</v>
      </c>
      <c r="D123" s="40">
        <v>947.2166666666667</v>
      </c>
      <c r="E123" s="40">
        <v>937.98333333333335</v>
      </c>
      <c r="F123" s="40">
        <v>930.76666666666665</v>
      </c>
      <c r="G123" s="40">
        <v>921.5333333333333</v>
      </c>
      <c r="H123" s="40">
        <v>954.43333333333339</v>
      </c>
      <c r="I123" s="40">
        <v>963.66666666666674</v>
      </c>
      <c r="J123" s="40">
        <v>970.88333333333344</v>
      </c>
      <c r="K123" s="31">
        <v>956.45</v>
      </c>
      <c r="L123" s="31">
        <v>940</v>
      </c>
      <c r="M123" s="31">
        <v>6.9356</v>
      </c>
      <c r="N123" s="1"/>
      <c r="O123" s="1"/>
    </row>
    <row r="124" spans="1:15" ht="12.75" customHeight="1">
      <c r="A124" s="31">
        <v>114</v>
      </c>
      <c r="B124" s="31" t="s">
        <v>346</v>
      </c>
      <c r="C124" s="31">
        <v>1008.65</v>
      </c>
      <c r="D124" s="40">
        <v>1009.4333333333334</v>
      </c>
      <c r="E124" s="40">
        <v>1002.8666666666668</v>
      </c>
      <c r="F124" s="40">
        <v>997.08333333333337</v>
      </c>
      <c r="G124" s="40">
        <v>990.51666666666677</v>
      </c>
      <c r="H124" s="40">
        <v>1015.2166666666668</v>
      </c>
      <c r="I124" s="40">
        <v>1021.7833333333334</v>
      </c>
      <c r="J124" s="40">
        <v>1027.5666666666668</v>
      </c>
      <c r="K124" s="31">
        <v>1016</v>
      </c>
      <c r="L124" s="31">
        <v>1003.65</v>
      </c>
      <c r="M124" s="31">
        <v>1.39655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574.04999999999995</v>
      </c>
      <c r="D125" s="40">
        <v>574.45000000000005</v>
      </c>
      <c r="E125" s="40">
        <v>572.05000000000007</v>
      </c>
      <c r="F125" s="40">
        <v>570.05000000000007</v>
      </c>
      <c r="G125" s="40">
        <v>567.65000000000009</v>
      </c>
      <c r="H125" s="40">
        <v>576.45000000000005</v>
      </c>
      <c r="I125" s="40">
        <v>578.85000000000014</v>
      </c>
      <c r="J125" s="40">
        <v>580.85</v>
      </c>
      <c r="K125" s="31">
        <v>576.85</v>
      </c>
      <c r="L125" s="31">
        <v>572.45000000000005</v>
      </c>
      <c r="M125" s="31">
        <v>14.06874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1913.85</v>
      </c>
      <c r="D126" s="40">
        <v>1889.95</v>
      </c>
      <c r="E126" s="40">
        <v>1860.9</v>
      </c>
      <c r="F126" s="40">
        <v>1807.95</v>
      </c>
      <c r="G126" s="40">
        <v>1778.9</v>
      </c>
      <c r="H126" s="40">
        <v>1942.9</v>
      </c>
      <c r="I126" s="40">
        <v>1971.9499999999998</v>
      </c>
      <c r="J126" s="40">
        <v>2024.9</v>
      </c>
      <c r="K126" s="31">
        <v>1919</v>
      </c>
      <c r="L126" s="31">
        <v>1837</v>
      </c>
      <c r="M126" s="31">
        <v>5.1268500000000001</v>
      </c>
      <c r="N126" s="1"/>
      <c r="O126" s="1"/>
    </row>
    <row r="127" spans="1:15" ht="12.75" customHeight="1">
      <c r="A127" s="31">
        <v>117</v>
      </c>
      <c r="B127" s="31" t="s">
        <v>351</v>
      </c>
      <c r="C127" s="31">
        <v>562.54999999999995</v>
      </c>
      <c r="D127" s="40">
        <v>569.85</v>
      </c>
      <c r="E127" s="40">
        <v>544.70000000000005</v>
      </c>
      <c r="F127" s="40">
        <v>526.85</v>
      </c>
      <c r="G127" s="40">
        <v>501.70000000000005</v>
      </c>
      <c r="H127" s="40">
        <v>587.70000000000005</v>
      </c>
      <c r="I127" s="40">
        <v>612.84999999999991</v>
      </c>
      <c r="J127" s="40">
        <v>630.70000000000005</v>
      </c>
      <c r="K127" s="31">
        <v>595</v>
      </c>
      <c r="L127" s="31">
        <v>552</v>
      </c>
      <c r="M127" s="31">
        <v>6.0851699999999997</v>
      </c>
      <c r="N127" s="1"/>
      <c r="O127" s="1"/>
    </row>
    <row r="128" spans="1:15" ht="12.75" customHeight="1">
      <c r="A128" s="31">
        <v>118</v>
      </c>
      <c r="B128" s="31" t="s">
        <v>347</v>
      </c>
      <c r="C128" s="31">
        <v>86.45</v>
      </c>
      <c r="D128" s="40">
        <v>86.116666666666674</v>
      </c>
      <c r="E128" s="40">
        <v>85.433333333333351</v>
      </c>
      <c r="F128" s="40">
        <v>84.416666666666671</v>
      </c>
      <c r="G128" s="40">
        <v>83.733333333333348</v>
      </c>
      <c r="H128" s="40">
        <v>87.133333333333354</v>
      </c>
      <c r="I128" s="40">
        <v>87.816666666666691</v>
      </c>
      <c r="J128" s="40">
        <v>88.833333333333357</v>
      </c>
      <c r="K128" s="31">
        <v>86.8</v>
      </c>
      <c r="L128" s="31">
        <v>85.1</v>
      </c>
      <c r="M128" s="31">
        <v>8.3495699999999999</v>
      </c>
      <c r="N128" s="1"/>
      <c r="O128" s="1"/>
    </row>
    <row r="129" spans="1:15" ht="12.75" customHeight="1">
      <c r="A129" s="31">
        <v>119</v>
      </c>
      <c r="B129" s="31" t="s">
        <v>348</v>
      </c>
      <c r="C129" s="31">
        <v>1014.7</v>
      </c>
      <c r="D129" s="40">
        <v>1017.0500000000001</v>
      </c>
      <c r="E129" s="40">
        <v>1003.1000000000001</v>
      </c>
      <c r="F129" s="40">
        <v>991.50000000000011</v>
      </c>
      <c r="G129" s="40">
        <v>977.55000000000018</v>
      </c>
      <c r="H129" s="40">
        <v>1028.6500000000001</v>
      </c>
      <c r="I129" s="40">
        <v>1042.6000000000001</v>
      </c>
      <c r="J129" s="40">
        <v>1054.2</v>
      </c>
      <c r="K129" s="31">
        <v>1031</v>
      </c>
      <c r="L129" s="31">
        <v>1005.45</v>
      </c>
      <c r="M129" s="31">
        <v>0.17499000000000001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2334.5500000000002</v>
      </c>
      <c r="D130" s="40">
        <v>2330.5166666666669</v>
      </c>
      <c r="E130" s="40">
        <v>2299.0333333333338</v>
      </c>
      <c r="F130" s="40">
        <v>2263.5166666666669</v>
      </c>
      <c r="G130" s="40">
        <v>2232.0333333333338</v>
      </c>
      <c r="H130" s="40">
        <v>2366.0333333333338</v>
      </c>
      <c r="I130" s="40">
        <v>2397.5166666666664</v>
      </c>
      <c r="J130" s="40">
        <v>2433.0333333333338</v>
      </c>
      <c r="K130" s="31">
        <v>2362</v>
      </c>
      <c r="L130" s="31">
        <v>2295</v>
      </c>
      <c r="M130" s="31">
        <v>8.9626900000000003</v>
      </c>
      <c r="N130" s="1"/>
      <c r="O130" s="1"/>
    </row>
    <row r="131" spans="1:15" ht="12.75" customHeight="1">
      <c r="A131" s="31">
        <v>121</v>
      </c>
      <c r="B131" s="31" t="s">
        <v>349</v>
      </c>
      <c r="C131" s="31">
        <v>271.45</v>
      </c>
      <c r="D131" s="40">
        <v>268.41666666666663</v>
      </c>
      <c r="E131" s="40">
        <v>263.68333333333328</v>
      </c>
      <c r="F131" s="40">
        <v>255.91666666666663</v>
      </c>
      <c r="G131" s="40">
        <v>251.18333333333328</v>
      </c>
      <c r="H131" s="40">
        <v>276.18333333333328</v>
      </c>
      <c r="I131" s="40">
        <v>280.91666666666663</v>
      </c>
      <c r="J131" s="40">
        <v>288.68333333333328</v>
      </c>
      <c r="K131" s="31">
        <v>273.14999999999998</v>
      </c>
      <c r="L131" s="31">
        <v>260.64999999999998</v>
      </c>
      <c r="M131" s="31">
        <v>85.80498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168.25</v>
      </c>
      <c r="D132" s="40">
        <v>168.71666666666667</v>
      </c>
      <c r="E132" s="40">
        <v>166.93333333333334</v>
      </c>
      <c r="F132" s="40">
        <v>165.61666666666667</v>
      </c>
      <c r="G132" s="40">
        <v>163.83333333333334</v>
      </c>
      <c r="H132" s="40">
        <v>170.03333333333333</v>
      </c>
      <c r="I132" s="40">
        <v>171.81666666666669</v>
      </c>
      <c r="J132" s="40">
        <v>173.13333333333333</v>
      </c>
      <c r="K132" s="31">
        <v>170.5</v>
      </c>
      <c r="L132" s="31">
        <v>167.4</v>
      </c>
      <c r="M132" s="31">
        <v>12.24588</v>
      </c>
      <c r="N132" s="1"/>
      <c r="O132" s="1"/>
    </row>
    <row r="133" spans="1:15" ht="12.75" customHeight="1">
      <c r="A133" s="31">
        <v>123</v>
      </c>
      <c r="B133" s="31" t="s">
        <v>350</v>
      </c>
      <c r="C133" s="31">
        <v>739.45</v>
      </c>
      <c r="D133" s="40">
        <v>741.13333333333321</v>
      </c>
      <c r="E133" s="40">
        <v>733.36666666666645</v>
      </c>
      <c r="F133" s="40">
        <v>727.28333333333319</v>
      </c>
      <c r="G133" s="40">
        <v>719.51666666666642</v>
      </c>
      <c r="H133" s="40">
        <v>747.21666666666647</v>
      </c>
      <c r="I133" s="40">
        <v>754.98333333333335</v>
      </c>
      <c r="J133" s="40">
        <v>761.06666666666649</v>
      </c>
      <c r="K133" s="31">
        <v>748.9</v>
      </c>
      <c r="L133" s="31">
        <v>735.05</v>
      </c>
      <c r="M133" s="31">
        <v>0.15039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4604.95</v>
      </c>
      <c r="D134" s="40">
        <v>4613.6500000000005</v>
      </c>
      <c r="E134" s="40">
        <v>4576.3000000000011</v>
      </c>
      <c r="F134" s="40">
        <v>4547.6500000000005</v>
      </c>
      <c r="G134" s="40">
        <v>4510.3000000000011</v>
      </c>
      <c r="H134" s="40">
        <v>4642.3000000000011</v>
      </c>
      <c r="I134" s="40">
        <v>4679.6500000000015</v>
      </c>
      <c r="J134" s="40">
        <v>4708.3000000000011</v>
      </c>
      <c r="K134" s="31">
        <v>4651</v>
      </c>
      <c r="L134" s="31">
        <v>4585</v>
      </c>
      <c r="M134" s="31">
        <v>6.3707500000000001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5377.4</v>
      </c>
      <c r="D135" s="40">
        <v>5342.4666666666662</v>
      </c>
      <c r="E135" s="40">
        <v>5285.9333333333325</v>
      </c>
      <c r="F135" s="40">
        <v>5194.4666666666662</v>
      </c>
      <c r="G135" s="40">
        <v>5137.9333333333325</v>
      </c>
      <c r="H135" s="40">
        <v>5433.9333333333325</v>
      </c>
      <c r="I135" s="40">
        <v>5490.4666666666672</v>
      </c>
      <c r="J135" s="40">
        <v>5581.9333333333325</v>
      </c>
      <c r="K135" s="31">
        <v>5399</v>
      </c>
      <c r="L135" s="31">
        <v>5251</v>
      </c>
      <c r="M135" s="31">
        <v>3.9839899999999999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397.7</v>
      </c>
      <c r="D136" s="40">
        <v>396.5</v>
      </c>
      <c r="E136" s="40">
        <v>394.2</v>
      </c>
      <c r="F136" s="40">
        <v>390.7</v>
      </c>
      <c r="G136" s="40">
        <v>388.4</v>
      </c>
      <c r="H136" s="40">
        <v>400</v>
      </c>
      <c r="I136" s="40">
        <v>402.29999999999995</v>
      </c>
      <c r="J136" s="40">
        <v>405.8</v>
      </c>
      <c r="K136" s="31">
        <v>398.8</v>
      </c>
      <c r="L136" s="31">
        <v>393</v>
      </c>
      <c r="M136" s="31">
        <v>43.911960000000001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4814.6000000000004</v>
      </c>
      <c r="D137" s="40">
        <v>4788.2666666666664</v>
      </c>
      <c r="E137" s="40">
        <v>4734.5333333333328</v>
      </c>
      <c r="F137" s="40">
        <v>4654.4666666666662</v>
      </c>
      <c r="G137" s="40">
        <v>4600.7333333333327</v>
      </c>
      <c r="H137" s="40">
        <v>4868.333333333333</v>
      </c>
      <c r="I137" s="40">
        <v>4922.0666666666666</v>
      </c>
      <c r="J137" s="40">
        <v>5002.1333333333332</v>
      </c>
      <c r="K137" s="31">
        <v>4842</v>
      </c>
      <c r="L137" s="31">
        <v>4708.2</v>
      </c>
      <c r="M137" s="31">
        <v>7.6327999999999996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4570.7</v>
      </c>
      <c r="D138" s="40">
        <v>4562.55</v>
      </c>
      <c r="E138" s="40">
        <v>4535.4000000000005</v>
      </c>
      <c r="F138" s="40">
        <v>4500.1000000000004</v>
      </c>
      <c r="G138" s="40">
        <v>4472.9500000000007</v>
      </c>
      <c r="H138" s="40">
        <v>4597.8500000000004</v>
      </c>
      <c r="I138" s="40">
        <v>4625</v>
      </c>
      <c r="J138" s="40">
        <v>4660.3</v>
      </c>
      <c r="K138" s="31">
        <v>4589.7</v>
      </c>
      <c r="L138" s="31">
        <v>4527.25</v>
      </c>
      <c r="M138" s="31">
        <v>1.9585600000000001</v>
      </c>
      <c r="N138" s="1"/>
      <c r="O138" s="1"/>
    </row>
    <row r="139" spans="1:15" ht="12.75" customHeight="1">
      <c r="A139" s="31">
        <v>129</v>
      </c>
      <c r="B139" s="31" t="s">
        <v>565</v>
      </c>
      <c r="C139" s="31">
        <v>2108.9</v>
      </c>
      <c r="D139" s="40">
        <v>2119.6333333333332</v>
      </c>
      <c r="E139" s="40">
        <v>2089.2666666666664</v>
      </c>
      <c r="F139" s="40">
        <v>2069.6333333333332</v>
      </c>
      <c r="G139" s="40">
        <v>2039.2666666666664</v>
      </c>
      <c r="H139" s="40">
        <v>2139.2666666666664</v>
      </c>
      <c r="I139" s="40">
        <v>2169.6333333333332</v>
      </c>
      <c r="J139" s="40">
        <v>2189.2666666666664</v>
      </c>
      <c r="K139" s="31">
        <v>2150</v>
      </c>
      <c r="L139" s="31">
        <v>2100</v>
      </c>
      <c r="M139" s="31">
        <v>0.40331</v>
      </c>
      <c r="N139" s="1"/>
      <c r="O139" s="1"/>
    </row>
    <row r="140" spans="1:15" ht="12.75" customHeight="1">
      <c r="A140" s="31">
        <v>130</v>
      </c>
      <c r="B140" s="31" t="s">
        <v>355</v>
      </c>
      <c r="C140" s="31">
        <v>70.849999999999994</v>
      </c>
      <c r="D140" s="40">
        <v>70.983333333333334</v>
      </c>
      <c r="E140" s="40">
        <v>70.316666666666663</v>
      </c>
      <c r="F140" s="40">
        <v>69.783333333333331</v>
      </c>
      <c r="G140" s="40">
        <v>69.11666666666666</v>
      </c>
      <c r="H140" s="40">
        <v>71.516666666666666</v>
      </c>
      <c r="I140" s="40">
        <v>72.183333333333323</v>
      </c>
      <c r="J140" s="40">
        <v>72.716666666666669</v>
      </c>
      <c r="K140" s="31">
        <v>71.650000000000006</v>
      </c>
      <c r="L140" s="31">
        <v>70.45</v>
      </c>
      <c r="M140" s="31">
        <v>6.9081700000000001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2505.5500000000002</v>
      </c>
      <c r="D141" s="40">
        <v>2495.8333333333335</v>
      </c>
      <c r="E141" s="40">
        <v>2474.7166666666672</v>
      </c>
      <c r="F141" s="40">
        <v>2443.8833333333337</v>
      </c>
      <c r="G141" s="40">
        <v>2422.7666666666673</v>
      </c>
      <c r="H141" s="40">
        <v>2526.666666666667</v>
      </c>
      <c r="I141" s="40">
        <v>2547.7833333333328</v>
      </c>
      <c r="J141" s="40">
        <v>2578.6166666666668</v>
      </c>
      <c r="K141" s="31">
        <v>2516.9499999999998</v>
      </c>
      <c r="L141" s="31">
        <v>2465</v>
      </c>
      <c r="M141" s="31">
        <v>4.0412800000000004</v>
      </c>
      <c r="N141" s="1"/>
      <c r="O141" s="1"/>
    </row>
    <row r="142" spans="1:15" ht="12.75" customHeight="1">
      <c r="A142" s="31">
        <v>132</v>
      </c>
      <c r="B142" s="31" t="s">
        <v>352</v>
      </c>
      <c r="C142" s="31">
        <v>471.05</v>
      </c>
      <c r="D142" s="40">
        <v>472.95</v>
      </c>
      <c r="E142" s="40">
        <v>466.9</v>
      </c>
      <c r="F142" s="40">
        <v>462.75</v>
      </c>
      <c r="G142" s="40">
        <v>456.7</v>
      </c>
      <c r="H142" s="40">
        <v>477.09999999999997</v>
      </c>
      <c r="I142" s="40">
        <v>483.15000000000003</v>
      </c>
      <c r="J142" s="40">
        <v>487.29999999999995</v>
      </c>
      <c r="K142" s="31">
        <v>479</v>
      </c>
      <c r="L142" s="31">
        <v>468.8</v>
      </c>
      <c r="M142" s="31">
        <v>0.78027999999999997</v>
      </c>
      <c r="N142" s="1"/>
      <c r="O142" s="1"/>
    </row>
    <row r="143" spans="1:15" ht="12.75" customHeight="1">
      <c r="A143" s="31">
        <v>133</v>
      </c>
      <c r="B143" s="31" t="s">
        <v>353</v>
      </c>
      <c r="C143" s="31">
        <v>127.95</v>
      </c>
      <c r="D143" s="40">
        <v>127.88333333333334</v>
      </c>
      <c r="E143" s="40">
        <v>126.86666666666667</v>
      </c>
      <c r="F143" s="40">
        <v>125.78333333333333</v>
      </c>
      <c r="G143" s="40">
        <v>124.76666666666667</v>
      </c>
      <c r="H143" s="40">
        <v>128.9666666666667</v>
      </c>
      <c r="I143" s="40">
        <v>129.98333333333335</v>
      </c>
      <c r="J143" s="40">
        <v>131.06666666666669</v>
      </c>
      <c r="K143" s="31">
        <v>128.9</v>
      </c>
      <c r="L143" s="31">
        <v>126.8</v>
      </c>
      <c r="M143" s="31">
        <v>6.4593400000000001</v>
      </c>
      <c r="N143" s="1"/>
      <c r="O143" s="1"/>
    </row>
    <row r="144" spans="1:15" ht="12.75" customHeight="1">
      <c r="A144" s="31">
        <v>134</v>
      </c>
      <c r="B144" s="31" t="s">
        <v>356</v>
      </c>
      <c r="C144" s="31">
        <v>304.85000000000002</v>
      </c>
      <c r="D144" s="40">
        <v>303.2</v>
      </c>
      <c r="E144" s="40">
        <v>295.75</v>
      </c>
      <c r="F144" s="40">
        <v>286.65000000000003</v>
      </c>
      <c r="G144" s="40">
        <v>279.20000000000005</v>
      </c>
      <c r="H144" s="40">
        <v>312.29999999999995</v>
      </c>
      <c r="I144" s="40">
        <v>319.74999999999989</v>
      </c>
      <c r="J144" s="40">
        <v>328.84999999999991</v>
      </c>
      <c r="K144" s="31">
        <v>310.64999999999998</v>
      </c>
      <c r="L144" s="31">
        <v>294.10000000000002</v>
      </c>
      <c r="M144" s="31">
        <v>3.2223700000000002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530.70000000000005</v>
      </c>
      <c r="D145" s="40">
        <v>531.55000000000007</v>
      </c>
      <c r="E145" s="40">
        <v>524.15000000000009</v>
      </c>
      <c r="F145" s="40">
        <v>517.6</v>
      </c>
      <c r="G145" s="40">
        <v>510.20000000000005</v>
      </c>
      <c r="H145" s="40">
        <v>538.10000000000014</v>
      </c>
      <c r="I145" s="40">
        <v>545.5</v>
      </c>
      <c r="J145" s="40">
        <v>552.05000000000018</v>
      </c>
      <c r="K145" s="31">
        <v>538.95000000000005</v>
      </c>
      <c r="L145" s="31">
        <v>525</v>
      </c>
      <c r="M145" s="31">
        <v>2.4416799999999999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1768.25</v>
      </c>
      <c r="D146" s="40">
        <v>1777.7333333333333</v>
      </c>
      <c r="E146" s="40">
        <v>1740.4666666666667</v>
      </c>
      <c r="F146" s="40">
        <v>1712.6833333333334</v>
      </c>
      <c r="G146" s="40">
        <v>1675.4166666666667</v>
      </c>
      <c r="H146" s="40">
        <v>1805.5166666666667</v>
      </c>
      <c r="I146" s="40">
        <v>1842.7833333333335</v>
      </c>
      <c r="J146" s="40">
        <v>1870.5666666666666</v>
      </c>
      <c r="K146" s="31">
        <v>1815</v>
      </c>
      <c r="L146" s="31">
        <v>1749.95</v>
      </c>
      <c r="M146" s="31">
        <v>2.2824599999999999</v>
      </c>
      <c r="N146" s="1"/>
      <c r="O146" s="1"/>
    </row>
    <row r="147" spans="1:15" ht="12.75" customHeight="1">
      <c r="A147" s="31">
        <v>137</v>
      </c>
      <c r="B147" s="31" t="s">
        <v>357</v>
      </c>
      <c r="C147" s="31">
        <v>72.05</v>
      </c>
      <c r="D147" s="40">
        <v>71.833333333333329</v>
      </c>
      <c r="E147" s="40">
        <v>71.266666666666652</v>
      </c>
      <c r="F147" s="40">
        <v>70.48333333333332</v>
      </c>
      <c r="G147" s="40">
        <v>69.916666666666643</v>
      </c>
      <c r="H147" s="40">
        <v>72.61666666666666</v>
      </c>
      <c r="I147" s="40">
        <v>73.183333333333351</v>
      </c>
      <c r="J147" s="40">
        <v>73.966666666666669</v>
      </c>
      <c r="K147" s="31">
        <v>72.400000000000006</v>
      </c>
      <c r="L147" s="31">
        <v>71.05</v>
      </c>
      <c r="M147" s="31">
        <v>7.5701900000000002</v>
      </c>
      <c r="N147" s="1"/>
      <c r="O147" s="1"/>
    </row>
    <row r="148" spans="1:15" ht="12.75" customHeight="1">
      <c r="A148" s="31">
        <v>138</v>
      </c>
      <c r="B148" s="31" t="s">
        <v>354</v>
      </c>
      <c r="C148" s="31">
        <v>199.35</v>
      </c>
      <c r="D148" s="40">
        <v>199.38333333333335</v>
      </c>
      <c r="E148" s="40">
        <v>196.76666666666671</v>
      </c>
      <c r="F148" s="40">
        <v>194.18333333333337</v>
      </c>
      <c r="G148" s="40">
        <v>191.56666666666672</v>
      </c>
      <c r="H148" s="40">
        <v>201.9666666666667</v>
      </c>
      <c r="I148" s="40">
        <v>204.58333333333331</v>
      </c>
      <c r="J148" s="40">
        <v>207.16666666666669</v>
      </c>
      <c r="K148" s="31">
        <v>202</v>
      </c>
      <c r="L148" s="31">
        <v>196.8</v>
      </c>
      <c r="M148" s="31">
        <v>1.7345999999999999</v>
      </c>
      <c r="N148" s="1"/>
      <c r="O148" s="1"/>
    </row>
    <row r="149" spans="1:15" ht="12.75" customHeight="1">
      <c r="A149" s="31">
        <v>139</v>
      </c>
      <c r="B149" s="31" t="s">
        <v>358</v>
      </c>
      <c r="C149" s="31">
        <v>122.4</v>
      </c>
      <c r="D149" s="40">
        <v>122.05</v>
      </c>
      <c r="E149" s="40">
        <v>120.94999999999999</v>
      </c>
      <c r="F149" s="40">
        <v>119.49999999999999</v>
      </c>
      <c r="G149" s="40">
        <v>118.39999999999998</v>
      </c>
      <c r="H149" s="40">
        <v>123.5</v>
      </c>
      <c r="I149" s="40">
        <v>124.6</v>
      </c>
      <c r="J149" s="40">
        <v>126.05000000000001</v>
      </c>
      <c r="K149" s="31">
        <v>123.15</v>
      </c>
      <c r="L149" s="31">
        <v>120.6</v>
      </c>
      <c r="M149" s="31">
        <v>4.5438400000000003</v>
      </c>
      <c r="N149" s="1"/>
      <c r="O149" s="1"/>
    </row>
    <row r="150" spans="1:15" ht="12.75" customHeight="1">
      <c r="A150" s="31">
        <v>140</v>
      </c>
      <c r="B150" s="31" t="s">
        <v>847</v>
      </c>
      <c r="C150" s="31">
        <v>61.65</v>
      </c>
      <c r="D150" s="40">
        <v>61.816666666666663</v>
      </c>
      <c r="E150" s="40">
        <v>61.183333333333323</v>
      </c>
      <c r="F150" s="40">
        <v>60.716666666666661</v>
      </c>
      <c r="G150" s="40">
        <v>60.083333333333321</v>
      </c>
      <c r="H150" s="40">
        <v>62.283333333333324</v>
      </c>
      <c r="I150" s="40">
        <v>62.916666666666664</v>
      </c>
      <c r="J150" s="40">
        <v>63.383333333333326</v>
      </c>
      <c r="K150" s="31">
        <v>62.45</v>
      </c>
      <c r="L150" s="31">
        <v>61.35</v>
      </c>
      <c r="M150" s="31">
        <v>2.9398599999999999</v>
      </c>
      <c r="N150" s="1"/>
      <c r="O150" s="1"/>
    </row>
    <row r="151" spans="1:15" ht="12.75" customHeight="1">
      <c r="A151" s="31">
        <v>141</v>
      </c>
      <c r="B151" s="31" t="s">
        <v>359</v>
      </c>
      <c r="C151" s="31">
        <v>723.2</v>
      </c>
      <c r="D151" s="40">
        <v>727.58333333333337</v>
      </c>
      <c r="E151" s="40">
        <v>716.66666666666674</v>
      </c>
      <c r="F151" s="40">
        <v>710.13333333333333</v>
      </c>
      <c r="G151" s="40">
        <v>699.2166666666667</v>
      </c>
      <c r="H151" s="40">
        <v>734.11666666666679</v>
      </c>
      <c r="I151" s="40">
        <v>745.03333333333353</v>
      </c>
      <c r="J151" s="40">
        <v>751.56666666666683</v>
      </c>
      <c r="K151" s="31">
        <v>738.5</v>
      </c>
      <c r="L151" s="31">
        <v>721.05</v>
      </c>
      <c r="M151" s="31">
        <v>0.72980999999999996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1867.75</v>
      </c>
      <c r="D152" s="40">
        <v>1868.8666666666668</v>
      </c>
      <c r="E152" s="40">
        <v>1851.8833333333337</v>
      </c>
      <c r="F152" s="40">
        <v>1836.0166666666669</v>
      </c>
      <c r="G152" s="40">
        <v>1819.0333333333338</v>
      </c>
      <c r="H152" s="40">
        <v>1884.7333333333336</v>
      </c>
      <c r="I152" s="40">
        <v>1901.7166666666667</v>
      </c>
      <c r="J152" s="40">
        <v>1917.5833333333335</v>
      </c>
      <c r="K152" s="31">
        <v>1885.85</v>
      </c>
      <c r="L152" s="31">
        <v>1853</v>
      </c>
      <c r="M152" s="31">
        <v>9.0974199999999996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167.35</v>
      </c>
      <c r="D153" s="40">
        <v>166.68333333333331</v>
      </c>
      <c r="E153" s="40">
        <v>165.66666666666663</v>
      </c>
      <c r="F153" s="40">
        <v>163.98333333333332</v>
      </c>
      <c r="G153" s="40">
        <v>162.96666666666664</v>
      </c>
      <c r="H153" s="40">
        <v>168.36666666666662</v>
      </c>
      <c r="I153" s="40">
        <v>169.38333333333333</v>
      </c>
      <c r="J153" s="40">
        <v>171.06666666666661</v>
      </c>
      <c r="K153" s="31">
        <v>167.7</v>
      </c>
      <c r="L153" s="31">
        <v>165</v>
      </c>
      <c r="M153" s="31">
        <v>13.34637</v>
      </c>
      <c r="N153" s="1"/>
      <c r="O153" s="1"/>
    </row>
    <row r="154" spans="1:15" ht="12.75" customHeight="1">
      <c r="A154" s="31">
        <v>144</v>
      </c>
      <c r="B154" s="31" t="s">
        <v>848</v>
      </c>
      <c r="C154" s="31">
        <v>114.15</v>
      </c>
      <c r="D154" s="40">
        <v>114.89999999999999</v>
      </c>
      <c r="E154" s="40">
        <v>112.04999999999998</v>
      </c>
      <c r="F154" s="40">
        <v>109.94999999999999</v>
      </c>
      <c r="G154" s="40">
        <v>107.09999999999998</v>
      </c>
      <c r="H154" s="40">
        <v>116.99999999999999</v>
      </c>
      <c r="I154" s="40">
        <v>119.84999999999998</v>
      </c>
      <c r="J154" s="40">
        <v>121.94999999999999</v>
      </c>
      <c r="K154" s="31">
        <v>117.75</v>
      </c>
      <c r="L154" s="31">
        <v>112.8</v>
      </c>
      <c r="M154" s="31">
        <v>2.5372300000000001</v>
      </c>
      <c r="N154" s="1"/>
      <c r="O154" s="1"/>
    </row>
    <row r="155" spans="1:15" ht="12.75" customHeight="1">
      <c r="A155" s="31">
        <v>145</v>
      </c>
      <c r="B155" s="31" t="s">
        <v>360</v>
      </c>
      <c r="C155" s="31">
        <v>284.5</v>
      </c>
      <c r="D155" s="40">
        <v>284.88333333333333</v>
      </c>
      <c r="E155" s="40">
        <v>281.61666666666667</v>
      </c>
      <c r="F155" s="40">
        <v>278.73333333333335</v>
      </c>
      <c r="G155" s="40">
        <v>275.4666666666667</v>
      </c>
      <c r="H155" s="40">
        <v>287.76666666666665</v>
      </c>
      <c r="I155" s="40">
        <v>291.0333333333333</v>
      </c>
      <c r="J155" s="40">
        <v>293.91666666666663</v>
      </c>
      <c r="K155" s="31">
        <v>288.14999999999998</v>
      </c>
      <c r="L155" s="31">
        <v>282</v>
      </c>
      <c r="M155" s="31">
        <v>2.9275799999999998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90.35</v>
      </c>
      <c r="D156" s="40">
        <v>90.283333333333346</v>
      </c>
      <c r="E156" s="40">
        <v>89.716666666666697</v>
      </c>
      <c r="F156" s="40">
        <v>89.083333333333357</v>
      </c>
      <c r="G156" s="40">
        <v>88.516666666666708</v>
      </c>
      <c r="H156" s="40">
        <v>90.916666666666686</v>
      </c>
      <c r="I156" s="40">
        <v>91.48333333333332</v>
      </c>
      <c r="J156" s="40">
        <v>92.116666666666674</v>
      </c>
      <c r="K156" s="31">
        <v>90.85</v>
      </c>
      <c r="L156" s="31">
        <v>89.65</v>
      </c>
      <c r="M156" s="31">
        <v>113.30813000000001</v>
      </c>
      <c r="N156" s="1"/>
      <c r="O156" s="1"/>
    </row>
    <row r="157" spans="1:15" ht="12.75" customHeight="1">
      <c r="A157" s="31">
        <v>147</v>
      </c>
      <c r="B157" s="31" t="s">
        <v>362</v>
      </c>
      <c r="C157" s="31">
        <v>580.04999999999995</v>
      </c>
      <c r="D157" s="40">
        <v>579.41666666666663</v>
      </c>
      <c r="E157" s="40">
        <v>573.68333333333328</v>
      </c>
      <c r="F157" s="40">
        <v>567.31666666666661</v>
      </c>
      <c r="G157" s="40">
        <v>561.58333333333326</v>
      </c>
      <c r="H157" s="40">
        <v>585.7833333333333</v>
      </c>
      <c r="I157" s="40">
        <v>591.51666666666665</v>
      </c>
      <c r="J157" s="40">
        <v>597.88333333333333</v>
      </c>
      <c r="K157" s="31">
        <v>585.15</v>
      </c>
      <c r="L157" s="31">
        <v>573.04999999999995</v>
      </c>
      <c r="M157" s="31">
        <v>4.7907200000000003</v>
      </c>
      <c r="N157" s="1"/>
      <c r="O157" s="1"/>
    </row>
    <row r="158" spans="1:15" ht="12.75" customHeight="1">
      <c r="A158" s="31">
        <v>148</v>
      </c>
      <c r="B158" s="31" t="s">
        <v>361</v>
      </c>
      <c r="C158" s="31">
        <v>3710.4</v>
      </c>
      <c r="D158" s="40">
        <v>3720.7999999999997</v>
      </c>
      <c r="E158" s="40">
        <v>3631.5999999999995</v>
      </c>
      <c r="F158" s="40">
        <v>3552.7999999999997</v>
      </c>
      <c r="G158" s="40">
        <v>3463.5999999999995</v>
      </c>
      <c r="H158" s="40">
        <v>3799.5999999999995</v>
      </c>
      <c r="I158" s="40">
        <v>3888.7999999999993</v>
      </c>
      <c r="J158" s="40">
        <v>3967.5999999999995</v>
      </c>
      <c r="K158" s="31">
        <v>3810</v>
      </c>
      <c r="L158" s="31">
        <v>3642</v>
      </c>
      <c r="M158" s="31">
        <v>0.32845000000000002</v>
      </c>
      <c r="N158" s="1"/>
      <c r="O158" s="1"/>
    </row>
    <row r="159" spans="1:15" ht="12.75" customHeight="1">
      <c r="A159" s="31">
        <v>149</v>
      </c>
      <c r="B159" s="31" t="s">
        <v>363</v>
      </c>
      <c r="C159" s="31">
        <v>203.4</v>
      </c>
      <c r="D159" s="40">
        <v>203.83333333333334</v>
      </c>
      <c r="E159" s="40">
        <v>200.7166666666667</v>
      </c>
      <c r="F159" s="40">
        <v>198.03333333333336</v>
      </c>
      <c r="G159" s="40">
        <v>194.91666666666671</v>
      </c>
      <c r="H159" s="40">
        <v>206.51666666666668</v>
      </c>
      <c r="I159" s="40">
        <v>209.6333333333333</v>
      </c>
      <c r="J159" s="40">
        <v>212.31666666666666</v>
      </c>
      <c r="K159" s="31">
        <v>206.95</v>
      </c>
      <c r="L159" s="31">
        <v>201.15</v>
      </c>
      <c r="M159" s="31">
        <v>5.9390900000000002</v>
      </c>
      <c r="N159" s="1"/>
      <c r="O159" s="1"/>
    </row>
    <row r="160" spans="1:15" ht="12.75" customHeight="1">
      <c r="A160" s="31">
        <v>150</v>
      </c>
      <c r="B160" s="31" t="s">
        <v>380</v>
      </c>
      <c r="C160" s="31">
        <v>2458.35</v>
      </c>
      <c r="D160" s="40">
        <v>2466.1</v>
      </c>
      <c r="E160" s="40">
        <v>2427.25</v>
      </c>
      <c r="F160" s="40">
        <v>2396.15</v>
      </c>
      <c r="G160" s="40">
        <v>2357.3000000000002</v>
      </c>
      <c r="H160" s="40">
        <v>2497.1999999999998</v>
      </c>
      <c r="I160" s="40">
        <v>2536.0499999999993</v>
      </c>
      <c r="J160" s="40">
        <v>2567.1499999999996</v>
      </c>
      <c r="K160" s="31">
        <v>2504.9499999999998</v>
      </c>
      <c r="L160" s="31">
        <v>2435</v>
      </c>
      <c r="M160" s="31">
        <v>1.2175499999999999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272.45</v>
      </c>
      <c r="D161" s="40">
        <v>273.73333333333335</v>
      </c>
      <c r="E161" s="40">
        <v>270.01666666666671</v>
      </c>
      <c r="F161" s="40">
        <v>267.58333333333337</v>
      </c>
      <c r="G161" s="40">
        <v>263.86666666666673</v>
      </c>
      <c r="H161" s="40">
        <v>276.16666666666669</v>
      </c>
      <c r="I161" s="40">
        <v>279.88333333333338</v>
      </c>
      <c r="J161" s="40">
        <v>282.31666666666666</v>
      </c>
      <c r="K161" s="31">
        <v>277.45</v>
      </c>
      <c r="L161" s="31">
        <v>271.3</v>
      </c>
      <c r="M161" s="31">
        <v>13.593170000000001</v>
      </c>
      <c r="N161" s="1"/>
      <c r="O161" s="1"/>
    </row>
    <row r="162" spans="1:15" ht="12.75" customHeight="1">
      <c r="A162" s="31">
        <v>152</v>
      </c>
      <c r="B162" s="31" t="s">
        <v>366</v>
      </c>
      <c r="C162" s="31">
        <v>48.45</v>
      </c>
      <c r="D162" s="40">
        <v>48.75</v>
      </c>
      <c r="E162" s="40">
        <v>48</v>
      </c>
      <c r="F162" s="40">
        <v>47.55</v>
      </c>
      <c r="G162" s="40">
        <v>46.8</v>
      </c>
      <c r="H162" s="40">
        <v>49.2</v>
      </c>
      <c r="I162" s="40">
        <v>49.95</v>
      </c>
      <c r="J162" s="40">
        <v>50.400000000000006</v>
      </c>
      <c r="K162" s="31">
        <v>49.5</v>
      </c>
      <c r="L162" s="31">
        <v>48.3</v>
      </c>
      <c r="M162" s="31">
        <v>11.34526</v>
      </c>
      <c r="N162" s="1"/>
      <c r="O162" s="1"/>
    </row>
    <row r="163" spans="1:15" ht="12.75" customHeight="1">
      <c r="A163" s="31">
        <v>153</v>
      </c>
      <c r="B163" s="31" t="s">
        <v>364</v>
      </c>
      <c r="C163" s="31">
        <v>171.55</v>
      </c>
      <c r="D163" s="40">
        <v>171.88333333333335</v>
      </c>
      <c r="E163" s="40">
        <v>169.8666666666667</v>
      </c>
      <c r="F163" s="40">
        <v>168.18333333333334</v>
      </c>
      <c r="G163" s="40">
        <v>166.16666666666669</v>
      </c>
      <c r="H163" s="40">
        <v>173.56666666666672</v>
      </c>
      <c r="I163" s="40">
        <v>175.58333333333337</v>
      </c>
      <c r="J163" s="40">
        <v>177.26666666666674</v>
      </c>
      <c r="K163" s="31">
        <v>173.9</v>
      </c>
      <c r="L163" s="31">
        <v>170.2</v>
      </c>
      <c r="M163" s="31">
        <v>26.081499999999998</v>
      </c>
      <c r="N163" s="1"/>
      <c r="O163" s="1"/>
    </row>
    <row r="164" spans="1:15" ht="12.75" customHeight="1">
      <c r="A164" s="31">
        <v>154</v>
      </c>
      <c r="B164" s="31" t="s">
        <v>379</v>
      </c>
      <c r="C164" s="31">
        <v>163.1</v>
      </c>
      <c r="D164" s="40">
        <v>164.38333333333333</v>
      </c>
      <c r="E164" s="40">
        <v>159.86666666666665</v>
      </c>
      <c r="F164" s="40">
        <v>156.63333333333333</v>
      </c>
      <c r="G164" s="40">
        <v>152.11666666666665</v>
      </c>
      <c r="H164" s="40">
        <v>167.61666666666665</v>
      </c>
      <c r="I164" s="40">
        <v>172.1333333333333</v>
      </c>
      <c r="J164" s="40">
        <v>175.36666666666665</v>
      </c>
      <c r="K164" s="31">
        <v>168.9</v>
      </c>
      <c r="L164" s="31">
        <v>161.15</v>
      </c>
      <c r="M164" s="31">
        <v>1.8510800000000001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133.69999999999999</v>
      </c>
      <c r="D165" s="40">
        <v>133.75</v>
      </c>
      <c r="E165" s="40">
        <v>131.5</v>
      </c>
      <c r="F165" s="40">
        <v>129.30000000000001</v>
      </c>
      <c r="G165" s="40">
        <v>127.05000000000001</v>
      </c>
      <c r="H165" s="40">
        <v>135.94999999999999</v>
      </c>
      <c r="I165" s="40">
        <v>138.19999999999999</v>
      </c>
      <c r="J165" s="40">
        <v>140.39999999999998</v>
      </c>
      <c r="K165" s="31">
        <v>136</v>
      </c>
      <c r="L165" s="31">
        <v>131.55000000000001</v>
      </c>
      <c r="M165" s="31">
        <v>84.698670000000007</v>
      </c>
      <c r="N165" s="1"/>
      <c r="O165" s="1"/>
    </row>
    <row r="166" spans="1:15" ht="12.75" customHeight="1">
      <c r="A166" s="31">
        <v>156</v>
      </c>
      <c r="B166" s="31" t="s">
        <v>368</v>
      </c>
      <c r="C166" s="31">
        <v>2832.95</v>
      </c>
      <c r="D166" s="40">
        <v>2833.4</v>
      </c>
      <c r="E166" s="40">
        <v>2806.8</v>
      </c>
      <c r="F166" s="40">
        <v>2780.65</v>
      </c>
      <c r="G166" s="40">
        <v>2754.05</v>
      </c>
      <c r="H166" s="40">
        <v>2859.55</v>
      </c>
      <c r="I166" s="40">
        <v>2886.1499999999996</v>
      </c>
      <c r="J166" s="40">
        <v>2912.3</v>
      </c>
      <c r="K166" s="31">
        <v>2860</v>
      </c>
      <c r="L166" s="31">
        <v>2807.25</v>
      </c>
      <c r="M166" s="31">
        <v>0.20029</v>
      </c>
      <c r="N166" s="1"/>
      <c r="O166" s="1"/>
    </row>
    <row r="167" spans="1:15" ht="12.75" customHeight="1">
      <c r="A167" s="31">
        <v>157</v>
      </c>
      <c r="B167" s="31" t="s">
        <v>369</v>
      </c>
      <c r="C167" s="31">
        <v>3287.95</v>
      </c>
      <c r="D167" s="40">
        <v>3295.2833333333333</v>
      </c>
      <c r="E167" s="40">
        <v>3237.8166666666666</v>
      </c>
      <c r="F167" s="40">
        <v>3187.6833333333334</v>
      </c>
      <c r="G167" s="40">
        <v>3130.2166666666667</v>
      </c>
      <c r="H167" s="40">
        <v>3345.4166666666665</v>
      </c>
      <c r="I167" s="40">
        <v>3402.8833333333328</v>
      </c>
      <c r="J167" s="40">
        <v>3453.0166666666664</v>
      </c>
      <c r="K167" s="31">
        <v>3352.75</v>
      </c>
      <c r="L167" s="31">
        <v>3245.15</v>
      </c>
      <c r="M167" s="31">
        <v>0.11991</v>
      </c>
      <c r="N167" s="1"/>
      <c r="O167" s="1"/>
    </row>
    <row r="168" spans="1:15" ht="12.75" customHeight="1">
      <c r="A168" s="31">
        <v>158</v>
      </c>
      <c r="B168" s="31" t="s">
        <v>375</v>
      </c>
      <c r="C168" s="31">
        <v>300.55</v>
      </c>
      <c r="D168" s="40">
        <v>301.66666666666669</v>
      </c>
      <c r="E168" s="40">
        <v>298.33333333333337</v>
      </c>
      <c r="F168" s="40">
        <v>296.11666666666667</v>
      </c>
      <c r="G168" s="40">
        <v>292.78333333333336</v>
      </c>
      <c r="H168" s="40">
        <v>303.88333333333338</v>
      </c>
      <c r="I168" s="40">
        <v>307.21666666666675</v>
      </c>
      <c r="J168" s="40">
        <v>309.43333333333339</v>
      </c>
      <c r="K168" s="31">
        <v>305</v>
      </c>
      <c r="L168" s="31">
        <v>299.45</v>
      </c>
      <c r="M168" s="31">
        <v>0.85292000000000001</v>
      </c>
      <c r="N168" s="1"/>
      <c r="O168" s="1"/>
    </row>
    <row r="169" spans="1:15" ht="12.75" customHeight="1">
      <c r="A169" s="31">
        <v>159</v>
      </c>
      <c r="B169" s="31" t="s">
        <v>370</v>
      </c>
      <c r="C169" s="31">
        <v>141.9</v>
      </c>
      <c r="D169" s="40">
        <v>141.98333333333332</v>
      </c>
      <c r="E169" s="40">
        <v>140.46666666666664</v>
      </c>
      <c r="F169" s="40">
        <v>139.03333333333333</v>
      </c>
      <c r="G169" s="40">
        <v>137.51666666666665</v>
      </c>
      <c r="H169" s="40">
        <v>143.41666666666663</v>
      </c>
      <c r="I169" s="40">
        <v>144.93333333333334</v>
      </c>
      <c r="J169" s="40">
        <v>146.36666666666662</v>
      </c>
      <c r="K169" s="31">
        <v>143.5</v>
      </c>
      <c r="L169" s="31">
        <v>140.55000000000001</v>
      </c>
      <c r="M169" s="31">
        <v>3.04345</v>
      </c>
      <c r="N169" s="1"/>
      <c r="O169" s="1"/>
    </row>
    <row r="170" spans="1:15" ht="12.75" customHeight="1">
      <c r="A170" s="31">
        <v>160</v>
      </c>
      <c r="B170" s="31" t="s">
        <v>371</v>
      </c>
      <c r="C170" s="31">
        <v>5475.5</v>
      </c>
      <c r="D170" s="40">
        <v>5472.6166666666659</v>
      </c>
      <c r="E170" s="40">
        <v>5447.2333333333318</v>
      </c>
      <c r="F170" s="40">
        <v>5418.9666666666662</v>
      </c>
      <c r="G170" s="40">
        <v>5393.5833333333321</v>
      </c>
      <c r="H170" s="40">
        <v>5500.8833333333314</v>
      </c>
      <c r="I170" s="40">
        <v>5526.2666666666646</v>
      </c>
      <c r="J170" s="40">
        <v>5554.533333333331</v>
      </c>
      <c r="K170" s="31">
        <v>5498</v>
      </c>
      <c r="L170" s="31">
        <v>5444.35</v>
      </c>
      <c r="M170" s="31">
        <v>2.921E-2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3520.9</v>
      </c>
      <c r="D171" s="40">
        <v>3537.6666666666665</v>
      </c>
      <c r="E171" s="40">
        <v>3488.2333333333331</v>
      </c>
      <c r="F171" s="40">
        <v>3455.5666666666666</v>
      </c>
      <c r="G171" s="40">
        <v>3406.1333333333332</v>
      </c>
      <c r="H171" s="40">
        <v>3570.333333333333</v>
      </c>
      <c r="I171" s="40">
        <v>3619.7666666666664</v>
      </c>
      <c r="J171" s="40">
        <v>3652.4333333333329</v>
      </c>
      <c r="K171" s="31">
        <v>3587.1</v>
      </c>
      <c r="L171" s="31">
        <v>3505</v>
      </c>
      <c r="M171" s="31">
        <v>2.1271800000000001</v>
      </c>
      <c r="N171" s="1"/>
      <c r="O171" s="1"/>
    </row>
    <row r="172" spans="1:15" ht="12.75" customHeight="1">
      <c r="A172" s="31">
        <v>162</v>
      </c>
      <c r="B172" s="31" t="s">
        <v>372</v>
      </c>
      <c r="C172" s="31">
        <v>1841.4</v>
      </c>
      <c r="D172" s="40">
        <v>1832.4666666666665</v>
      </c>
      <c r="E172" s="40">
        <v>1808.9333333333329</v>
      </c>
      <c r="F172" s="40">
        <v>1776.4666666666665</v>
      </c>
      <c r="G172" s="40">
        <v>1752.9333333333329</v>
      </c>
      <c r="H172" s="40">
        <v>1864.9333333333329</v>
      </c>
      <c r="I172" s="40">
        <v>1888.4666666666662</v>
      </c>
      <c r="J172" s="40">
        <v>1920.9333333333329</v>
      </c>
      <c r="K172" s="31">
        <v>1856</v>
      </c>
      <c r="L172" s="31">
        <v>1800</v>
      </c>
      <c r="M172" s="31">
        <v>1.7700800000000001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507.7</v>
      </c>
      <c r="D173" s="40">
        <v>504.76666666666665</v>
      </c>
      <c r="E173" s="40">
        <v>496.93333333333328</v>
      </c>
      <c r="F173" s="40">
        <v>486.16666666666663</v>
      </c>
      <c r="G173" s="40">
        <v>478.33333333333326</v>
      </c>
      <c r="H173" s="40">
        <v>515.5333333333333</v>
      </c>
      <c r="I173" s="40">
        <v>523.36666666666667</v>
      </c>
      <c r="J173" s="40">
        <v>534.13333333333333</v>
      </c>
      <c r="K173" s="31">
        <v>512.6</v>
      </c>
      <c r="L173" s="31">
        <v>494</v>
      </c>
      <c r="M173" s="31">
        <v>10.21378</v>
      </c>
      <c r="N173" s="1"/>
      <c r="O173" s="1"/>
    </row>
    <row r="174" spans="1:15" ht="12.75" customHeight="1">
      <c r="A174" s="31">
        <v>164</v>
      </c>
      <c r="B174" s="31" t="s">
        <v>367</v>
      </c>
      <c r="C174" s="31">
        <v>4568.45</v>
      </c>
      <c r="D174" s="40">
        <v>4575.3833333333332</v>
      </c>
      <c r="E174" s="40">
        <v>4523.0666666666666</v>
      </c>
      <c r="F174" s="40">
        <v>4477.6833333333334</v>
      </c>
      <c r="G174" s="40">
        <v>4425.3666666666668</v>
      </c>
      <c r="H174" s="40">
        <v>4620.7666666666664</v>
      </c>
      <c r="I174" s="40">
        <v>4673.0833333333321</v>
      </c>
      <c r="J174" s="40">
        <v>4718.4666666666662</v>
      </c>
      <c r="K174" s="31">
        <v>4627.7</v>
      </c>
      <c r="L174" s="31">
        <v>4530</v>
      </c>
      <c r="M174" s="31">
        <v>0.15514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42.6</v>
      </c>
      <c r="D175" s="40">
        <v>42.816666666666663</v>
      </c>
      <c r="E175" s="40">
        <v>42.033333333333324</v>
      </c>
      <c r="F175" s="40">
        <v>41.466666666666661</v>
      </c>
      <c r="G175" s="40">
        <v>40.683333333333323</v>
      </c>
      <c r="H175" s="40">
        <v>43.383333333333326</v>
      </c>
      <c r="I175" s="40">
        <v>44.166666666666657</v>
      </c>
      <c r="J175" s="40">
        <v>44.733333333333327</v>
      </c>
      <c r="K175" s="31">
        <v>43.6</v>
      </c>
      <c r="L175" s="31">
        <v>42.25</v>
      </c>
      <c r="M175" s="31">
        <v>143.03442000000001</v>
      </c>
      <c r="N175" s="1"/>
      <c r="O175" s="1"/>
    </row>
    <row r="176" spans="1:15" ht="12.75" customHeight="1">
      <c r="A176" s="31">
        <v>166</v>
      </c>
      <c r="B176" s="31" t="s">
        <v>381</v>
      </c>
      <c r="C176" s="31">
        <v>414.5</v>
      </c>
      <c r="D176" s="40">
        <v>413.55</v>
      </c>
      <c r="E176" s="40">
        <v>409.6</v>
      </c>
      <c r="F176" s="40">
        <v>404.7</v>
      </c>
      <c r="G176" s="40">
        <v>400.75</v>
      </c>
      <c r="H176" s="40">
        <v>418.45000000000005</v>
      </c>
      <c r="I176" s="40">
        <v>422.4</v>
      </c>
      <c r="J176" s="40">
        <v>427.30000000000007</v>
      </c>
      <c r="K176" s="31">
        <v>417.5</v>
      </c>
      <c r="L176" s="31">
        <v>408.65</v>
      </c>
      <c r="M176" s="31">
        <v>4.47166</v>
      </c>
      <c r="N176" s="1"/>
      <c r="O176" s="1"/>
    </row>
    <row r="177" spans="1:15" ht="12.75" customHeight="1">
      <c r="A177" s="31">
        <v>167</v>
      </c>
      <c r="B177" s="31" t="s">
        <v>373</v>
      </c>
      <c r="C177" s="31">
        <v>1251.95</v>
      </c>
      <c r="D177" s="40">
        <v>1255.2333333333333</v>
      </c>
      <c r="E177" s="40">
        <v>1240.7166666666667</v>
      </c>
      <c r="F177" s="40">
        <v>1229.4833333333333</v>
      </c>
      <c r="G177" s="40">
        <v>1214.9666666666667</v>
      </c>
      <c r="H177" s="40">
        <v>1266.4666666666667</v>
      </c>
      <c r="I177" s="40">
        <v>1280.9833333333336</v>
      </c>
      <c r="J177" s="40">
        <v>1292.2166666666667</v>
      </c>
      <c r="K177" s="31">
        <v>1269.75</v>
      </c>
      <c r="L177" s="31">
        <v>1244</v>
      </c>
      <c r="M177" s="31">
        <v>0.12669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539.35</v>
      </c>
      <c r="D178" s="40">
        <v>541.73333333333335</v>
      </c>
      <c r="E178" s="40">
        <v>535.56666666666672</v>
      </c>
      <c r="F178" s="40">
        <v>531.78333333333342</v>
      </c>
      <c r="G178" s="40">
        <v>525.61666666666679</v>
      </c>
      <c r="H178" s="40">
        <v>545.51666666666665</v>
      </c>
      <c r="I178" s="40">
        <v>551.68333333333317</v>
      </c>
      <c r="J178" s="40">
        <v>555.46666666666658</v>
      </c>
      <c r="K178" s="31">
        <v>547.9</v>
      </c>
      <c r="L178" s="31">
        <v>537.95000000000005</v>
      </c>
      <c r="M178" s="31">
        <v>1.23292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902.75</v>
      </c>
      <c r="D179" s="40">
        <v>903.26666666666677</v>
      </c>
      <c r="E179" s="40">
        <v>897.98333333333358</v>
      </c>
      <c r="F179" s="40">
        <v>893.21666666666681</v>
      </c>
      <c r="G179" s="40">
        <v>887.93333333333362</v>
      </c>
      <c r="H179" s="40">
        <v>908.03333333333353</v>
      </c>
      <c r="I179" s="40">
        <v>913.31666666666661</v>
      </c>
      <c r="J179" s="40">
        <v>918.08333333333348</v>
      </c>
      <c r="K179" s="31">
        <v>908.55</v>
      </c>
      <c r="L179" s="31">
        <v>898.5</v>
      </c>
      <c r="M179" s="31">
        <v>7.94353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578.95000000000005</v>
      </c>
      <c r="D180" s="40">
        <v>579</v>
      </c>
      <c r="E180" s="40">
        <v>572.54999999999995</v>
      </c>
      <c r="F180" s="40">
        <v>566.15</v>
      </c>
      <c r="G180" s="40">
        <v>559.69999999999993</v>
      </c>
      <c r="H180" s="40">
        <v>585.4</v>
      </c>
      <c r="I180" s="40">
        <v>591.85</v>
      </c>
      <c r="J180" s="40">
        <v>598.25</v>
      </c>
      <c r="K180" s="31">
        <v>585.45000000000005</v>
      </c>
      <c r="L180" s="31">
        <v>572.6</v>
      </c>
      <c r="M180" s="31">
        <v>0.77617999999999998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2042.8</v>
      </c>
      <c r="D181" s="40">
        <v>2033.7</v>
      </c>
      <c r="E181" s="40">
        <v>2018.4</v>
      </c>
      <c r="F181" s="40">
        <v>1994</v>
      </c>
      <c r="G181" s="40">
        <v>1978.7</v>
      </c>
      <c r="H181" s="40">
        <v>2058.1000000000004</v>
      </c>
      <c r="I181" s="40">
        <v>2073.3999999999996</v>
      </c>
      <c r="J181" s="40">
        <v>2097.8000000000002</v>
      </c>
      <c r="K181" s="31">
        <v>2049</v>
      </c>
      <c r="L181" s="31">
        <v>2009.3</v>
      </c>
      <c r="M181" s="31">
        <v>7.4780300000000004</v>
      </c>
      <c r="N181" s="1"/>
      <c r="O181" s="1"/>
    </row>
    <row r="182" spans="1:15" ht="12.75" customHeight="1">
      <c r="A182" s="31">
        <v>172</v>
      </c>
      <c r="B182" s="31" t="s">
        <v>382</v>
      </c>
      <c r="C182" s="31">
        <v>102.4</v>
      </c>
      <c r="D182" s="40">
        <v>102.31666666666666</v>
      </c>
      <c r="E182" s="40">
        <v>101.78333333333333</v>
      </c>
      <c r="F182" s="40">
        <v>101.16666666666667</v>
      </c>
      <c r="G182" s="40">
        <v>100.63333333333334</v>
      </c>
      <c r="H182" s="40">
        <v>102.93333333333332</v>
      </c>
      <c r="I182" s="40">
        <v>103.46666666666665</v>
      </c>
      <c r="J182" s="40">
        <v>104.08333333333331</v>
      </c>
      <c r="K182" s="31">
        <v>102.85</v>
      </c>
      <c r="L182" s="31">
        <v>101.7</v>
      </c>
      <c r="M182" s="31">
        <v>1.9059900000000001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320.64999999999998</v>
      </c>
      <c r="D183" s="40">
        <v>317.0333333333333</v>
      </c>
      <c r="E183" s="40">
        <v>310.61666666666662</v>
      </c>
      <c r="F183" s="40">
        <v>300.58333333333331</v>
      </c>
      <c r="G183" s="40">
        <v>294.16666666666663</v>
      </c>
      <c r="H183" s="40">
        <v>327.06666666666661</v>
      </c>
      <c r="I183" s="40">
        <v>333.48333333333335</v>
      </c>
      <c r="J183" s="40">
        <v>343.51666666666659</v>
      </c>
      <c r="K183" s="31">
        <v>323.45</v>
      </c>
      <c r="L183" s="31">
        <v>307</v>
      </c>
      <c r="M183" s="31">
        <v>34.87124</v>
      </c>
      <c r="N183" s="1"/>
      <c r="O183" s="1"/>
    </row>
    <row r="184" spans="1:15" ht="12.75" customHeight="1">
      <c r="A184" s="31">
        <v>174</v>
      </c>
      <c r="B184" s="31" t="s">
        <v>374</v>
      </c>
      <c r="C184" s="31">
        <v>431.55</v>
      </c>
      <c r="D184" s="40">
        <v>427.7833333333333</v>
      </c>
      <c r="E184" s="40">
        <v>420.86666666666662</v>
      </c>
      <c r="F184" s="40">
        <v>410.18333333333334</v>
      </c>
      <c r="G184" s="40">
        <v>403.26666666666665</v>
      </c>
      <c r="H184" s="40">
        <v>438.46666666666658</v>
      </c>
      <c r="I184" s="40">
        <v>445.38333333333333</v>
      </c>
      <c r="J184" s="40">
        <v>456.06666666666655</v>
      </c>
      <c r="K184" s="31">
        <v>434.7</v>
      </c>
      <c r="L184" s="31">
        <v>417.1</v>
      </c>
      <c r="M184" s="31">
        <v>10.283010000000001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1716.25</v>
      </c>
      <c r="D185" s="40">
        <v>1717.4166666666667</v>
      </c>
      <c r="E185" s="40">
        <v>1692.8333333333335</v>
      </c>
      <c r="F185" s="40">
        <v>1669.4166666666667</v>
      </c>
      <c r="G185" s="40">
        <v>1644.8333333333335</v>
      </c>
      <c r="H185" s="40">
        <v>1740.8333333333335</v>
      </c>
      <c r="I185" s="40">
        <v>1765.416666666667</v>
      </c>
      <c r="J185" s="40">
        <v>1788.8333333333335</v>
      </c>
      <c r="K185" s="31">
        <v>1742</v>
      </c>
      <c r="L185" s="31">
        <v>1694</v>
      </c>
      <c r="M185" s="31">
        <v>10.04508</v>
      </c>
      <c r="N185" s="1"/>
      <c r="O185" s="1"/>
    </row>
    <row r="186" spans="1:15" ht="12.75" customHeight="1">
      <c r="A186" s="31">
        <v>176</v>
      </c>
      <c r="B186" s="31" t="s">
        <v>376</v>
      </c>
      <c r="C186" s="31">
        <v>153.25</v>
      </c>
      <c r="D186" s="40">
        <v>152.6</v>
      </c>
      <c r="E186" s="40">
        <v>149.64999999999998</v>
      </c>
      <c r="F186" s="40">
        <v>146.04999999999998</v>
      </c>
      <c r="G186" s="40">
        <v>143.09999999999997</v>
      </c>
      <c r="H186" s="40">
        <v>156.19999999999999</v>
      </c>
      <c r="I186" s="40">
        <v>159.14999999999998</v>
      </c>
      <c r="J186" s="40">
        <v>162.75</v>
      </c>
      <c r="K186" s="31">
        <v>155.55000000000001</v>
      </c>
      <c r="L186" s="31">
        <v>149</v>
      </c>
      <c r="M186" s="31">
        <v>28.4575</v>
      </c>
      <c r="N186" s="1"/>
      <c r="O186" s="1"/>
    </row>
    <row r="187" spans="1:15" ht="12.75" customHeight="1">
      <c r="A187" s="31">
        <v>177</v>
      </c>
      <c r="B187" s="31" t="s">
        <v>377</v>
      </c>
      <c r="C187" s="31">
        <v>1745.9</v>
      </c>
      <c r="D187" s="40">
        <v>1730.8333333333333</v>
      </c>
      <c r="E187" s="40">
        <v>1704.8166666666666</v>
      </c>
      <c r="F187" s="40">
        <v>1663.7333333333333</v>
      </c>
      <c r="G187" s="40">
        <v>1637.7166666666667</v>
      </c>
      <c r="H187" s="40">
        <v>1771.9166666666665</v>
      </c>
      <c r="I187" s="40">
        <v>1797.9333333333334</v>
      </c>
      <c r="J187" s="40">
        <v>1839.0166666666664</v>
      </c>
      <c r="K187" s="31">
        <v>1756.85</v>
      </c>
      <c r="L187" s="31">
        <v>1689.75</v>
      </c>
      <c r="M187" s="31">
        <v>0.50931999999999999</v>
      </c>
      <c r="N187" s="1"/>
      <c r="O187" s="1"/>
    </row>
    <row r="188" spans="1:15" ht="12.75" customHeight="1">
      <c r="A188" s="31">
        <v>178</v>
      </c>
      <c r="B188" s="31" t="s">
        <v>383</v>
      </c>
      <c r="C188" s="31">
        <v>120.4</v>
      </c>
      <c r="D188" s="40">
        <v>119.51666666666667</v>
      </c>
      <c r="E188" s="40">
        <v>117.83333333333333</v>
      </c>
      <c r="F188" s="40">
        <v>115.26666666666667</v>
      </c>
      <c r="G188" s="40">
        <v>113.58333333333333</v>
      </c>
      <c r="H188" s="40">
        <v>122.08333333333333</v>
      </c>
      <c r="I188" s="40">
        <v>123.76666666666667</v>
      </c>
      <c r="J188" s="40">
        <v>126.33333333333333</v>
      </c>
      <c r="K188" s="31">
        <v>121.2</v>
      </c>
      <c r="L188" s="31">
        <v>116.95</v>
      </c>
      <c r="M188" s="31">
        <v>17.270679999999999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304.7</v>
      </c>
      <c r="D189" s="40">
        <v>305.5</v>
      </c>
      <c r="E189" s="40">
        <v>303</v>
      </c>
      <c r="F189" s="40">
        <v>301.3</v>
      </c>
      <c r="G189" s="40">
        <v>298.8</v>
      </c>
      <c r="H189" s="40">
        <v>307.2</v>
      </c>
      <c r="I189" s="40">
        <v>309.7</v>
      </c>
      <c r="J189" s="40">
        <v>311.39999999999998</v>
      </c>
      <c r="K189" s="31">
        <v>308</v>
      </c>
      <c r="L189" s="31">
        <v>303.8</v>
      </c>
      <c r="M189" s="31">
        <v>1.88184</v>
      </c>
      <c r="N189" s="1"/>
      <c r="O189" s="1"/>
    </row>
    <row r="190" spans="1:15" ht="12.75" customHeight="1">
      <c r="A190" s="31">
        <v>180</v>
      </c>
      <c r="B190" s="31" t="s">
        <v>378</v>
      </c>
      <c r="C190" s="31">
        <v>637.85</v>
      </c>
      <c r="D190" s="40">
        <v>642.18333333333328</v>
      </c>
      <c r="E190" s="40">
        <v>627.86666666666656</v>
      </c>
      <c r="F190" s="40">
        <v>617.88333333333333</v>
      </c>
      <c r="G190" s="40">
        <v>603.56666666666661</v>
      </c>
      <c r="H190" s="40">
        <v>652.16666666666652</v>
      </c>
      <c r="I190" s="40">
        <v>666.48333333333335</v>
      </c>
      <c r="J190" s="40">
        <v>676.46666666666647</v>
      </c>
      <c r="K190" s="31">
        <v>656.5</v>
      </c>
      <c r="L190" s="31">
        <v>632.20000000000005</v>
      </c>
      <c r="M190" s="31">
        <v>2.5970800000000001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665.05</v>
      </c>
      <c r="D191" s="40">
        <v>663.51666666666677</v>
      </c>
      <c r="E191" s="40">
        <v>657.68333333333351</v>
      </c>
      <c r="F191" s="40">
        <v>650.31666666666672</v>
      </c>
      <c r="G191" s="40">
        <v>644.48333333333346</v>
      </c>
      <c r="H191" s="40">
        <v>670.88333333333355</v>
      </c>
      <c r="I191" s="40">
        <v>676.71666666666681</v>
      </c>
      <c r="J191" s="40">
        <v>684.0833333333336</v>
      </c>
      <c r="K191" s="31">
        <v>669.35</v>
      </c>
      <c r="L191" s="31">
        <v>656.15</v>
      </c>
      <c r="M191" s="31">
        <v>6.16289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1291.95</v>
      </c>
      <c r="D192" s="40">
        <v>1298.2333333333333</v>
      </c>
      <c r="E192" s="40">
        <v>1282.4666666666667</v>
      </c>
      <c r="F192" s="40">
        <v>1272.9833333333333</v>
      </c>
      <c r="G192" s="40">
        <v>1257.2166666666667</v>
      </c>
      <c r="H192" s="40">
        <v>1307.7166666666667</v>
      </c>
      <c r="I192" s="40">
        <v>1323.4833333333336</v>
      </c>
      <c r="J192" s="40">
        <v>1332.9666666666667</v>
      </c>
      <c r="K192" s="31">
        <v>1314</v>
      </c>
      <c r="L192" s="31">
        <v>1288.75</v>
      </c>
      <c r="M192" s="31">
        <v>4.4839000000000002</v>
      </c>
      <c r="N192" s="1"/>
      <c r="O192" s="1"/>
    </row>
    <row r="193" spans="1:15" ht="12.75" customHeight="1">
      <c r="A193" s="31">
        <v>183</v>
      </c>
      <c r="B193" s="31" t="s">
        <v>387</v>
      </c>
      <c r="C193" s="31">
        <v>1310.9</v>
      </c>
      <c r="D193" s="40">
        <v>1306.9666666666667</v>
      </c>
      <c r="E193" s="40">
        <v>1293.9333333333334</v>
      </c>
      <c r="F193" s="40">
        <v>1276.9666666666667</v>
      </c>
      <c r="G193" s="40">
        <v>1263.9333333333334</v>
      </c>
      <c r="H193" s="40">
        <v>1323.9333333333334</v>
      </c>
      <c r="I193" s="40">
        <v>1336.9666666666667</v>
      </c>
      <c r="J193" s="40">
        <v>1353.9333333333334</v>
      </c>
      <c r="K193" s="31">
        <v>1320</v>
      </c>
      <c r="L193" s="31">
        <v>1290</v>
      </c>
      <c r="M193" s="31">
        <v>0.98684000000000005</v>
      </c>
      <c r="N193" s="1"/>
      <c r="O193" s="1"/>
    </row>
    <row r="194" spans="1:15" ht="12.75" customHeight="1">
      <c r="A194" s="31">
        <v>184</v>
      </c>
      <c r="B194" s="31" t="s">
        <v>849</v>
      </c>
      <c r="C194" s="31">
        <v>20.5</v>
      </c>
      <c r="D194" s="40">
        <v>20.566666666666666</v>
      </c>
      <c r="E194" s="40">
        <v>20.383333333333333</v>
      </c>
      <c r="F194" s="40">
        <v>20.266666666666666</v>
      </c>
      <c r="G194" s="40">
        <v>20.083333333333332</v>
      </c>
      <c r="H194" s="40">
        <v>20.683333333333334</v>
      </c>
      <c r="I194" s="40">
        <v>20.866666666666664</v>
      </c>
      <c r="J194" s="40">
        <v>20.983333333333334</v>
      </c>
      <c r="K194" s="31">
        <v>20.75</v>
      </c>
      <c r="L194" s="31">
        <v>20.45</v>
      </c>
      <c r="M194" s="31">
        <v>21.757549999999998</v>
      </c>
      <c r="N194" s="1"/>
      <c r="O194" s="1"/>
    </row>
    <row r="195" spans="1:15" ht="12.75" customHeight="1">
      <c r="A195" s="31">
        <v>185</v>
      </c>
      <c r="B195" s="31" t="s">
        <v>388</v>
      </c>
      <c r="C195" s="31">
        <v>1330.95</v>
      </c>
      <c r="D195" s="40">
        <v>1325.25</v>
      </c>
      <c r="E195" s="40">
        <v>1315.5</v>
      </c>
      <c r="F195" s="40">
        <v>1300.05</v>
      </c>
      <c r="G195" s="40">
        <v>1290.3</v>
      </c>
      <c r="H195" s="40">
        <v>1340.7</v>
      </c>
      <c r="I195" s="40">
        <v>1350.45</v>
      </c>
      <c r="J195" s="40">
        <v>1365.9</v>
      </c>
      <c r="K195" s="31">
        <v>1335</v>
      </c>
      <c r="L195" s="31">
        <v>1309.8</v>
      </c>
      <c r="M195" s="31">
        <v>0.13544999999999999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1417.95</v>
      </c>
      <c r="D196" s="40">
        <v>1418.1833333333334</v>
      </c>
      <c r="E196" s="40">
        <v>1406.9666666666667</v>
      </c>
      <c r="F196" s="40">
        <v>1395.9833333333333</v>
      </c>
      <c r="G196" s="40">
        <v>1384.7666666666667</v>
      </c>
      <c r="H196" s="40">
        <v>1429.1666666666667</v>
      </c>
      <c r="I196" s="40">
        <v>1440.3833333333334</v>
      </c>
      <c r="J196" s="40">
        <v>1451.3666666666668</v>
      </c>
      <c r="K196" s="31">
        <v>1429.4</v>
      </c>
      <c r="L196" s="31">
        <v>1407.2</v>
      </c>
      <c r="M196" s="31">
        <v>9.4841999999999995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1171.5999999999999</v>
      </c>
      <c r="D197" s="40">
        <v>1170.0833333333333</v>
      </c>
      <c r="E197" s="40">
        <v>1158.5666666666666</v>
      </c>
      <c r="F197" s="40">
        <v>1145.5333333333333</v>
      </c>
      <c r="G197" s="40">
        <v>1134.0166666666667</v>
      </c>
      <c r="H197" s="40">
        <v>1183.1166666666666</v>
      </c>
      <c r="I197" s="40">
        <v>1194.6333333333334</v>
      </c>
      <c r="J197" s="40">
        <v>1207.6666666666665</v>
      </c>
      <c r="K197" s="31">
        <v>1181.5999999999999</v>
      </c>
      <c r="L197" s="31">
        <v>1157.05</v>
      </c>
      <c r="M197" s="31">
        <v>25.257110000000001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2853</v>
      </c>
      <c r="D198" s="40">
        <v>2845.6833333333329</v>
      </c>
      <c r="E198" s="40">
        <v>2827.3666666666659</v>
      </c>
      <c r="F198" s="40">
        <v>2801.7333333333331</v>
      </c>
      <c r="G198" s="40">
        <v>2783.4166666666661</v>
      </c>
      <c r="H198" s="40">
        <v>2871.3166666666657</v>
      </c>
      <c r="I198" s="40">
        <v>2889.6333333333323</v>
      </c>
      <c r="J198" s="40">
        <v>2915.2666666666655</v>
      </c>
      <c r="K198" s="31">
        <v>2864</v>
      </c>
      <c r="L198" s="31">
        <v>2820.05</v>
      </c>
      <c r="M198" s="31">
        <v>17.722349999999999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2569.8000000000002</v>
      </c>
      <c r="D199" s="40">
        <v>2560.9833333333336</v>
      </c>
      <c r="E199" s="40">
        <v>2546.4666666666672</v>
      </c>
      <c r="F199" s="40">
        <v>2523.1333333333337</v>
      </c>
      <c r="G199" s="40">
        <v>2508.6166666666672</v>
      </c>
      <c r="H199" s="40">
        <v>2584.3166666666671</v>
      </c>
      <c r="I199" s="40">
        <v>2598.8333333333335</v>
      </c>
      <c r="J199" s="40">
        <v>2622.166666666667</v>
      </c>
      <c r="K199" s="31">
        <v>2575.5</v>
      </c>
      <c r="L199" s="31">
        <v>2537.65</v>
      </c>
      <c r="M199" s="31">
        <v>1.19373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1553.8</v>
      </c>
      <c r="D200" s="40">
        <v>1547.6166666666668</v>
      </c>
      <c r="E200" s="40">
        <v>1540.1833333333336</v>
      </c>
      <c r="F200" s="40">
        <v>1526.5666666666668</v>
      </c>
      <c r="G200" s="40">
        <v>1519.1333333333337</v>
      </c>
      <c r="H200" s="40">
        <v>1561.2333333333336</v>
      </c>
      <c r="I200" s="40">
        <v>1568.666666666667</v>
      </c>
      <c r="J200" s="40">
        <v>1582.2833333333335</v>
      </c>
      <c r="K200" s="31">
        <v>1555.05</v>
      </c>
      <c r="L200" s="31">
        <v>1534</v>
      </c>
      <c r="M200" s="31">
        <v>76.477670000000003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686.4</v>
      </c>
      <c r="D201" s="40">
        <v>689.98333333333323</v>
      </c>
      <c r="E201" s="40">
        <v>681.11666666666645</v>
      </c>
      <c r="F201" s="40">
        <v>675.83333333333326</v>
      </c>
      <c r="G201" s="40">
        <v>666.96666666666647</v>
      </c>
      <c r="H201" s="40">
        <v>695.26666666666642</v>
      </c>
      <c r="I201" s="40">
        <v>704.13333333333321</v>
      </c>
      <c r="J201" s="40">
        <v>709.4166666666664</v>
      </c>
      <c r="K201" s="31">
        <v>698.85</v>
      </c>
      <c r="L201" s="31">
        <v>684.7</v>
      </c>
      <c r="M201" s="31">
        <v>36.78237</v>
      </c>
      <c r="N201" s="1"/>
      <c r="O201" s="1"/>
    </row>
    <row r="202" spans="1:15" ht="12.75" customHeight="1">
      <c r="A202" s="31">
        <v>192</v>
      </c>
      <c r="B202" s="31" t="s">
        <v>385</v>
      </c>
      <c r="C202" s="31">
        <v>1795.9</v>
      </c>
      <c r="D202" s="40">
        <v>1797.3333333333333</v>
      </c>
      <c r="E202" s="40">
        <v>1776.7166666666665</v>
      </c>
      <c r="F202" s="40">
        <v>1757.5333333333333</v>
      </c>
      <c r="G202" s="40">
        <v>1736.9166666666665</v>
      </c>
      <c r="H202" s="40">
        <v>1816.5166666666664</v>
      </c>
      <c r="I202" s="40">
        <v>1837.1333333333332</v>
      </c>
      <c r="J202" s="40">
        <v>1856.3166666666664</v>
      </c>
      <c r="K202" s="31">
        <v>1817.95</v>
      </c>
      <c r="L202" s="31">
        <v>1778.15</v>
      </c>
      <c r="M202" s="31">
        <v>1.4192199999999999</v>
      </c>
      <c r="N202" s="1"/>
      <c r="O202" s="1"/>
    </row>
    <row r="203" spans="1:15" ht="12.75" customHeight="1">
      <c r="A203" s="31">
        <v>193</v>
      </c>
      <c r="B203" s="31" t="s">
        <v>389</v>
      </c>
      <c r="C203" s="31">
        <v>225.7</v>
      </c>
      <c r="D203" s="40">
        <v>225.41666666666666</v>
      </c>
      <c r="E203" s="40">
        <v>222.2833333333333</v>
      </c>
      <c r="F203" s="40">
        <v>218.86666666666665</v>
      </c>
      <c r="G203" s="40">
        <v>215.73333333333329</v>
      </c>
      <c r="H203" s="40">
        <v>228.83333333333331</v>
      </c>
      <c r="I203" s="40">
        <v>231.9666666666667</v>
      </c>
      <c r="J203" s="40">
        <v>235.38333333333333</v>
      </c>
      <c r="K203" s="31">
        <v>228.55</v>
      </c>
      <c r="L203" s="31">
        <v>222</v>
      </c>
      <c r="M203" s="31">
        <v>0.87592000000000003</v>
      </c>
      <c r="N203" s="1"/>
      <c r="O203" s="1"/>
    </row>
    <row r="204" spans="1:15" ht="12.75" customHeight="1">
      <c r="A204" s="31">
        <v>194</v>
      </c>
      <c r="B204" s="31" t="s">
        <v>390</v>
      </c>
      <c r="C204" s="31">
        <v>133.9</v>
      </c>
      <c r="D204" s="40">
        <v>134.33333333333334</v>
      </c>
      <c r="E204" s="40">
        <v>132.9666666666667</v>
      </c>
      <c r="F204" s="40">
        <v>132.03333333333336</v>
      </c>
      <c r="G204" s="40">
        <v>130.66666666666671</v>
      </c>
      <c r="H204" s="40">
        <v>135.26666666666668</v>
      </c>
      <c r="I204" s="40">
        <v>136.6333333333333</v>
      </c>
      <c r="J204" s="40">
        <v>137.56666666666666</v>
      </c>
      <c r="K204" s="31">
        <v>135.69999999999999</v>
      </c>
      <c r="L204" s="31">
        <v>133.4</v>
      </c>
      <c r="M204" s="31">
        <v>4.1539900000000003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2490.65</v>
      </c>
      <c r="D205" s="40">
        <v>2483.6</v>
      </c>
      <c r="E205" s="40">
        <v>2467.1999999999998</v>
      </c>
      <c r="F205" s="40">
        <v>2443.75</v>
      </c>
      <c r="G205" s="40">
        <v>2427.35</v>
      </c>
      <c r="H205" s="40">
        <v>2507.0499999999997</v>
      </c>
      <c r="I205" s="40">
        <v>2523.4500000000003</v>
      </c>
      <c r="J205" s="40">
        <v>2546.8999999999996</v>
      </c>
      <c r="K205" s="31">
        <v>2500</v>
      </c>
      <c r="L205" s="31">
        <v>2460.15</v>
      </c>
      <c r="M205" s="31">
        <v>3.0818099999999999</v>
      </c>
      <c r="N205" s="1"/>
      <c r="O205" s="1"/>
    </row>
    <row r="206" spans="1:15" ht="12.75" customHeight="1">
      <c r="A206" s="31">
        <v>196</v>
      </c>
      <c r="B206" s="31" t="s">
        <v>386</v>
      </c>
      <c r="C206" s="31">
        <v>87</v>
      </c>
      <c r="D206" s="40">
        <v>84.899999999999991</v>
      </c>
      <c r="E206" s="40">
        <v>80.59999999999998</v>
      </c>
      <c r="F206" s="40">
        <v>74.199999999999989</v>
      </c>
      <c r="G206" s="40">
        <v>69.899999999999977</v>
      </c>
      <c r="H206" s="40">
        <v>91.299999999999983</v>
      </c>
      <c r="I206" s="40">
        <v>95.6</v>
      </c>
      <c r="J206" s="40">
        <v>101.99999999999999</v>
      </c>
      <c r="K206" s="31">
        <v>89.2</v>
      </c>
      <c r="L206" s="31">
        <v>78.5</v>
      </c>
      <c r="M206" s="31">
        <v>683.51504</v>
      </c>
      <c r="N206" s="1"/>
      <c r="O206" s="1"/>
    </row>
    <row r="207" spans="1:15" ht="12.75" customHeight="1">
      <c r="A207" s="31">
        <v>197</v>
      </c>
      <c r="B207" s="31" t="s">
        <v>850</v>
      </c>
      <c r="C207" s="31">
        <v>3176.4</v>
      </c>
      <c r="D207" s="40">
        <v>3151.2666666666664</v>
      </c>
      <c r="E207" s="40">
        <v>3126.1333333333328</v>
      </c>
      <c r="F207" s="40">
        <v>3075.8666666666663</v>
      </c>
      <c r="G207" s="40">
        <v>3050.7333333333327</v>
      </c>
      <c r="H207" s="40">
        <v>3201.5333333333328</v>
      </c>
      <c r="I207" s="40">
        <v>3226.6666666666661</v>
      </c>
      <c r="J207" s="40">
        <v>3276.9333333333329</v>
      </c>
      <c r="K207" s="31">
        <v>3176.4</v>
      </c>
      <c r="L207" s="31">
        <v>3101</v>
      </c>
      <c r="M207" s="31">
        <v>0.19583</v>
      </c>
      <c r="N207" s="1"/>
      <c r="O207" s="1"/>
    </row>
    <row r="208" spans="1:15" ht="12.75" customHeight="1">
      <c r="A208" s="31">
        <v>198</v>
      </c>
      <c r="B208" s="31" t="s">
        <v>834</v>
      </c>
      <c r="C208" s="31">
        <v>513</v>
      </c>
      <c r="D208" s="40">
        <v>512.08333333333337</v>
      </c>
      <c r="E208" s="40">
        <v>506.16666666666674</v>
      </c>
      <c r="F208" s="40">
        <v>499.33333333333337</v>
      </c>
      <c r="G208" s="40">
        <v>493.41666666666674</v>
      </c>
      <c r="H208" s="40">
        <v>518.91666666666674</v>
      </c>
      <c r="I208" s="40">
        <v>524.83333333333348</v>
      </c>
      <c r="J208" s="40">
        <v>531.66666666666674</v>
      </c>
      <c r="K208" s="31">
        <v>518</v>
      </c>
      <c r="L208" s="31">
        <v>505.25</v>
      </c>
      <c r="M208" s="31">
        <v>1.28576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457.45</v>
      </c>
      <c r="D209" s="40">
        <v>452</v>
      </c>
      <c r="E209" s="40">
        <v>445.55</v>
      </c>
      <c r="F209" s="40">
        <v>433.65000000000003</v>
      </c>
      <c r="G209" s="40">
        <v>427.20000000000005</v>
      </c>
      <c r="H209" s="40">
        <v>463.9</v>
      </c>
      <c r="I209" s="40">
        <v>470.35</v>
      </c>
      <c r="J209" s="40">
        <v>482.24999999999994</v>
      </c>
      <c r="K209" s="31">
        <v>458.45</v>
      </c>
      <c r="L209" s="31">
        <v>440.1</v>
      </c>
      <c r="M209" s="31">
        <v>137.00443000000001</v>
      </c>
      <c r="N209" s="1"/>
      <c r="O209" s="1"/>
    </row>
    <row r="210" spans="1:15" ht="12.75" customHeight="1">
      <c r="A210" s="31">
        <v>200</v>
      </c>
      <c r="B210" s="31" t="s">
        <v>391</v>
      </c>
      <c r="C210" s="31">
        <v>126.05</v>
      </c>
      <c r="D210" s="40">
        <v>126</v>
      </c>
      <c r="E210" s="40">
        <v>124.05</v>
      </c>
      <c r="F210" s="40">
        <v>122.05</v>
      </c>
      <c r="G210" s="40">
        <v>120.1</v>
      </c>
      <c r="H210" s="40">
        <v>128</v>
      </c>
      <c r="I210" s="40">
        <v>129.94999999999999</v>
      </c>
      <c r="J210" s="40">
        <v>131.94999999999999</v>
      </c>
      <c r="K210" s="31">
        <v>127.95</v>
      </c>
      <c r="L210" s="31">
        <v>124</v>
      </c>
      <c r="M210" s="31">
        <v>49.605400000000003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301.75</v>
      </c>
      <c r="D211" s="40">
        <v>302.98333333333335</v>
      </c>
      <c r="E211" s="40">
        <v>299.06666666666672</v>
      </c>
      <c r="F211" s="40">
        <v>296.38333333333338</v>
      </c>
      <c r="G211" s="40">
        <v>292.46666666666675</v>
      </c>
      <c r="H211" s="40">
        <v>305.66666666666669</v>
      </c>
      <c r="I211" s="40">
        <v>309.58333333333331</v>
      </c>
      <c r="J211" s="40">
        <v>312.26666666666665</v>
      </c>
      <c r="K211" s="31">
        <v>306.89999999999998</v>
      </c>
      <c r="L211" s="31">
        <v>300.3</v>
      </c>
      <c r="M211" s="31">
        <v>23.072510000000001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2340.6</v>
      </c>
      <c r="D212" s="40">
        <v>2334.4333333333329</v>
      </c>
      <c r="E212" s="40">
        <v>2324.4166666666661</v>
      </c>
      <c r="F212" s="40">
        <v>2308.2333333333331</v>
      </c>
      <c r="G212" s="40">
        <v>2298.2166666666662</v>
      </c>
      <c r="H212" s="40">
        <v>2350.6166666666659</v>
      </c>
      <c r="I212" s="40">
        <v>2360.6333333333332</v>
      </c>
      <c r="J212" s="40">
        <v>2376.8166666666657</v>
      </c>
      <c r="K212" s="31">
        <v>2344.4499999999998</v>
      </c>
      <c r="L212" s="31">
        <v>2318.25</v>
      </c>
      <c r="M212" s="31">
        <v>8.3976900000000008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361.75</v>
      </c>
      <c r="D213" s="40">
        <v>360.23333333333335</v>
      </c>
      <c r="E213" s="40">
        <v>356.7166666666667</v>
      </c>
      <c r="F213" s="40">
        <v>351.68333333333334</v>
      </c>
      <c r="G213" s="40">
        <v>348.16666666666669</v>
      </c>
      <c r="H213" s="40">
        <v>365.26666666666671</v>
      </c>
      <c r="I213" s="40">
        <v>368.78333333333336</v>
      </c>
      <c r="J213" s="40">
        <v>373.81666666666672</v>
      </c>
      <c r="K213" s="31">
        <v>363.75</v>
      </c>
      <c r="L213" s="31">
        <v>355.2</v>
      </c>
      <c r="M213" s="31">
        <v>42.261369999999999</v>
      </c>
      <c r="N213" s="1"/>
      <c r="O213" s="1"/>
    </row>
    <row r="214" spans="1:15" ht="12.75" customHeight="1">
      <c r="A214" s="31">
        <v>204</v>
      </c>
      <c r="B214" s="31" t="s">
        <v>851</v>
      </c>
      <c r="C214" s="31">
        <v>863.45</v>
      </c>
      <c r="D214" s="40">
        <v>879.16666666666663</v>
      </c>
      <c r="E214" s="40">
        <v>837.0333333333333</v>
      </c>
      <c r="F214" s="40">
        <v>810.61666666666667</v>
      </c>
      <c r="G214" s="40">
        <v>768.48333333333335</v>
      </c>
      <c r="H214" s="40">
        <v>905.58333333333326</v>
      </c>
      <c r="I214" s="40">
        <v>947.7166666666667</v>
      </c>
      <c r="J214" s="40">
        <v>974.13333333333321</v>
      </c>
      <c r="K214" s="31">
        <v>921.3</v>
      </c>
      <c r="L214" s="31">
        <v>852.75</v>
      </c>
      <c r="M214" s="31">
        <v>1.66611</v>
      </c>
      <c r="N214" s="1"/>
      <c r="O214" s="1"/>
    </row>
    <row r="215" spans="1:15" ht="12.75" customHeight="1">
      <c r="A215" s="31">
        <v>205</v>
      </c>
      <c r="B215" s="31" t="s">
        <v>392</v>
      </c>
      <c r="C215" s="31">
        <v>39654.550000000003</v>
      </c>
      <c r="D215" s="40">
        <v>39977.233333333337</v>
      </c>
      <c r="E215" s="40">
        <v>38912.416666666672</v>
      </c>
      <c r="F215" s="40">
        <v>38170.283333333333</v>
      </c>
      <c r="G215" s="40">
        <v>37105.466666666667</v>
      </c>
      <c r="H215" s="40">
        <v>40719.366666666676</v>
      </c>
      <c r="I215" s="40">
        <v>41784.183333333342</v>
      </c>
      <c r="J215" s="40">
        <v>42526.31666666668</v>
      </c>
      <c r="K215" s="31">
        <v>41042.050000000003</v>
      </c>
      <c r="L215" s="31">
        <v>39235.1</v>
      </c>
      <c r="M215" s="31">
        <v>2.5999999999999999E-2</v>
      </c>
      <c r="N215" s="1"/>
      <c r="O215" s="1"/>
    </row>
    <row r="216" spans="1:15" ht="12.75" customHeight="1">
      <c r="A216" s="31">
        <v>206</v>
      </c>
      <c r="B216" s="31" t="s">
        <v>393</v>
      </c>
      <c r="C216" s="31">
        <v>40.450000000000003</v>
      </c>
      <c r="D216" s="40">
        <v>40.466666666666669</v>
      </c>
      <c r="E216" s="40">
        <v>40.183333333333337</v>
      </c>
      <c r="F216" s="40">
        <v>39.916666666666671</v>
      </c>
      <c r="G216" s="40">
        <v>39.63333333333334</v>
      </c>
      <c r="H216" s="40">
        <v>40.733333333333334</v>
      </c>
      <c r="I216" s="40">
        <v>41.016666666666666</v>
      </c>
      <c r="J216" s="40">
        <v>41.283333333333331</v>
      </c>
      <c r="K216" s="31">
        <v>40.75</v>
      </c>
      <c r="L216" s="31">
        <v>40.200000000000003</v>
      </c>
      <c r="M216" s="31">
        <v>11.159840000000001</v>
      </c>
      <c r="N216" s="1"/>
      <c r="O216" s="1"/>
    </row>
    <row r="217" spans="1:15" ht="12.75" customHeight="1">
      <c r="A217" s="31">
        <v>207</v>
      </c>
      <c r="B217" s="31" t="s">
        <v>405</v>
      </c>
      <c r="C217" s="31">
        <v>170.1</v>
      </c>
      <c r="D217" s="40">
        <v>171.5</v>
      </c>
      <c r="E217" s="40">
        <v>168</v>
      </c>
      <c r="F217" s="40">
        <v>165.9</v>
      </c>
      <c r="G217" s="40">
        <v>162.4</v>
      </c>
      <c r="H217" s="40">
        <v>173.6</v>
      </c>
      <c r="I217" s="40">
        <v>177.1</v>
      </c>
      <c r="J217" s="40">
        <v>179.2</v>
      </c>
      <c r="K217" s="31">
        <v>175</v>
      </c>
      <c r="L217" s="31">
        <v>169.4</v>
      </c>
      <c r="M217" s="31">
        <v>67.962180000000004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250.85</v>
      </c>
      <c r="D218" s="40">
        <v>250.68333333333331</v>
      </c>
      <c r="E218" s="40">
        <v>247.36666666666662</v>
      </c>
      <c r="F218" s="40">
        <v>243.8833333333333</v>
      </c>
      <c r="G218" s="40">
        <v>240.56666666666661</v>
      </c>
      <c r="H218" s="40">
        <v>254.16666666666663</v>
      </c>
      <c r="I218" s="40">
        <v>257.48333333333329</v>
      </c>
      <c r="J218" s="40">
        <v>260.96666666666664</v>
      </c>
      <c r="K218" s="31">
        <v>254</v>
      </c>
      <c r="L218" s="31">
        <v>247.2</v>
      </c>
      <c r="M218" s="31">
        <v>155.01651000000001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753.4</v>
      </c>
      <c r="D219" s="40">
        <v>752.09999999999991</v>
      </c>
      <c r="E219" s="40">
        <v>745.39999999999986</v>
      </c>
      <c r="F219" s="40">
        <v>737.4</v>
      </c>
      <c r="G219" s="40">
        <v>730.69999999999993</v>
      </c>
      <c r="H219" s="40">
        <v>760.0999999999998</v>
      </c>
      <c r="I219" s="40">
        <v>766.79999999999984</v>
      </c>
      <c r="J219" s="40">
        <v>774.79999999999973</v>
      </c>
      <c r="K219" s="31">
        <v>758.8</v>
      </c>
      <c r="L219" s="31">
        <v>744.1</v>
      </c>
      <c r="M219" s="31">
        <v>334.32411000000002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1445</v>
      </c>
      <c r="D220" s="40">
        <v>1438.5</v>
      </c>
      <c r="E220" s="40">
        <v>1427</v>
      </c>
      <c r="F220" s="40">
        <v>1409</v>
      </c>
      <c r="G220" s="40">
        <v>1397.5</v>
      </c>
      <c r="H220" s="40">
        <v>1456.5</v>
      </c>
      <c r="I220" s="40">
        <v>1468</v>
      </c>
      <c r="J220" s="40">
        <v>1486</v>
      </c>
      <c r="K220" s="31">
        <v>1450</v>
      </c>
      <c r="L220" s="31">
        <v>1420.5</v>
      </c>
      <c r="M220" s="31">
        <v>7.7461700000000002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587</v>
      </c>
      <c r="D221" s="40">
        <v>588.43333333333328</v>
      </c>
      <c r="E221" s="40">
        <v>584.36666666666656</v>
      </c>
      <c r="F221" s="40">
        <v>581.73333333333323</v>
      </c>
      <c r="G221" s="40">
        <v>577.66666666666652</v>
      </c>
      <c r="H221" s="40">
        <v>591.06666666666661</v>
      </c>
      <c r="I221" s="40">
        <v>595.13333333333344</v>
      </c>
      <c r="J221" s="40">
        <v>597.76666666666665</v>
      </c>
      <c r="K221" s="31">
        <v>592.5</v>
      </c>
      <c r="L221" s="31">
        <v>585.79999999999995</v>
      </c>
      <c r="M221" s="31">
        <v>8.4641099999999998</v>
      </c>
      <c r="N221" s="1"/>
      <c r="O221" s="1"/>
    </row>
    <row r="222" spans="1:15" ht="12.75" customHeight="1">
      <c r="A222" s="31">
        <v>212</v>
      </c>
      <c r="B222" s="31" t="s">
        <v>409</v>
      </c>
      <c r="C222" s="31">
        <v>253.95</v>
      </c>
      <c r="D222" s="40">
        <v>256.88333333333338</v>
      </c>
      <c r="E222" s="40">
        <v>249.26666666666677</v>
      </c>
      <c r="F222" s="40">
        <v>244.58333333333337</v>
      </c>
      <c r="G222" s="40">
        <v>236.96666666666675</v>
      </c>
      <c r="H222" s="40">
        <v>261.56666666666678</v>
      </c>
      <c r="I222" s="40">
        <v>269.18333333333345</v>
      </c>
      <c r="J222" s="40">
        <v>273.86666666666679</v>
      </c>
      <c r="K222" s="31">
        <v>264.5</v>
      </c>
      <c r="L222" s="31">
        <v>252.2</v>
      </c>
      <c r="M222" s="31">
        <v>4.9151199999999999</v>
      </c>
      <c r="N222" s="1"/>
      <c r="O222" s="1"/>
    </row>
    <row r="223" spans="1:15" ht="12.75" customHeight="1">
      <c r="A223" s="31">
        <v>213</v>
      </c>
      <c r="B223" s="31" t="s">
        <v>395</v>
      </c>
      <c r="C223" s="31">
        <v>48.9</v>
      </c>
      <c r="D223" s="40">
        <v>48.65</v>
      </c>
      <c r="E223" s="40">
        <v>47.949999999999996</v>
      </c>
      <c r="F223" s="40">
        <v>47</v>
      </c>
      <c r="G223" s="40">
        <v>46.3</v>
      </c>
      <c r="H223" s="40">
        <v>49.599999999999994</v>
      </c>
      <c r="I223" s="40">
        <v>50.3</v>
      </c>
      <c r="J223" s="40">
        <v>51.249999999999993</v>
      </c>
      <c r="K223" s="31">
        <v>49.35</v>
      </c>
      <c r="L223" s="31">
        <v>47.7</v>
      </c>
      <c r="M223" s="31">
        <v>92.234110000000001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14.3</v>
      </c>
      <c r="D224" s="40">
        <v>14.5</v>
      </c>
      <c r="E224" s="40">
        <v>14</v>
      </c>
      <c r="F224" s="40">
        <v>13.7</v>
      </c>
      <c r="G224" s="40">
        <v>13.2</v>
      </c>
      <c r="H224" s="40">
        <v>14.8</v>
      </c>
      <c r="I224" s="40">
        <v>15.3</v>
      </c>
      <c r="J224" s="40">
        <v>15.600000000000001</v>
      </c>
      <c r="K224" s="31">
        <v>15</v>
      </c>
      <c r="L224" s="31">
        <v>14.2</v>
      </c>
      <c r="M224" s="31">
        <v>4263.4089599999998</v>
      </c>
      <c r="N224" s="1"/>
      <c r="O224" s="1"/>
    </row>
    <row r="225" spans="1:15" ht="12.75" customHeight="1">
      <c r="A225" s="31">
        <v>215</v>
      </c>
      <c r="B225" s="31" t="s">
        <v>396</v>
      </c>
      <c r="C225" s="31">
        <v>52.55</v>
      </c>
      <c r="D225" s="40">
        <v>52.383333333333333</v>
      </c>
      <c r="E225" s="40">
        <v>51.766666666666666</v>
      </c>
      <c r="F225" s="40">
        <v>50.983333333333334</v>
      </c>
      <c r="G225" s="40">
        <v>50.366666666666667</v>
      </c>
      <c r="H225" s="40">
        <v>53.166666666666664</v>
      </c>
      <c r="I225" s="40">
        <v>53.783333333333324</v>
      </c>
      <c r="J225" s="40">
        <v>54.566666666666663</v>
      </c>
      <c r="K225" s="31">
        <v>53</v>
      </c>
      <c r="L225" s="31">
        <v>51.6</v>
      </c>
      <c r="M225" s="31">
        <v>45.728830000000002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48.6</v>
      </c>
      <c r="D226" s="40">
        <v>48.433333333333337</v>
      </c>
      <c r="E226" s="40">
        <v>48.166666666666671</v>
      </c>
      <c r="F226" s="40">
        <v>47.733333333333334</v>
      </c>
      <c r="G226" s="40">
        <v>47.466666666666669</v>
      </c>
      <c r="H226" s="40">
        <v>48.866666666666674</v>
      </c>
      <c r="I226" s="40">
        <v>49.13333333333334</v>
      </c>
      <c r="J226" s="40">
        <v>49.566666666666677</v>
      </c>
      <c r="K226" s="31">
        <v>48.7</v>
      </c>
      <c r="L226" s="31">
        <v>48</v>
      </c>
      <c r="M226" s="31">
        <v>172.00743</v>
      </c>
      <c r="N226" s="1"/>
      <c r="O226" s="1"/>
    </row>
    <row r="227" spans="1:15" ht="12.75" customHeight="1">
      <c r="A227" s="31">
        <v>217</v>
      </c>
      <c r="B227" s="31" t="s">
        <v>407</v>
      </c>
      <c r="C227" s="31">
        <v>262.10000000000002</v>
      </c>
      <c r="D227" s="40">
        <v>260.86666666666667</v>
      </c>
      <c r="E227" s="40">
        <v>257.23333333333335</v>
      </c>
      <c r="F227" s="40">
        <v>252.36666666666667</v>
      </c>
      <c r="G227" s="40">
        <v>248.73333333333335</v>
      </c>
      <c r="H227" s="40">
        <v>265.73333333333335</v>
      </c>
      <c r="I227" s="40">
        <v>269.36666666666667</v>
      </c>
      <c r="J227" s="40">
        <v>274.23333333333335</v>
      </c>
      <c r="K227" s="31">
        <v>264.5</v>
      </c>
      <c r="L227" s="31">
        <v>256</v>
      </c>
      <c r="M227" s="31">
        <v>121.49458</v>
      </c>
      <c r="N227" s="1"/>
      <c r="O227" s="1"/>
    </row>
    <row r="228" spans="1:15" ht="12.75" customHeight="1">
      <c r="A228" s="31">
        <v>218</v>
      </c>
      <c r="B228" s="31" t="s">
        <v>397</v>
      </c>
      <c r="C228" s="31">
        <v>1172.8</v>
      </c>
      <c r="D228" s="40">
        <v>1178.1500000000001</v>
      </c>
      <c r="E228" s="40">
        <v>1159.3000000000002</v>
      </c>
      <c r="F228" s="40">
        <v>1145.8000000000002</v>
      </c>
      <c r="G228" s="40">
        <v>1126.9500000000003</v>
      </c>
      <c r="H228" s="40">
        <v>1191.6500000000001</v>
      </c>
      <c r="I228" s="40">
        <v>1210.5</v>
      </c>
      <c r="J228" s="40">
        <v>1224</v>
      </c>
      <c r="K228" s="31">
        <v>1197</v>
      </c>
      <c r="L228" s="31">
        <v>1164.6500000000001</v>
      </c>
      <c r="M228" s="31">
        <v>0.11574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496.25</v>
      </c>
      <c r="D229" s="40">
        <v>497.61666666666662</v>
      </c>
      <c r="E229" s="40">
        <v>492.58333333333326</v>
      </c>
      <c r="F229" s="40">
        <v>488.91666666666663</v>
      </c>
      <c r="G229" s="40">
        <v>483.88333333333327</v>
      </c>
      <c r="H229" s="40">
        <v>501.28333333333325</v>
      </c>
      <c r="I229" s="40">
        <v>506.31666666666666</v>
      </c>
      <c r="J229" s="40">
        <v>509.98333333333323</v>
      </c>
      <c r="K229" s="31">
        <v>502.65</v>
      </c>
      <c r="L229" s="31">
        <v>493.95</v>
      </c>
      <c r="M229" s="31">
        <v>18.400970000000001</v>
      </c>
      <c r="N229" s="1"/>
      <c r="O229" s="1"/>
    </row>
    <row r="230" spans="1:15" ht="12.75" customHeight="1">
      <c r="A230" s="31">
        <v>220</v>
      </c>
      <c r="B230" s="31" t="s">
        <v>398</v>
      </c>
      <c r="C230" s="31">
        <v>308.39999999999998</v>
      </c>
      <c r="D230" s="40">
        <v>314.73333333333329</v>
      </c>
      <c r="E230" s="40">
        <v>302.06666666666661</v>
      </c>
      <c r="F230" s="40">
        <v>295.73333333333329</v>
      </c>
      <c r="G230" s="40">
        <v>283.06666666666661</v>
      </c>
      <c r="H230" s="40">
        <v>321.06666666666661</v>
      </c>
      <c r="I230" s="40">
        <v>333.73333333333323</v>
      </c>
      <c r="J230" s="40">
        <v>340.06666666666661</v>
      </c>
      <c r="K230" s="31">
        <v>327.39999999999998</v>
      </c>
      <c r="L230" s="31">
        <v>308.39999999999998</v>
      </c>
      <c r="M230" s="31">
        <v>106.51769</v>
      </c>
      <c r="N230" s="1"/>
      <c r="O230" s="1"/>
    </row>
    <row r="231" spans="1:15" ht="12.75" customHeight="1">
      <c r="A231" s="31">
        <v>221</v>
      </c>
      <c r="B231" s="31" t="s">
        <v>399</v>
      </c>
      <c r="C231" s="31">
        <v>1508.2</v>
      </c>
      <c r="D231" s="40">
        <v>1516.5666666666666</v>
      </c>
      <c r="E231" s="40">
        <v>1486.6333333333332</v>
      </c>
      <c r="F231" s="40">
        <v>1465.0666666666666</v>
      </c>
      <c r="G231" s="40">
        <v>1435.1333333333332</v>
      </c>
      <c r="H231" s="40">
        <v>1538.1333333333332</v>
      </c>
      <c r="I231" s="40">
        <v>1568.0666666666666</v>
      </c>
      <c r="J231" s="40">
        <v>1589.6333333333332</v>
      </c>
      <c r="K231" s="31">
        <v>1546.5</v>
      </c>
      <c r="L231" s="31">
        <v>1495</v>
      </c>
      <c r="M231" s="31">
        <v>0.43545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202.05</v>
      </c>
      <c r="D232" s="40">
        <v>201.33333333333334</v>
      </c>
      <c r="E232" s="40">
        <v>197.76666666666668</v>
      </c>
      <c r="F232" s="40">
        <v>193.48333333333335</v>
      </c>
      <c r="G232" s="40">
        <v>189.91666666666669</v>
      </c>
      <c r="H232" s="40">
        <v>205.61666666666667</v>
      </c>
      <c r="I232" s="40">
        <v>209.18333333333334</v>
      </c>
      <c r="J232" s="40">
        <v>213.46666666666667</v>
      </c>
      <c r="K232" s="31">
        <v>204.9</v>
      </c>
      <c r="L232" s="31">
        <v>197.05</v>
      </c>
      <c r="M232" s="31">
        <v>113.44076</v>
      </c>
      <c r="N232" s="1"/>
      <c r="O232" s="1"/>
    </row>
    <row r="233" spans="1:15" ht="12.75" customHeight="1">
      <c r="A233" s="31">
        <v>223</v>
      </c>
      <c r="B233" s="31" t="s">
        <v>404</v>
      </c>
      <c r="C233" s="31">
        <v>189.95</v>
      </c>
      <c r="D233" s="40">
        <v>189.36666666666667</v>
      </c>
      <c r="E233" s="40">
        <v>186.83333333333334</v>
      </c>
      <c r="F233" s="40">
        <v>183.71666666666667</v>
      </c>
      <c r="G233" s="40">
        <v>181.18333333333334</v>
      </c>
      <c r="H233" s="40">
        <v>192.48333333333335</v>
      </c>
      <c r="I233" s="40">
        <v>195.01666666666665</v>
      </c>
      <c r="J233" s="40">
        <v>198.13333333333335</v>
      </c>
      <c r="K233" s="31">
        <v>191.9</v>
      </c>
      <c r="L233" s="31">
        <v>186.25</v>
      </c>
      <c r="M233" s="31">
        <v>20.83567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7306.8</v>
      </c>
      <c r="D234" s="40">
        <v>7292.4000000000005</v>
      </c>
      <c r="E234" s="40">
        <v>7184.4000000000015</v>
      </c>
      <c r="F234" s="40">
        <v>7062.0000000000009</v>
      </c>
      <c r="G234" s="40">
        <v>6954.0000000000018</v>
      </c>
      <c r="H234" s="40">
        <v>7414.8000000000011</v>
      </c>
      <c r="I234" s="40">
        <v>7522.7999999999993</v>
      </c>
      <c r="J234" s="40">
        <v>7645.2000000000007</v>
      </c>
      <c r="K234" s="31">
        <v>7400.4</v>
      </c>
      <c r="L234" s="31">
        <v>7170</v>
      </c>
      <c r="M234" s="31">
        <v>1.7381899999999999</v>
      </c>
      <c r="N234" s="1"/>
      <c r="O234" s="1"/>
    </row>
    <row r="235" spans="1:15" ht="12.75" customHeight="1">
      <c r="A235" s="31">
        <v>225</v>
      </c>
      <c r="B235" s="31" t="s">
        <v>406</v>
      </c>
      <c r="C235" s="31">
        <v>153.69999999999999</v>
      </c>
      <c r="D235" s="40">
        <v>151.91666666666666</v>
      </c>
      <c r="E235" s="40">
        <v>149.0333333333333</v>
      </c>
      <c r="F235" s="40">
        <v>144.36666666666665</v>
      </c>
      <c r="G235" s="40">
        <v>141.48333333333329</v>
      </c>
      <c r="H235" s="40">
        <v>156.58333333333331</v>
      </c>
      <c r="I235" s="40">
        <v>159.4666666666667</v>
      </c>
      <c r="J235" s="40">
        <v>164.13333333333333</v>
      </c>
      <c r="K235" s="31">
        <v>154.80000000000001</v>
      </c>
      <c r="L235" s="31">
        <v>147.25</v>
      </c>
      <c r="M235" s="31">
        <v>47.291409999999999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1986.8</v>
      </c>
      <c r="D236" s="40">
        <v>1978.5</v>
      </c>
      <c r="E236" s="40">
        <v>1959.55</v>
      </c>
      <c r="F236" s="40">
        <v>1932.3</v>
      </c>
      <c r="G236" s="40">
        <v>1913.35</v>
      </c>
      <c r="H236" s="40">
        <v>2005.75</v>
      </c>
      <c r="I236" s="40">
        <v>2024.6999999999998</v>
      </c>
      <c r="J236" s="40">
        <v>2051.9499999999998</v>
      </c>
      <c r="K236" s="31">
        <v>1997.45</v>
      </c>
      <c r="L236" s="31">
        <v>1951.25</v>
      </c>
      <c r="M236" s="31">
        <v>8.0523299999999995</v>
      </c>
      <c r="N236" s="1"/>
      <c r="O236" s="1"/>
    </row>
    <row r="237" spans="1:15" ht="12.75" customHeight="1">
      <c r="A237" s="31">
        <v>227</v>
      </c>
      <c r="B237" s="31" t="s">
        <v>852</v>
      </c>
      <c r="C237" s="31">
        <v>2059.75</v>
      </c>
      <c r="D237" s="40">
        <v>2069.35</v>
      </c>
      <c r="E237" s="40">
        <v>2041.6999999999998</v>
      </c>
      <c r="F237" s="40">
        <v>2023.65</v>
      </c>
      <c r="G237" s="40">
        <v>1996</v>
      </c>
      <c r="H237" s="40">
        <v>2087.3999999999996</v>
      </c>
      <c r="I237" s="40">
        <v>2115.0500000000002</v>
      </c>
      <c r="J237" s="40">
        <v>2133.0999999999995</v>
      </c>
      <c r="K237" s="31">
        <v>2097</v>
      </c>
      <c r="L237" s="31">
        <v>2051.3000000000002</v>
      </c>
      <c r="M237" s="31">
        <v>0.21675</v>
      </c>
      <c r="N237" s="1"/>
      <c r="O237" s="1"/>
    </row>
    <row r="238" spans="1:15" ht="12.75" customHeight="1">
      <c r="A238" s="31">
        <v>228</v>
      </c>
      <c r="B238" s="31" t="s">
        <v>410</v>
      </c>
      <c r="C238" s="31">
        <v>429.25</v>
      </c>
      <c r="D238" s="40">
        <v>430.75</v>
      </c>
      <c r="E238" s="40">
        <v>422.5</v>
      </c>
      <c r="F238" s="40">
        <v>415.75</v>
      </c>
      <c r="G238" s="40">
        <v>407.5</v>
      </c>
      <c r="H238" s="40">
        <v>437.5</v>
      </c>
      <c r="I238" s="40">
        <v>445.75</v>
      </c>
      <c r="J238" s="40">
        <v>452.5</v>
      </c>
      <c r="K238" s="31">
        <v>439</v>
      </c>
      <c r="L238" s="31">
        <v>424</v>
      </c>
      <c r="M238" s="31">
        <v>1.9368300000000001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945.3</v>
      </c>
      <c r="D239" s="40">
        <v>942.26666666666677</v>
      </c>
      <c r="E239" s="40">
        <v>935.53333333333353</v>
      </c>
      <c r="F239" s="40">
        <v>925.76666666666677</v>
      </c>
      <c r="G239" s="40">
        <v>919.03333333333353</v>
      </c>
      <c r="H239" s="40">
        <v>952.03333333333353</v>
      </c>
      <c r="I239" s="40">
        <v>958.76666666666688</v>
      </c>
      <c r="J239" s="40">
        <v>968.53333333333353</v>
      </c>
      <c r="K239" s="31">
        <v>949</v>
      </c>
      <c r="L239" s="31">
        <v>932.5</v>
      </c>
      <c r="M239" s="31">
        <v>37.742440000000002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273.10000000000002</v>
      </c>
      <c r="D240" s="40">
        <v>273.83333333333337</v>
      </c>
      <c r="E240" s="40">
        <v>270.86666666666673</v>
      </c>
      <c r="F240" s="40">
        <v>268.63333333333338</v>
      </c>
      <c r="G240" s="40">
        <v>265.66666666666674</v>
      </c>
      <c r="H240" s="40">
        <v>276.06666666666672</v>
      </c>
      <c r="I240" s="40">
        <v>279.03333333333342</v>
      </c>
      <c r="J240" s="40">
        <v>281.26666666666671</v>
      </c>
      <c r="K240" s="31">
        <v>276.8</v>
      </c>
      <c r="L240" s="31">
        <v>271.60000000000002</v>
      </c>
      <c r="M240" s="31">
        <v>23.820119999999999</v>
      </c>
      <c r="N240" s="1"/>
      <c r="O240" s="1"/>
    </row>
    <row r="241" spans="1:15" ht="12.75" customHeight="1">
      <c r="A241" s="31">
        <v>231</v>
      </c>
      <c r="B241" s="31" t="s">
        <v>411</v>
      </c>
      <c r="C241" s="31">
        <v>41.1</v>
      </c>
      <c r="D241" s="40">
        <v>40.9</v>
      </c>
      <c r="E241" s="40">
        <v>40.4</v>
      </c>
      <c r="F241" s="40">
        <v>39.700000000000003</v>
      </c>
      <c r="G241" s="40">
        <v>39.200000000000003</v>
      </c>
      <c r="H241" s="40">
        <v>41.599999999999994</v>
      </c>
      <c r="I241" s="40">
        <v>42.099999999999994</v>
      </c>
      <c r="J241" s="40">
        <v>42.79999999999999</v>
      </c>
      <c r="K241" s="31">
        <v>41.4</v>
      </c>
      <c r="L241" s="31">
        <v>40.200000000000003</v>
      </c>
      <c r="M241" s="31">
        <v>19.06822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1753.35</v>
      </c>
      <c r="D242" s="40">
        <v>1748.5833333333333</v>
      </c>
      <c r="E242" s="40">
        <v>1737.3666666666666</v>
      </c>
      <c r="F242" s="40">
        <v>1721.3833333333332</v>
      </c>
      <c r="G242" s="40">
        <v>1710.1666666666665</v>
      </c>
      <c r="H242" s="40">
        <v>1764.5666666666666</v>
      </c>
      <c r="I242" s="40">
        <v>1775.7833333333333</v>
      </c>
      <c r="J242" s="40">
        <v>1791.7666666666667</v>
      </c>
      <c r="K242" s="31">
        <v>1759.8</v>
      </c>
      <c r="L242" s="31">
        <v>1732.6</v>
      </c>
      <c r="M242" s="31">
        <v>30.291689999999999</v>
      </c>
      <c r="N242" s="1"/>
      <c r="O242" s="1"/>
    </row>
    <row r="243" spans="1:15" ht="12.75" customHeight="1">
      <c r="A243" s="31">
        <v>233</v>
      </c>
      <c r="B243" s="31" t="s">
        <v>412</v>
      </c>
      <c r="C243" s="31">
        <v>1248.5</v>
      </c>
      <c r="D243" s="40">
        <v>1257.8666666666666</v>
      </c>
      <c r="E243" s="40">
        <v>1225.7333333333331</v>
      </c>
      <c r="F243" s="40">
        <v>1202.9666666666665</v>
      </c>
      <c r="G243" s="40">
        <v>1170.833333333333</v>
      </c>
      <c r="H243" s="40">
        <v>1280.6333333333332</v>
      </c>
      <c r="I243" s="40">
        <v>1312.7666666666669</v>
      </c>
      <c r="J243" s="40">
        <v>1335.5333333333333</v>
      </c>
      <c r="K243" s="31">
        <v>1290</v>
      </c>
      <c r="L243" s="31">
        <v>1235.0999999999999</v>
      </c>
      <c r="M243" s="31">
        <v>0.23088</v>
      </c>
      <c r="N243" s="1"/>
      <c r="O243" s="1"/>
    </row>
    <row r="244" spans="1:15" ht="12.75" customHeight="1">
      <c r="A244" s="31">
        <v>234</v>
      </c>
      <c r="B244" s="31" t="s">
        <v>413</v>
      </c>
      <c r="C244" s="31">
        <v>391.8</v>
      </c>
      <c r="D244" s="40">
        <v>384.84999999999997</v>
      </c>
      <c r="E244" s="40">
        <v>370.69999999999993</v>
      </c>
      <c r="F244" s="40">
        <v>349.59999999999997</v>
      </c>
      <c r="G244" s="40">
        <v>335.44999999999993</v>
      </c>
      <c r="H244" s="40">
        <v>405.94999999999993</v>
      </c>
      <c r="I244" s="40">
        <v>420.09999999999991</v>
      </c>
      <c r="J244" s="40">
        <v>441.19999999999993</v>
      </c>
      <c r="K244" s="31">
        <v>399</v>
      </c>
      <c r="L244" s="31">
        <v>363.75</v>
      </c>
      <c r="M244" s="31">
        <v>28.756239999999998</v>
      </c>
      <c r="N244" s="1"/>
      <c r="O244" s="1"/>
    </row>
    <row r="245" spans="1:15" ht="12.75" customHeight="1">
      <c r="A245" s="31">
        <v>235</v>
      </c>
      <c r="B245" s="31" t="s">
        <v>414</v>
      </c>
      <c r="C245" s="31">
        <v>677.3</v>
      </c>
      <c r="D245" s="40">
        <v>679.23333333333323</v>
      </c>
      <c r="E245" s="40">
        <v>667.46666666666647</v>
      </c>
      <c r="F245" s="40">
        <v>657.63333333333321</v>
      </c>
      <c r="G245" s="40">
        <v>645.86666666666645</v>
      </c>
      <c r="H245" s="40">
        <v>689.06666666666649</v>
      </c>
      <c r="I245" s="40">
        <v>700.83333333333314</v>
      </c>
      <c r="J245" s="40">
        <v>710.66666666666652</v>
      </c>
      <c r="K245" s="31">
        <v>691</v>
      </c>
      <c r="L245" s="31">
        <v>669.4</v>
      </c>
      <c r="M245" s="31">
        <v>3.0688599999999999</v>
      </c>
      <c r="N245" s="1"/>
      <c r="O245" s="1"/>
    </row>
    <row r="246" spans="1:15" ht="12.75" customHeight="1">
      <c r="A246" s="31">
        <v>236</v>
      </c>
      <c r="B246" s="31" t="s">
        <v>408</v>
      </c>
      <c r="C246" s="31">
        <v>21.1</v>
      </c>
      <c r="D246" s="40">
        <v>21.133333333333336</v>
      </c>
      <c r="E246" s="40">
        <v>20.966666666666672</v>
      </c>
      <c r="F246" s="40">
        <v>20.833333333333336</v>
      </c>
      <c r="G246" s="40">
        <v>20.666666666666671</v>
      </c>
      <c r="H246" s="40">
        <v>21.266666666666673</v>
      </c>
      <c r="I246" s="40">
        <v>21.433333333333337</v>
      </c>
      <c r="J246" s="40">
        <v>21.566666666666674</v>
      </c>
      <c r="K246" s="31">
        <v>21.3</v>
      </c>
      <c r="L246" s="31">
        <v>21</v>
      </c>
      <c r="M246" s="31">
        <v>34.699010000000001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120.4</v>
      </c>
      <c r="D247" s="40">
        <v>120.98333333333333</v>
      </c>
      <c r="E247" s="40">
        <v>119.41666666666667</v>
      </c>
      <c r="F247" s="40">
        <v>118.43333333333334</v>
      </c>
      <c r="G247" s="40">
        <v>116.86666666666667</v>
      </c>
      <c r="H247" s="40">
        <v>121.96666666666667</v>
      </c>
      <c r="I247" s="40">
        <v>123.53333333333333</v>
      </c>
      <c r="J247" s="40">
        <v>124.51666666666667</v>
      </c>
      <c r="K247" s="31">
        <v>122.55</v>
      </c>
      <c r="L247" s="31">
        <v>120</v>
      </c>
      <c r="M247" s="31">
        <v>98.002250000000004</v>
      </c>
      <c r="N247" s="1"/>
      <c r="O247" s="1"/>
    </row>
    <row r="248" spans="1:15" ht="12.75" customHeight="1">
      <c r="A248" s="31">
        <v>238</v>
      </c>
      <c r="B248" s="31" t="s">
        <v>400</v>
      </c>
      <c r="C248" s="31">
        <v>451</v>
      </c>
      <c r="D248" s="40">
        <v>449.88333333333338</v>
      </c>
      <c r="E248" s="40">
        <v>447.46666666666675</v>
      </c>
      <c r="F248" s="40">
        <v>443.93333333333339</v>
      </c>
      <c r="G248" s="40">
        <v>441.51666666666677</v>
      </c>
      <c r="H248" s="40">
        <v>453.41666666666674</v>
      </c>
      <c r="I248" s="40">
        <v>455.83333333333337</v>
      </c>
      <c r="J248" s="40">
        <v>459.36666666666673</v>
      </c>
      <c r="K248" s="31">
        <v>452.3</v>
      </c>
      <c r="L248" s="31">
        <v>446.35</v>
      </c>
      <c r="M248" s="31">
        <v>1.4913099999999999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2043.65</v>
      </c>
      <c r="D249" s="40">
        <v>2035.75</v>
      </c>
      <c r="E249" s="40">
        <v>2007.9</v>
      </c>
      <c r="F249" s="40">
        <v>1972.15</v>
      </c>
      <c r="G249" s="40">
        <v>1944.3000000000002</v>
      </c>
      <c r="H249" s="40">
        <v>2071.5</v>
      </c>
      <c r="I249" s="40">
        <v>2099.3500000000004</v>
      </c>
      <c r="J249" s="40">
        <v>2135.1</v>
      </c>
      <c r="K249" s="31">
        <v>2063.6</v>
      </c>
      <c r="L249" s="31">
        <v>2000</v>
      </c>
      <c r="M249" s="31">
        <v>8.5126500000000007</v>
      </c>
      <c r="N249" s="1"/>
      <c r="O249" s="1"/>
    </row>
    <row r="250" spans="1:15" ht="12.75" customHeight="1">
      <c r="A250" s="31">
        <v>240</v>
      </c>
      <c r="B250" s="31" t="s">
        <v>401</v>
      </c>
      <c r="C250" s="31">
        <v>221.05</v>
      </c>
      <c r="D250" s="40">
        <v>221.96666666666667</v>
      </c>
      <c r="E250" s="40">
        <v>219.08333333333334</v>
      </c>
      <c r="F250" s="40">
        <v>217.11666666666667</v>
      </c>
      <c r="G250" s="40">
        <v>214.23333333333335</v>
      </c>
      <c r="H250" s="40">
        <v>223.93333333333334</v>
      </c>
      <c r="I250" s="40">
        <v>226.81666666666666</v>
      </c>
      <c r="J250" s="40">
        <v>228.78333333333333</v>
      </c>
      <c r="K250" s="31">
        <v>224.85</v>
      </c>
      <c r="L250" s="31">
        <v>220</v>
      </c>
      <c r="M250" s="31">
        <v>6.0353300000000001</v>
      </c>
      <c r="N250" s="1"/>
      <c r="O250" s="1"/>
    </row>
    <row r="251" spans="1:15" ht="12.75" customHeight="1">
      <c r="A251" s="31">
        <v>241</v>
      </c>
      <c r="B251" s="31" t="s">
        <v>402</v>
      </c>
      <c r="C251" s="31">
        <v>45.6</v>
      </c>
      <c r="D251" s="40">
        <v>45.666666666666664</v>
      </c>
      <c r="E251" s="40">
        <v>45.133333333333326</v>
      </c>
      <c r="F251" s="40">
        <v>44.666666666666664</v>
      </c>
      <c r="G251" s="40">
        <v>44.133333333333326</v>
      </c>
      <c r="H251" s="40">
        <v>46.133333333333326</v>
      </c>
      <c r="I251" s="40">
        <v>46.666666666666671</v>
      </c>
      <c r="J251" s="40">
        <v>47.133333333333326</v>
      </c>
      <c r="K251" s="31">
        <v>46.2</v>
      </c>
      <c r="L251" s="31">
        <v>45.2</v>
      </c>
      <c r="M251" s="31">
        <v>10.386290000000001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851.4</v>
      </c>
      <c r="D252" s="40">
        <v>845.71666666666658</v>
      </c>
      <c r="E252" s="40">
        <v>834.73333333333312</v>
      </c>
      <c r="F252" s="40">
        <v>818.06666666666649</v>
      </c>
      <c r="G252" s="40">
        <v>807.08333333333303</v>
      </c>
      <c r="H252" s="40">
        <v>862.38333333333321</v>
      </c>
      <c r="I252" s="40">
        <v>873.36666666666656</v>
      </c>
      <c r="J252" s="40">
        <v>890.0333333333333</v>
      </c>
      <c r="K252" s="31">
        <v>856.7</v>
      </c>
      <c r="L252" s="31">
        <v>829.05</v>
      </c>
      <c r="M252" s="31">
        <v>71.907749999999993</v>
      </c>
      <c r="N252" s="1"/>
      <c r="O252" s="1"/>
    </row>
    <row r="253" spans="1:15" ht="12.75" customHeight="1">
      <c r="A253" s="31">
        <v>243</v>
      </c>
      <c r="B253" s="31" t="s">
        <v>845</v>
      </c>
      <c r="C253" s="31">
        <v>23.4</v>
      </c>
      <c r="D253" s="40">
        <v>23.383333333333336</v>
      </c>
      <c r="E253" s="40">
        <v>23.266666666666673</v>
      </c>
      <c r="F253" s="40">
        <v>23.133333333333336</v>
      </c>
      <c r="G253" s="40">
        <v>23.016666666666673</v>
      </c>
      <c r="H253" s="40">
        <v>23.516666666666673</v>
      </c>
      <c r="I253" s="40">
        <v>23.63333333333334</v>
      </c>
      <c r="J253" s="40">
        <v>23.766666666666673</v>
      </c>
      <c r="K253" s="31">
        <v>23.5</v>
      </c>
      <c r="L253" s="31">
        <v>23.25</v>
      </c>
      <c r="M253" s="31">
        <v>49.392440000000001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783.4</v>
      </c>
      <c r="D254" s="40">
        <v>790.4666666666667</v>
      </c>
      <c r="E254" s="40">
        <v>770.93333333333339</v>
      </c>
      <c r="F254" s="40">
        <v>758.4666666666667</v>
      </c>
      <c r="G254" s="40">
        <v>738.93333333333339</v>
      </c>
      <c r="H254" s="40">
        <v>802.93333333333339</v>
      </c>
      <c r="I254" s="40">
        <v>822.4666666666667</v>
      </c>
      <c r="J254" s="40">
        <v>834.93333333333339</v>
      </c>
      <c r="K254" s="31">
        <v>810</v>
      </c>
      <c r="L254" s="31">
        <v>778</v>
      </c>
      <c r="M254" s="31">
        <v>2.8456100000000002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224.95</v>
      </c>
      <c r="D255" s="40">
        <v>223.86666666666667</v>
      </c>
      <c r="E255" s="40">
        <v>222.08333333333334</v>
      </c>
      <c r="F255" s="40">
        <v>219.21666666666667</v>
      </c>
      <c r="G255" s="40">
        <v>217.43333333333334</v>
      </c>
      <c r="H255" s="40">
        <v>226.73333333333335</v>
      </c>
      <c r="I255" s="40">
        <v>228.51666666666665</v>
      </c>
      <c r="J255" s="40">
        <v>231.38333333333335</v>
      </c>
      <c r="K255" s="31">
        <v>225.65</v>
      </c>
      <c r="L255" s="31">
        <v>221</v>
      </c>
      <c r="M255" s="31">
        <v>98.618470000000002</v>
      </c>
      <c r="N255" s="1"/>
      <c r="O255" s="1"/>
    </row>
    <row r="256" spans="1:15" ht="12.75" customHeight="1">
      <c r="A256" s="31">
        <v>246</v>
      </c>
      <c r="B256" s="31" t="s">
        <v>403</v>
      </c>
      <c r="C256" s="31">
        <v>112.4</v>
      </c>
      <c r="D256" s="40">
        <v>112.71666666666665</v>
      </c>
      <c r="E256" s="40">
        <v>111.68333333333331</v>
      </c>
      <c r="F256" s="40">
        <v>110.96666666666665</v>
      </c>
      <c r="G256" s="40">
        <v>109.93333333333331</v>
      </c>
      <c r="H256" s="40">
        <v>113.43333333333331</v>
      </c>
      <c r="I256" s="40">
        <v>114.46666666666664</v>
      </c>
      <c r="J256" s="40">
        <v>115.18333333333331</v>
      </c>
      <c r="K256" s="31">
        <v>113.75</v>
      </c>
      <c r="L256" s="31">
        <v>112</v>
      </c>
      <c r="M256" s="31">
        <v>1.6157999999999999</v>
      </c>
      <c r="N256" s="1"/>
      <c r="O256" s="1"/>
    </row>
    <row r="257" spans="1:15" ht="12.75" customHeight="1">
      <c r="A257" s="31">
        <v>247</v>
      </c>
      <c r="B257" s="31" t="s">
        <v>421</v>
      </c>
      <c r="C257" s="31">
        <v>113.8</v>
      </c>
      <c r="D257" s="40">
        <v>113.60000000000001</v>
      </c>
      <c r="E257" s="40">
        <v>110.50000000000001</v>
      </c>
      <c r="F257" s="40">
        <v>107.2</v>
      </c>
      <c r="G257" s="40">
        <v>104.10000000000001</v>
      </c>
      <c r="H257" s="40">
        <v>116.90000000000002</v>
      </c>
      <c r="I257" s="40">
        <v>120.00000000000001</v>
      </c>
      <c r="J257" s="40">
        <v>123.30000000000003</v>
      </c>
      <c r="K257" s="31">
        <v>116.7</v>
      </c>
      <c r="L257" s="31">
        <v>110.3</v>
      </c>
      <c r="M257" s="31">
        <v>43.70579</v>
      </c>
      <c r="N257" s="1"/>
      <c r="O257" s="1"/>
    </row>
    <row r="258" spans="1:15" ht="12.75" customHeight="1">
      <c r="A258" s="31">
        <v>248</v>
      </c>
      <c r="B258" s="31" t="s">
        <v>415</v>
      </c>
      <c r="C258" s="31">
        <v>1600.25</v>
      </c>
      <c r="D258" s="40">
        <v>1606.2833333333335</v>
      </c>
      <c r="E258" s="40">
        <v>1585.0666666666671</v>
      </c>
      <c r="F258" s="40">
        <v>1569.8833333333334</v>
      </c>
      <c r="G258" s="40">
        <v>1548.666666666667</v>
      </c>
      <c r="H258" s="40">
        <v>1621.4666666666672</v>
      </c>
      <c r="I258" s="40">
        <v>1642.6833333333338</v>
      </c>
      <c r="J258" s="40">
        <v>1657.8666666666672</v>
      </c>
      <c r="K258" s="31">
        <v>1627.5</v>
      </c>
      <c r="L258" s="31">
        <v>1591.1</v>
      </c>
      <c r="M258" s="31">
        <v>0.32751999999999998</v>
      </c>
      <c r="N258" s="1"/>
      <c r="O258" s="1"/>
    </row>
    <row r="259" spans="1:15" ht="12.75" customHeight="1">
      <c r="A259" s="31">
        <v>249</v>
      </c>
      <c r="B259" s="31" t="s">
        <v>425</v>
      </c>
      <c r="C259" s="31">
        <v>1902.35</v>
      </c>
      <c r="D259" s="40">
        <v>1916.1499999999999</v>
      </c>
      <c r="E259" s="40">
        <v>1868.2999999999997</v>
      </c>
      <c r="F259" s="40">
        <v>1834.2499999999998</v>
      </c>
      <c r="G259" s="40">
        <v>1786.3999999999996</v>
      </c>
      <c r="H259" s="40">
        <v>1950.1999999999998</v>
      </c>
      <c r="I259" s="40">
        <v>1998.0499999999997</v>
      </c>
      <c r="J259" s="40">
        <v>2032.1</v>
      </c>
      <c r="K259" s="31">
        <v>1964</v>
      </c>
      <c r="L259" s="31">
        <v>1882.1</v>
      </c>
      <c r="M259" s="31">
        <v>9.1370000000000007E-2</v>
      </c>
      <c r="N259" s="1"/>
      <c r="O259" s="1"/>
    </row>
    <row r="260" spans="1:15" ht="12.75" customHeight="1">
      <c r="A260" s="31">
        <v>250</v>
      </c>
      <c r="B260" s="31" t="s">
        <v>422</v>
      </c>
      <c r="C260" s="31">
        <v>105.6</v>
      </c>
      <c r="D260" s="40">
        <v>106.11666666666667</v>
      </c>
      <c r="E260" s="40">
        <v>104.73333333333335</v>
      </c>
      <c r="F260" s="40">
        <v>103.86666666666667</v>
      </c>
      <c r="G260" s="40">
        <v>102.48333333333335</v>
      </c>
      <c r="H260" s="40">
        <v>106.98333333333335</v>
      </c>
      <c r="I260" s="40">
        <v>108.36666666666667</v>
      </c>
      <c r="J260" s="40">
        <v>109.23333333333335</v>
      </c>
      <c r="K260" s="31">
        <v>107.5</v>
      </c>
      <c r="L260" s="31">
        <v>105.25</v>
      </c>
      <c r="M260" s="31">
        <v>6.2228000000000003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381.4</v>
      </c>
      <c r="D261" s="40">
        <v>378.25</v>
      </c>
      <c r="E261" s="40">
        <v>373.5</v>
      </c>
      <c r="F261" s="40">
        <v>365.6</v>
      </c>
      <c r="G261" s="40">
        <v>360.85</v>
      </c>
      <c r="H261" s="40">
        <v>386.15</v>
      </c>
      <c r="I261" s="40">
        <v>390.9</v>
      </c>
      <c r="J261" s="40">
        <v>398.79999999999995</v>
      </c>
      <c r="K261" s="31">
        <v>383</v>
      </c>
      <c r="L261" s="31">
        <v>370.35</v>
      </c>
      <c r="M261" s="31">
        <v>116.30602</v>
      </c>
      <c r="N261" s="1"/>
      <c r="O261" s="1"/>
    </row>
    <row r="262" spans="1:15" ht="12.75" customHeight="1">
      <c r="A262" s="31">
        <v>252</v>
      </c>
      <c r="B262" s="31" t="s">
        <v>416</v>
      </c>
      <c r="C262" s="31">
        <v>3407.2</v>
      </c>
      <c r="D262" s="40">
        <v>3402.4333333333329</v>
      </c>
      <c r="E262" s="40">
        <v>3366.766666666666</v>
      </c>
      <c r="F262" s="40">
        <v>3326.333333333333</v>
      </c>
      <c r="G262" s="40">
        <v>3290.6666666666661</v>
      </c>
      <c r="H262" s="40">
        <v>3442.8666666666659</v>
      </c>
      <c r="I262" s="40">
        <v>3478.5333333333328</v>
      </c>
      <c r="J262" s="40">
        <v>3518.9666666666658</v>
      </c>
      <c r="K262" s="31">
        <v>3438.1</v>
      </c>
      <c r="L262" s="31">
        <v>3362</v>
      </c>
      <c r="M262" s="31">
        <v>0.90761000000000003</v>
      </c>
      <c r="N262" s="1"/>
      <c r="O262" s="1"/>
    </row>
    <row r="263" spans="1:15" ht="12.75" customHeight="1">
      <c r="A263" s="31">
        <v>253</v>
      </c>
      <c r="B263" s="31" t="s">
        <v>417</v>
      </c>
      <c r="C263" s="31">
        <v>627.70000000000005</v>
      </c>
      <c r="D263" s="40">
        <v>629</v>
      </c>
      <c r="E263" s="40">
        <v>620.70000000000005</v>
      </c>
      <c r="F263" s="40">
        <v>613.70000000000005</v>
      </c>
      <c r="G263" s="40">
        <v>605.40000000000009</v>
      </c>
      <c r="H263" s="40">
        <v>636</v>
      </c>
      <c r="I263" s="40">
        <v>644.29999999999995</v>
      </c>
      <c r="J263" s="40">
        <v>651.29999999999995</v>
      </c>
      <c r="K263" s="31">
        <v>637.29999999999995</v>
      </c>
      <c r="L263" s="31">
        <v>622</v>
      </c>
      <c r="M263" s="31">
        <v>0.5716</v>
      </c>
      <c r="N263" s="1"/>
      <c r="O263" s="1"/>
    </row>
    <row r="264" spans="1:15" ht="12.75" customHeight="1">
      <c r="A264" s="31">
        <v>254</v>
      </c>
      <c r="B264" s="31" t="s">
        <v>418</v>
      </c>
      <c r="C264" s="31">
        <v>212.15</v>
      </c>
      <c r="D264" s="40">
        <v>212.13333333333333</v>
      </c>
      <c r="E264" s="40">
        <v>209.76666666666665</v>
      </c>
      <c r="F264" s="40">
        <v>207.38333333333333</v>
      </c>
      <c r="G264" s="40">
        <v>205.01666666666665</v>
      </c>
      <c r="H264" s="40">
        <v>214.51666666666665</v>
      </c>
      <c r="I264" s="40">
        <v>216.88333333333333</v>
      </c>
      <c r="J264" s="40">
        <v>219.26666666666665</v>
      </c>
      <c r="K264" s="31">
        <v>214.5</v>
      </c>
      <c r="L264" s="31">
        <v>209.75</v>
      </c>
      <c r="M264" s="31">
        <v>4.0174300000000001</v>
      </c>
      <c r="N264" s="1"/>
      <c r="O264" s="1"/>
    </row>
    <row r="265" spans="1:15" ht="12.75" customHeight="1">
      <c r="A265" s="31">
        <v>255</v>
      </c>
      <c r="B265" s="31" t="s">
        <v>419</v>
      </c>
      <c r="C265" s="31">
        <v>138.80000000000001</v>
      </c>
      <c r="D265" s="40">
        <v>139.71666666666667</v>
      </c>
      <c r="E265" s="40">
        <v>136.98333333333335</v>
      </c>
      <c r="F265" s="40">
        <v>135.16666666666669</v>
      </c>
      <c r="G265" s="40">
        <v>132.43333333333337</v>
      </c>
      <c r="H265" s="40">
        <v>141.53333333333333</v>
      </c>
      <c r="I265" s="40">
        <v>144.26666666666662</v>
      </c>
      <c r="J265" s="40">
        <v>146.08333333333331</v>
      </c>
      <c r="K265" s="31">
        <v>142.44999999999999</v>
      </c>
      <c r="L265" s="31">
        <v>137.9</v>
      </c>
      <c r="M265" s="31">
        <v>17.959340000000001</v>
      </c>
      <c r="N265" s="1"/>
      <c r="O265" s="1"/>
    </row>
    <row r="266" spans="1:15" ht="12.75" customHeight="1">
      <c r="A266" s="31">
        <v>256</v>
      </c>
      <c r="B266" s="31" t="s">
        <v>420</v>
      </c>
      <c r="C266" s="31">
        <v>70.849999999999994</v>
      </c>
      <c r="D266" s="40">
        <v>70.850000000000009</v>
      </c>
      <c r="E266" s="40">
        <v>69.500000000000014</v>
      </c>
      <c r="F266" s="40">
        <v>68.150000000000006</v>
      </c>
      <c r="G266" s="40">
        <v>66.800000000000011</v>
      </c>
      <c r="H266" s="40">
        <v>72.200000000000017</v>
      </c>
      <c r="I266" s="40">
        <v>73.550000000000011</v>
      </c>
      <c r="J266" s="40">
        <v>74.90000000000002</v>
      </c>
      <c r="K266" s="31">
        <v>72.2</v>
      </c>
      <c r="L266" s="31">
        <v>69.5</v>
      </c>
      <c r="M266" s="31">
        <v>26.811029999999999</v>
      </c>
      <c r="N266" s="1"/>
      <c r="O266" s="1"/>
    </row>
    <row r="267" spans="1:15" ht="12.75" customHeight="1">
      <c r="A267" s="31">
        <v>257</v>
      </c>
      <c r="B267" s="31" t="s">
        <v>424</v>
      </c>
      <c r="C267" s="31">
        <v>173</v>
      </c>
      <c r="D267" s="40">
        <v>172.88333333333333</v>
      </c>
      <c r="E267" s="40">
        <v>170.26666666666665</v>
      </c>
      <c r="F267" s="40">
        <v>167.53333333333333</v>
      </c>
      <c r="G267" s="40">
        <v>164.91666666666666</v>
      </c>
      <c r="H267" s="40">
        <v>175.61666666666665</v>
      </c>
      <c r="I267" s="40">
        <v>178.23333333333332</v>
      </c>
      <c r="J267" s="40">
        <v>180.96666666666664</v>
      </c>
      <c r="K267" s="31">
        <v>175.5</v>
      </c>
      <c r="L267" s="31">
        <v>170.15</v>
      </c>
      <c r="M267" s="31">
        <v>11.320970000000001</v>
      </c>
      <c r="N267" s="1"/>
      <c r="O267" s="1"/>
    </row>
    <row r="268" spans="1:15" ht="12.75" customHeight="1">
      <c r="A268" s="31">
        <v>258</v>
      </c>
      <c r="B268" s="31" t="s">
        <v>423</v>
      </c>
      <c r="C268" s="31">
        <v>316.39999999999998</v>
      </c>
      <c r="D268" s="40">
        <v>311.64999999999998</v>
      </c>
      <c r="E268" s="40">
        <v>304.89999999999998</v>
      </c>
      <c r="F268" s="40">
        <v>293.39999999999998</v>
      </c>
      <c r="G268" s="40">
        <v>286.64999999999998</v>
      </c>
      <c r="H268" s="40">
        <v>323.14999999999998</v>
      </c>
      <c r="I268" s="40">
        <v>329.9</v>
      </c>
      <c r="J268" s="40">
        <v>341.4</v>
      </c>
      <c r="K268" s="31">
        <v>318.39999999999998</v>
      </c>
      <c r="L268" s="31">
        <v>300.14999999999998</v>
      </c>
      <c r="M268" s="31">
        <v>3.93987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307.95</v>
      </c>
      <c r="D269" s="40">
        <v>308.95</v>
      </c>
      <c r="E269" s="40">
        <v>305</v>
      </c>
      <c r="F269" s="40">
        <v>302.05</v>
      </c>
      <c r="G269" s="40">
        <v>298.10000000000002</v>
      </c>
      <c r="H269" s="40">
        <v>311.89999999999998</v>
      </c>
      <c r="I269" s="40">
        <v>315.84999999999991</v>
      </c>
      <c r="J269" s="40">
        <v>318.79999999999995</v>
      </c>
      <c r="K269" s="31">
        <v>312.89999999999998</v>
      </c>
      <c r="L269" s="31">
        <v>306</v>
      </c>
      <c r="M269" s="31">
        <v>11.51938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672.95</v>
      </c>
      <c r="D270" s="40">
        <v>669.69999999999993</v>
      </c>
      <c r="E270" s="40">
        <v>663.39999999999986</v>
      </c>
      <c r="F270" s="40">
        <v>653.84999999999991</v>
      </c>
      <c r="G270" s="40">
        <v>647.54999999999984</v>
      </c>
      <c r="H270" s="40">
        <v>679.24999999999989</v>
      </c>
      <c r="I270" s="40">
        <v>685.54999999999984</v>
      </c>
      <c r="J270" s="40">
        <v>695.09999999999991</v>
      </c>
      <c r="K270" s="31">
        <v>676</v>
      </c>
      <c r="L270" s="31">
        <v>660.15</v>
      </c>
      <c r="M270" s="31">
        <v>96.766210000000001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3832.9</v>
      </c>
      <c r="D271" s="40">
        <v>3818.6333333333332</v>
      </c>
      <c r="E271" s="40">
        <v>3786.2666666666664</v>
      </c>
      <c r="F271" s="40">
        <v>3739.6333333333332</v>
      </c>
      <c r="G271" s="40">
        <v>3707.2666666666664</v>
      </c>
      <c r="H271" s="40">
        <v>3865.2666666666664</v>
      </c>
      <c r="I271" s="40">
        <v>3897.6333333333332</v>
      </c>
      <c r="J271" s="40">
        <v>3944.2666666666664</v>
      </c>
      <c r="K271" s="31">
        <v>3851</v>
      </c>
      <c r="L271" s="31">
        <v>3772</v>
      </c>
      <c r="M271" s="31">
        <v>3.05233</v>
      </c>
      <c r="N271" s="1"/>
      <c r="O271" s="1"/>
    </row>
    <row r="272" spans="1:15" ht="12.75" customHeight="1">
      <c r="A272" s="31">
        <v>262</v>
      </c>
      <c r="B272" s="31" t="s">
        <v>853</v>
      </c>
      <c r="C272" s="31">
        <v>603.4</v>
      </c>
      <c r="D272" s="40">
        <v>601.56666666666661</v>
      </c>
      <c r="E272" s="40">
        <v>588.83333333333326</v>
      </c>
      <c r="F272" s="40">
        <v>574.26666666666665</v>
      </c>
      <c r="G272" s="40">
        <v>561.5333333333333</v>
      </c>
      <c r="H272" s="40">
        <v>616.13333333333321</v>
      </c>
      <c r="I272" s="40">
        <v>628.86666666666656</v>
      </c>
      <c r="J272" s="40">
        <v>643.43333333333317</v>
      </c>
      <c r="K272" s="31">
        <v>614.29999999999995</v>
      </c>
      <c r="L272" s="31">
        <v>587</v>
      </c>
      <c r="M272" s="31">
        <v>6.4497400000000003</v>
      </c>
      <c r="N272" s="1"/>
      <c r="O272" s="1"/>
    </row>
    <row r="273" spans="1:15" ht="12.75" customHeight="1">
      <c r="A273" s="31">
        <v>263</v>
      </c>
      <c r="B273" s="31" t="s">
        <v>854</v>
      </c>
      <c r="C273" s="31">
        <v>591.4</v>
      </c>
      <c r="D273" s="40">
        <v>592.15</v>
      </c>
      <c r="E273" s="40">
        <v>585.29999999999995</v>
      </c>
      <c r="F273" s="40">
        <v>579.19999999999993</v>
      </c>
      <c r="G273" s="40">
        <v>572.34999999999991</v>
      </c>
      <c r="H273" s="40">
        <v>598.25</v>
      </c>
      <c r="I273" s="40">
        <v>605.10000000000014</v>
      </c>
      <c r="J273" s="40">
        <v>611.20000000000005</v>
      </c>
      <c r="K273" s="31">
        <v>599</v>
      </c>
      <c r="L273" s="31">
        <v>586.04999999999995</v>
      </c>
      <c r="M273" s="31">
        <v>0.68186999999999998</v>
      </c>
      <c r="N273" s="1"/>
      <c r="O273" s="1"/>
    </row>
    <row r="274" spans="1:15" ht="12.75" customHeight="1">
      <c r="A274" s="31">
        <v>264</v>
      </c>
      <c r="B274" s="31" t="s">
        <v>426</v>
      </c>
      <c r="C274" s="31">
        <v>722.85</v>
      </c>
      <c r="D274" s="40">
        <v>723.96666666666658</v>
      </c>
      <c r="E274" s="40">
        <v>709.93333333333317</v>
      </c>
      <c r="F274" s="40">
        <v>697.01666666666654</v>
      </c>
      <c r="G274" s="40">
        <v>682.98333333333312</v>
      </c>
      <c r="H274" s="40">
        <v>736.88333333333321</v>
      </c>
      <c r="I274" s="40">
        <v>750.91666666666674</v>
      </c>
      <c r="J274" s="40">
        <v>763.83333333333326</v>
      </c>
      <c r="K274" s="31">
        <v>738</v>
      </c>
      <c r="L274" s="31">
        <v>711.05</v>
      </c>
      <c r="M274" s="31">
        <v>5.7709599999999996</v>
      </c>
      <c r="N274" s="1"/>
      <c r="O274" s="1"/>
    </row>
    <row r="275" spans="1:15" ht="12.75" customHeight="1">
      <c r="A275" s="31">
        <v>265</v>
      </c>
      <c r="B275" s="31" t="s">
        <v>427</v>
      </c>
      <c r="C275" s="31">
        <v>149.4</v>
      </c>
      <c r="D275" s="40">
        <v>149.79999999999998</v>
      </c>
      <c r="E275" s="40">
        <v>148.59999999999997</v>
      </c>
      <c r="F275" s="40">
        <v>147.79999999999998</v>
      </c>
      <c r="G275" s="40">
        <v>146.59999999999997</v>
      </c>
      <c r="H275" s="40">
        <v>150.59999999999997</v>
      </c>
      <c r="I275" s="40">
        <v>151.79999999999995</v>
      </c>
      <c r="J275" s="40">
        <v>152.59999999999997</v>
      </c>
      <c r="K275" s="31">
        <v>151</v>
      </c>
      <c r="L275" s="31">
        <v>149</v>
      </c>
      <c r="M275" s="31">
        <v>2.8847200000000002</v>
      </c>
      <c r="N275" s="1"/>
      <c r="O275" s="1"/>
    </row>
    <row r="276" spans="1:15" ht="12.75" customHeight="1">
      <c r="A276" s="31">
        <v>266</v>
      </c>
      <c r="B276" s="31" t="s">
        <v>434</v>
      </c>
      <c r="C276" s="31">
        <v>1174.05</v>
      </c>
      <c r="D276" s="40">
        <v>1160.5333333333333</v>
      </c>
      <c r="E276" s="40">
        <v>1136.1666666666665</v>
      </c>
      <c r="F276" s="40">
        <v>1098.2833333333333</v>
      </c>
      <c r="G276" s="40">
        <v>1073.9166666666665</v>
      </c>
      <c r="H276" s="40">
        <v>1198.4166666666665</v>
      </c>
      <c r="I276" s="40">
        <v>1222.7833333333333</v>
      </c>
      <c r="J276" s="40">
        <v>1260.6666666666665</v>
      </c>
      <c r="K276" s="31">
        <v>1184.9000000000001</v>
      </c>
      <c r="L276" s="31">
        <v>1122.6500000000001</v>
      </c>
      <c r="M276" s="31">
        <v>5.0549400000000002</v>
      </c>
      <c r="N276" s="1"/>
      <c r="O276" s="1"/>
    </row>
    <row r="277" spans="1:15" ht="12.75" customHeight="1">
      <c r="A277" s="31">
        <v>267</v>
      </c>
      <c r="B277" s="31" t="s">
        <v>435</v>
      </c>
      <c r="C277" s="31">
        <v>377.55</v>
      </c>
      <c r="D277" s="40">
        <v>378.63333333333338</v>
      </c>
      <c r="E277" s="40">
        <v>374.91666666666674</v>
      </c>
      <c r="F277" s="40">
        <v>372.28333333333336</v>
      </c>
      <c r="G277" s="40">
        <v>368.56666666666672</v>
      </c>
      <c r="H277" s="40">
        <v>381.26666666666677</v>
      </c>
      <c r="I277" s="40">
        <v>384.98333333333335</v>
      </c>
      <c r="J277" s="40">
        <v>387.61666666666679</v>
      </c>
      <c r="K277" s="31">
        <v>382.35</v>
      </c>
      <c r="L277" s="31">
        <v>376</v>
      </c>
      <c r="M277" s="31">
        <v>1.7700899999999999</v>
      </c>
      <c r="N277" s="1"/>
      <c r="O277" s="1"/>
    </row>
    <row r="278" spans="1:15" ht="12.75" customHeight="1">
      <c r="A278" s="31">
        <v>268</v>
      </c>
      <c r="B278" s="31" t="s">
        <v>855</v>
      </c>
      <c r="C278" s="31">
        <v>68.7</v>
      </c>
      <c r="D278" s="40">
        <v>68.716666666666683</v>
      </c>
      <c r="E278" s="40">
        <v>68.28333333333336</v>
      </c>
      <c r="F278" s="40">
        <v>67.866666666666674</v>
      </c>
      <c r="G278" s="40">
        <v>67.433333333333351</v>
      </c>
      <c r="H278" s="40">
        <v>69.133333333333368</v>
      </c>
      <c r="I278" s="40">
        <v>69.566666666666677</v>
      </c>
      <c r="J278" s="40">
        <v>69.983333333333377</v>
      </c>
      <c r="K278" s="31">
        <v>69.150000000000006</v>
      </c>
      <c r="L278" s="31">
        <v>68.3</v>
      </c>
      <c r="M278" s="31">
        <v>5.2612699999999997</v>
      </c>
      <c r="N278" s="1"/>
      <c r="O278" s="1"/>
    </row>
    <row r="279" spans="1:15" ht="12.75" customHeight="1">
      <c r="A279" s="31">
        <v>269</v>
      </c>
      <c r="B279" s="31" t="s">
        <v>436</v>
      </c>
      <c r="C279" s="31">
        <v>585.79999999999995</v>
      </c>
      <c r="D279" s="40">
        <v>584.94999999999993</v>
      </c>
      <c r="E279" s="40">
        <v>581.09999999999991</v>
      </c>
      <c r="F279" s="40">
        <v>576.4</v>
      </c>
      <c r="G279" s="40">
        <v>572.54999999999995</v>
      </c>
      <c r="H279" s="40">
        <v>589.64999999999986</v>
      </c>
      <c r="I279" s="40">
        <v>593.5</v>
      </c>
      <c r="J279" s="40">
        <v>598.19999999999982</v>
      </c>
      <c r="K279" s="31">
        <v>588.79999999999995</v>
      </c>
      <c r="L279" s="31">
        <v>580.25</v>
      </c>
      <c r="M279" s="31">
        <v>2.5307400000000002</v>
      </c>
      <c r="N279" s="1"/>
      <c r="O279" s="1"/>
    </row>
    <row r="280" spans="1:15" ht="12.75" customHeight="1">
      <c r="A280" s="31">
        <v>270</v>
      </c>
      <c r="B280" s="31" t="s">
        <v>437</v>
      </c>
      <c r="C280" s="31">
        <v>48.8</v>
      </c>
      <c r="D280" s="40">
        <v>49.016666666666659</v>
      </c>
      <c r="E280" s="40">
        <v>48.383333333333319</v>
      </c>
      <c r="F280" s="40">
        <v>47.966666666666661</v>
      </c>
      <c r="G280" s="40">
        <v>47.333333333333321</v>
      </c>
      <c r="H280" s="40">
        <v>49.433333333333316</v>
      </c>
      <c r="I280" s="40">
        <v>50.066666666666656</v>
      </c>
      <c r="J280" s="40">
        <v>50.483333333333313</v>
      </c>
      <c r="K280" s="31">
        <v>49.65</v>
      </c>
      <c r="L280" s="31">
        <v>48.6</v>
      </c>
      <c r="M280" s="31">
        <v>21.555250000000001</v>
      </c>
      <c r="N280" s="1"/>
      <c r="O280" s="1"/>
    </row>
    <row r="281" spans="1:15" ht="12.75" customHeight="1">
      <c r="A281" s="31">
        <v>271</v>
      </c>
      <c r="B281" s="31" t="s">
        <v>439</v>
      </c>
      <c r="C281" s="31">
        <v>452.65</v>
      </c>
      <c r="D281" s="40">
        <v>453.33333333333331</v>
      </c>
      <c r="E281" s="40">
        <v>446.66666666666663</v>
      </c>
      <c r="F281" s="40">
        <v>440.68333333333334</v>
      </c>
      <c r="G281" s="40">
        <v>434.01666666666665</v>
      </c>
      <c r="H281" s="40">
        <v>459.31666666666661</v>
      </c>
      <c r="I281" s="40">
        <v>465.98333333333323</v>
      </c>
      <c r="J281" s="40">
        <v>471.96666666666658</v>
      </c>
      <c r="K281" s="31">
        <v>460</v>
      </c>
      <c r="L281" s="31">
        <v>447.35</v>
      </c>
      <c r="M281" s="31">
        <v>3.1368399999999999</v>
      </c>
      <c r="N281" s="1"/>
      <c r="O281" s="1"/>
    </row>
    <row r="282" spans="1:15" ht="12.75" customHeight="1">
      <c r="A282" s="31">
        <v>272</v>
      </c>
      <c r="B282" s="31" t="s">
        <v>429</v>
      </c>
      <c r="C282" s="31">
        <v>1184.55</v>
      </c>
      <c r="D282" s="40">
        <v>1190.3</v>
      </c>
      <c r="E282" s="40">
        <v>1155.5999999999999</v>
      </c>
      <c r="F282" s="40">
        <v>1126.6499999999999</v>
      </c>
      <c r="G282" s="40">
        <v>1091.9499999999998</v>
      </c>
      <c r="H282" s="40">
        <v>1219.25</v>
      </c>
      <c r="I282" s="40">
        <v>1253.9500000000003</v>
      </c>
      <c r="J282" s="40">
        <v>1282.9000000000001</v>
      </c>
      <c r="K282" s="31">
        <v>1225</v>
      </c>
      <c r="L282" s="31">
        <v>1161.3499999999999</v>
      </c>
      <c r="M282" s="31">
        <v>4.4065799999999999</v>
      </c>
      <c r="N282" s="1"/>
      <c r="O282" s="1"/>
    </row>
    <row r="283" spans="1:15" ht="12.75" customHeight="1">
      <c r="A283" s="31">
        <v>273</v>
      </c>
      <c r="B283" s="31" t="s">
        <v>430</v>
      </c>
      <c r="C283" s="31">
        <v>289.85000000000002</v>
      </c>
      <c r="D283" s="40">
        <v>286.36666666666667</v>
      </c>
      <c r="E283" s="40">
        <v>279.83333333333337</v>
      </c>
      <c r="F283" s="40">
        <v>269.81666666666672</v>
      </c>
      <c r="G283" s="40">
        <v>263.28333333333342</v>
      </c>
      <c r="H283" s="40">
        <v>296.38333333333333</v>
      </c>
      <c r="I283" s="40">
        <v>302.91666666666663</v>
      </c>
      <c r="J283" s="40">
        <v>312.93333333333328</v>
      </c>
      <c r="K283" s="31">
        <v>292.89999999999998</v>
      </c>
      <c r="L283" s="31">
        <v>276.35000000000002</v>
      </c>
      <c r="M283" s="31">
        <v>5.6257799999999998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1920.45</v>
      </c>
      <c r="D284" s="40">
        <v>1935.3</v>
      </c>
      <c r="E284" s="40">
        <v>1900.6</v>
      </c>
      <c r="F284" s="40">
        <v>1880.75</v>
      </c>
      <c r="G284" s="40">
        <v>1846.05</v>
      </c>
      <c r="H284" s="40">
        <v>1955.1499999999999</v>
      </c>
      <c r="I284" s="40">
        <v>1989.8500000000001</v>
      </c>
      <c r="J284" s="40">
        <v>2009.6999999999998</v>
      </c>
      <c r="K284" s="31">
        <v>1970</v>
      </c>
      <c r="L284" s="31">
        <v>1915.45</v>
      </c>
      <c r="M284" s="31">
        <v>51.255949999999999</v>
      </c>
      <c r="N284" s="1"/>
      <c r="O284" s="1"/>
    </row>
    <row r="285" spans="1:15" ht="12.75" customHeight="1">
      <c r="A285" s="31">
        <v>275</v>
      </c>
      <c r="B285" s="31" t="s">
        <v>431</v>
      </c>
      <c r="C285" s="31">
        <v>507.45</v>
      </c>
      <c r="D285" s="40">
        <v>507.2166666666667</v>
      </c>
      <c r="E285" s="40">
        <v>500.43333333333339</v>
      </c>
      <c r="F285" s="40">
        <v>493.41666666666669</v>
      </c>
      <c r="G285" s="40">
        <v>486.63333333333338</v>
      </c>
      <c r="H285" s="40">
        <v>514.23333333333335</v>
      </c>
      <c r="I285" s="40">
        <v>521.01666666666665</v>
      </c>
      <c r="J285" s="40">
        <v>528.03333333333342</v>
      </c>
      <c r="K285" s="31">
        <v>514</v>
      </c>
      <c r="L285" s="31">
        <v>500.2</v>
      </c>
      <c r="M285" s="31">
        <v>12.15141</v>
      </c>
      <c r="N285" s="1"/>
      <c r="O285" s="1"/>
    </row>
    <row r="286" spans="1:15" ht="12.75" customHeight="1">
      <c r="A286" s="31">
        <v>276</v>
      </c>
      <c r="B286" s="31" t="s">
        <v>428</v>
      </c>
      <c r="C286" s="31">
        <v>530.29999999999995</v>
      </c>
      <c r="D286" s="40">
        <v>526.7833333333333</v>
      </c>
      <c r="E286" s="40">
        <v>517.61666666666656</v>
      </c>
      <c r="F286" s="40">
        <v>504.93333333333328</v>
      </c>
      <c r="G286" s="40">
        <v>495.76666666666654</v>
      </c>
      <c r="H286" s="40">
        <v>539.46666666666658</v>
      </c>
      <c r="I286" s="40">
        <v>548.63333333333333</v>
      </c>
      <c r="J286" s="40">
        <v>561.31666666666661</v>
      </c>
      <c r="K286" s="31">
        <v>535.95000000000005</v>
      </c>
      <c r="L286" s="31">
        <v>514.1</v>
      </c>
      <c r="M286" s="31">
        <v>4.0526900000000001</v>
      </c>
      <c r="N286" s="1"/>
      <c r="O286" s="1"/>
    </row>
    <row r="287" spans="1:15" ht="12.75" customHeight="1">
      <c r="A287" s="31">
        <v>277</v>
      </c>
      <c r="B287" s="31" t="s">
        <v>432</v>
      </c>
      <c r="C287" s="31">
        <v>241.2</v>
      </c>
      <c r="D287" s="40">
        <v>243.03333333333333</v>
      </c>
      <c r="E287" s="40">
        <v>237.66666666666666</v>
      </c>
      <c r="F287" s="40">
        <v>234.13333333333333</v>
      </c>
      <c r="G287" s="40">
        <v>228.76666666666665</v>
      </c>
      <c r="H287" s="40">
        <v>246.56666666666666</v>
      </c>
      <c r="I287" s="40">
        <v>251.93333333333334</v>
      </c>
      <c r="J287" s="40">
        <v>255.46666666666667</v>
      </c>
      <c r="K287" s="31">
        <v>248.4</v>
      </c>
      <c r="L287" s="31">
        <v>239.5</v>
      </c>
      <c r="M287" s="31">
        <v>4.0214499999999997</v>
      </c>
      <c r="N287" s="1"/>
      <c r="O287" s="1"/>
    </row>
    <row r="288" spans="1:15" ht="12.75" customHeight="1">
      <c r="A288" s="31">
        <v>278</v>
      </c>
      <c r="B288" s="31" t="s">
        <v>433</v>
      </c>
      <c r="C288" s="31">
        <v>1259.5</v>
      </c>
      <c r="D288" s="40">
        <v>1255.8333333333333</v>
      </c>
      <c r="E288" s="40">
        <v>1241.6666666666665</v>
      </c>
      <c r="F288" s="40">
        <v>1223.8333333333333</v>
      </c>
      <c r="G288" s="40">
        <v>1209.6666666666665</v>
      </c>
      <c r="H288" s="40">
        <v>1273.6666666666665</v>
      </c>
      <c r="I288" s="40">
        <v>1287.833333333333</v>
      </c>
      <c r="J288" s="40">
        <v>1305.6666666666665</v>
      </c>
      <c r="K288" s="31">
        <v>1270</v>
      </c>
      <c r="L288" s="31">
        <v>1238</v>
      </c>
      <c r="M288" s="31">
        <v>9.0200000000000002E-2</v>
      </c>
      <c r="N288" s="1"/>
      <c r="O288" s="1"/>
    </row>
    <row r="289" spans="1:15" ht="12.75" customHeight="1">
      <c r="A289" s="31">
        <v>279</v>
      </c>
      <c r="B289" s="31" t="s">
        <v>438</v>
      </c>
      <c r="C289" s="31">
        <v>498.5</v>
      </c>
      <c r="D289" s="40">
        <v>498.4666666666667</v>
      </c>
      <c r="E289" s="40">
        <v>493.03333333333342</v>
      </c>
      <c r="F289" s="40">
        <v>487.56666666666672</v>
      </c>
      <c r="G289" s="40">
        <v>482.13333333333344</v>
      </c>
      <c r="H289" s="40">
        <v>503.93333333333339</v>
      </c>
      <c r="I289" s="40">
        <v>509.36666666666667</v>
      </c>
      <c r="J289" s="40">
        <v>514.83333333333337</v>
      </c>
      <c r="K289" s="31">
        <v>503.9</v>
      </c>
      <c r="L289" s="31">
        <v>493</v>
      </c>
      <c r="M289" s="31">
        <v>0.55889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80.150000000000006</v>
      </c>
      <c r="D290" s="40">
        <v>80.05</v>
      </c>
      <c r="E290" s="40">
        <v>79.699999999999989</v>
      </c>
      <c r="F290" s="40">
        <v>79.249999999999986</v>
      </c>
      <c r="G290" s="40">
        <v>78.899999999999977</v>
      </c>
      <c r="H290" s="40">
        <v>80.5</v>
      </c>
      <c r="I290" s="40">
        <v>80.849999999999994</v>
      </c>
      <c r="J290" s="40">
        <v>81.300000000000011</v>
      </c>
      <c r="K290" s="31">
        <v>80.400000000000006</v>
      </c>
      <c r="L290" s="31">
        <v>79.599999999999994</v>
      </c>
      <c r="M290" s="31">
        <v>33.953299999999999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3561.5</v>
      </c>
      <c r="D291" s="40">
        <v>3553.7833333333333</v>
      </c>
      <c r="E291" s="40">
        <v>3513.5666666666666</v>
      </c>
      <c r="F291" s="40">
        <v>3465.6333333333332</v>
      </c>
      <c r="G291" s="40">
        <v>3425.4166666666665</v>
      </c>
      <c r="H291" s="40">
        <v>3601.7166666666667</v>
      </c>
      <c r="I291" s="40">
        <v>3641.9333333333329</v>
      </c>
      <c r="J291" s="40">
        <v>3689.8666666666668</v>
      </c>
      <c r="K291" s="31">
        <v>3594</v>
      </c>
      <c r="L291" s="31">
        <v>3505.85</v>
      </c>
      <c r="M291" s="31">
        <v>1.46302</v>
      </c>
      <c r="N291" s="1"/>
      <c r="O291" s="1"/>
    </row>
    <row r="292" spans="1:15" ht="12.75" customHeight="1">
      <c r="A292" s="31">
        <v>282</v>
      </c>
      <c r="B292" s="31" t="s">
        <v>440</v>
      </c>
      <c r="C292" s="31">
        <v>438.6</v>
      </c>
      <c r="D292" s="40">
        <v>430.38333333333338</v>
      </c>
      <c r="E292" s="40">
        <v>409.86666666666679</v>
      </c>
      <c r="F292" s="40">
        <v>381.13333333333338</v>
      </c>
      <c r="G292" s="40">
        <v>360.61666666666679</v>
      </c>
      <c r="H292" s="40">
        <v>459.11666666666679</v>
      </c>
      <c r="I292" s="40">
        <v>479.63333333333333</v>
      </c>
      <c r="J292" s="40">
        <v>508.36666666666679</v>
      </c>
      <c r="K292" s="31">
        <v>450.9</v>
      </c>
      <c r="L292" s="31">
        <v>401.65</v>
      </c>
      <c r="M292" s="31">
        <v>46.541849999999997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506.55</v>
      </c>
      <c r="D293" s="40">
        <v>505.5333333333333</v>
      </c>
      <c r="E293" s="40">
        <v>501.06666666666661</v>
      </c>
      <c r="F293" s="40">
        <v>495.58333333333331</v>
      </c>
      <c r="G293" s="40">
        <v>491.11666666666662</v>
      </c>
      <c r="H293" s="40">
        <v>511.01666666666659</v>
      </c>
      <c r="I293" s="40">
        <v>515.48333333333335</v>
      </c>
      <c r="J293" s="40">
        <v>520.96666666666658</v>
      </c>
      <c r="K293" s="31">
        <v>510</v>
      </c>
      <c r="L293" s="31">
        <v>500.05</v>
      </c>
      <c r="M293" s="31">
        <v>20.151679999999999</v>
      </c>
      <c r="N293" s="1"/>
      <c r="O293" s="1"/>
    </row>
    <row r="294" spans="1:15" ht="12.75" customHeight="1">
      <c r="A294" s="31">
        <v>284</v>
      </c>
      <c r="B294" s="31" t="s">
        <v>441</v>
      </c>
      <c r="C294" s="31">
        <v>9268.25</v>
      </c>
      <c r="D294" s="40">
        <v>9306.4666666666672</v>
      </c>
      <c r="E294" s="40">
        <v>9166.9333333333343</v>
      </c>
      <c r="F294" s="40">
        <v>9065.6166666666668</v>
      </c>
      <c r="G294" s="40">
        <v>8926.0833333333339</v>
      </c>
      <c r="H294" s="40">
        <v>9407.7833333333347</v>
      </c>
      <c r="I294" s="40">
        <v>9547.3166666666675</v>
      </c>
      <c r="J294" s="40">
        <v>9648.633333333335</v>
      </c>
      <c r="K294" s="31">
        <v>9446</v>
      </c>
      <c r="L294" s="31">
        <v>9205.15</v>
      </c>
      <c r="M294" s="31">
        <v>0.12476</v>
      </c>
      <c r="N294" s="1"/>
      <c r="O294" s="1"/>
    </row>
    <row r="295" spans="1:15" ht="12.75" customHeight="1">
      <c r="A295" s="31">
        <v>285</v>
      </c>
      <c r="B295" s="31" t="s">
        <v>442</v>
      </c>
      <c r="C295" s="31">
        <v>47.55</v>
      </c>
      <c r="D295" s="40">
        <v>47.633333333333333</v>
      </c>
      <c r="E295" s="40">
        <v>47.066666666666663</v>
      </c>
      <c r="F295" s="40">
        <v>46.583333333333329</v>
      </c>
      <c r="G295" s="40">
        <v>46.016666666666659</v>
      </c>
      <c r="H295" s="40">
        <v>48.116666666666667</v>
      </c>
      <c r="I295" s="40">
        <v>48.683333333333344</v>
      </c>
      <c r="J295" s="40">
        <v>49.166666666666671</v>
      </c>
      <c r="K295" s="31">
        <v>48.2</v>
      </c>
      <c r="L295" s="31">
        <v>47.15</v>
      </c>
      <c r="M295" s="31">
        <v>30.07405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389.75</v>
      </c>
      <c r="D296" s="40">
        <v>389.11666666666662</v>
      </c>
      <c r="E296" s="40">
        <v>386.48333333333323</v>
      </c>
      <c r="F296" s="40">
        <v>383.21666666666664</v>
      </c>
      <c r="G296" s="40">
        <v>380.58333333333326</v>
      </c>
      <c r="H296" s="40">
        <v>392.38333333333321</v>
      </c>
      <c r="I296" s="40">
        <v>395.01666666666654</v>
      </c>
      <c r="J296" s="40">
        <v>398.28333333333319</v>
      </c>
      <c r="K296" s="31">
        <v>391.75</v>
      </c>
      <c r="L296" s="31">
        <v>385.85</v>
      </c>
      <c r="M296" s="31">
        <v>11.66296</v>
      </c>
      <c r="N296" s="1"/>
      <c r="O296" s="1"/>
    </row>
    <row r="297" spans="1:15" ht="12.75" customHeight="1">
      <c r="A297" s="31">
        <v>287</v>
      </c>
      <c r="B297" s="31" t="s">
        <v>443</v>
      </c>
      <c r="C297" s="31">
        <v>2490.25</v>
      </c>
      <c r="D297" s="40">
        <v>2484.9333333333334</v>
      </c>
      <c r="E297" s="40">
        <v>2455.3166666666666</v>
      </c>
      <c r="F297" s="40">
        <v>2420.3833333333332</v>
      </c>
      <c r="G297" s="40">
        <v>2390.7666666666664</v>
      </c>
      <c r="H297" s="40">
        <v>2519.8666666666668</v>
      </c>
      <c r="I297" s="40">
        <v>2549.4833333333336</v>
      </c>
      <c r="J297" s="40">
        <v>2584.416666666667</v>
      </c>
      <c r="K297" s="31">
        <v>2514.5500000000002</v>
      </c>
      <c r="L297" s="31">
        <v>2450</v>
      </c>
      <c r="M297" s="31">
        <v>0.52307999999999999</v>
      </c>
      <c r="N297" s="1"/>
      <c r="O297" s="1"/>
    </row>
    <row r="298" spans="1:15" ht="12.75" customHeight="1">
      <c r="A298" s="31">
        <v>288</v>
      </c>
      <c r="B298" s="31" t="s">
        <v>856</v>
      </c>
      <c r="C298" s="31">
        <v>1441.15</v>
      </c>
      <c r="D298" s="40">
        <v>1445.05</v>
      </c>
      <c r="E298" s="40">
        <v>1421.1</v>
      </c>
      <c r="F298" s="40">
        <v>1401.05</v>
      </c>
      <c r="G298" s="40">
        <v>1377.1</v>
      </c>
      <c r="H298" s="40">
        <v>1465.1</v>
      </c>
      <c r="I298" s="40">
        <v>1489.0500000000002</v>
      </c>
      <c r="J298" s="40">
        <v>1509.1</v>
      </c>
      <c r="K298" s="31">
        <v>1469</v>
      </c>
      <c r="L298" s="31">
        <v>1425</v>
      </c>
      <c r="M298" s="31">
        <v>2.4998200000000002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1825.05</v>
      </c>
      <c r="D299" s="40">
        <v>1822.6833333333334</v>
      </c>
      <c r="E299" s="40">
        <v>1804.3666666666668</v>
      </c>
      <c r="F299" s="40">
        <v>1783.6833333333334</v>
      </c>
      <c r="G299" s="40">
        <v>1765.3666666666668</v>
      </c>
      <c r="H299" s="40">
        <v>1843.3666666666668</v>
      </c>
      <c r="I299" s="40">
        <v>1861.6833333333334</v>
      </c>
      <c r="J299" s="40">
        <v>1882.3666666666668</v>
      </c>
      <c r="K299" s="31">
        <v>1841</v>
      </c>
      <c r="L299" s="31">
        <v>1802</v>
      </c>
      <c r="M299" s="31">
        <v>34.332059999999998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6647.8</v>
      </c>
      <c r="D300" s="40">
        <v>6657.95</v>
      </c>
      <c r="E300" s="40">
        <v>6595.9</v>
      </c>
      <c r="F300" s="40">
        <v>6544</v>
      </c>
      <c r="G300" s="40">
        <v>6481.95</v>
      </c>
      <c r="H300" s="40">
        <v>6709.8499999999995</v>
      </c>
      <c r="I300" s="40">
        <v>6771.9000000000005</v>
      </c>
      <c r="J300" s="40">
        <v>6823.7999999999993</v>
      </c>
      <c r="K300" s="31">
        <v>6720</v>
      </c>
      <c r="L300" s="31">
        <v>6606.05</v>
      </c>
      <c r="M300" s="31">
        <v>3.35995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5390.85</v>
      </c>
      <c r="D301" s="40">
        <v>5389.9666666666662</v>
      </c>
      <c r="E301" s="40">
        <v>5315.4833333333327</v>
      </c>
      <c r="F301" s="40">
        <v>5240.1166666666668</v>
      </c>
      <c r="G301" s="40">
        <v>5165.6333333333332</v>
      </c>
      <c r="H301" s="40">
        <v>5465.3333333333321</v>
      </c>
      <c r="I301" s="40">
        <v>5539.8166666666657</v>
      </c>
      <c r="J301" s="40">
        <v>5615.1833333333316</v>
      </c>
      <c r="K301" s="31">
        <v>5464.45</v>
      </c>
      <c r="L301" s="31">
        <v>5314.6</v>
      </c>
      <c r="M301" s="31">
        <v>2.41045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889.25</v>
      </c>
      <c r="D302" s="40">
        <v>883.51666666666677</v>
      </c>
      <c r="E302" s="40">
        <v>875.18333333333351</v>
      </c>
      <c r="F302" s="40">
        <v>861.11666666666679</v>
      </c>
      <c r="G302" s="40">
        <v>852.78333333333353</v>
      </c>
      <c r="H302" s="40">
        <v>897.58333333333348</v>
      </c>
      <c r="I302" s="40">
        <v>905.91666666666674</v>
      </c>
      <c r="J302" s="40">
        <v>919.98333333333346</v>
      </c>
      <c r="K302" s="31">
        <v>891.85</v>
      </c>
      <c r="L302" s="31">
        <v>869.45</v>
      </c>
      <c r="M302" s="31">
        <v>17.878219999999999</v>
      </c>
      <c r="N302" s="1"/>
      <c r="O302" s="1"/>
    </row>
    <row r="303" spans="1:15" ht="12.75" customHeight="1">
      <c r="A303" s="31">
        <v>293</v>
      </c>
      <c r="B303" s="31" t="s">
        <v>444</v>
      </c>
      <c r="C303" s="31">
        <v>3792.35</v>
      </c>
      <c r="D303" s="40">
        <v>3797.8333333333335</v>
      </c>
      <c r="E303" s="40">
        <v>3750.666666666667</v>
      </c>
      <c r="F303" s="40">
        <v>3708.9833333333336</v>
      </c>
      <c r="G303" s="40">
        <v>3661.8166666666671</v>
      </c>
      <c r="H303" s="40">
        <v>3839.5166666666669</v>
      </c>
      <c r="I303" s="40">
        <v>3886.6833333333338</v>
      </c>
      <c r="J303" s="40">
        <v>3928.3666666666668</v>
      </c>
      <c r="K303" s="31">
        <v>3845</v>
      </c>
      <c r="L303" s="31">
        <v>3756.15</v>
      </c>
      <c r="M303" s="31">
        <v>0.43598999999999999</v>
      </c>
      <c r="N303" s="1"/>
      <c r="O303" s="1"/>
    </row>
    <row r="304" spans="1:15" ht="12.75" customHeight="1">
      <c r="A304" s="31">
        <v>294</v>
      </c>
      <c r="B304" s="31" t="s">
        <v>857</v>
      </c>
      <c r="C304" s="31">
        <v>431</v>
      </c>
      <c r="D304" s="40">
        <v>431.16666666666669</v>
      </c>
      <c r="E304" s="40">
        <v>424.98333333333335</v>
      </c>
      <c r="F304" s="40">
        <v>418.96666666666664</v>
      </c>
      <c r="G304" s="40">
        <v>412.7833333333333</v>
      </c>
      <c r="H304" s="40">
        <v>437.18333333333339</v>
      </c>
      <c r="I304" s="40">
        <v>443.36666666666667</v>
      </c>
      <c r="J304" s="40">
        <v>449.38333333333344</v>
      </c>
      <c r="K304" s="31">
        <v>437.35</v>
      </c>
      <c r="L304" s="31">
        <v>425.15</v>
      </c>
      <c r="M304" s="31">
        <v>4.9034500000000003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840.75</v>
      </c>
      <c r="D305" s="40">
        <v>837.13333333333333</v>
      </c>
      <c r="E305" s="40">
        <v>830.56666666666661</v>
      </c>
      <c r="F305" s="40">
        <v>820.38333333333333</v>
      </c>
      <c r="G305" s="40">
        <v>813.81666666666661</v>
      </c>
      <c r="H305" s="40">
        <v>847.31666666666661</v>
      </c>
      <c r="I305" s="40">
        <v>853.88333333333344</v>
      </c>
      <c r="J305" s="40">
        <v>864.06666666666661</v>
      </c>
      <c r="K305" s="31">
        <v>843.7</v>
      </c>
      <c r="L305" s="31">
        <v>826.95</v>
      </c>
      <c r="M305" s="31">
        <v>23.464559999999999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165</v>
      </c>
      <c r="D306" s="40">
        <v>164.53333333333333</v>
      </c>
      <c r="E306" s="40">
        <v>163.06666666666666</v>
      </c>
      <c r="F306" s="40">
        <v>161.13333333333333</v>
      </c>
      <c r="G306" s="40">
        <v>159.66666666666666</v>
      </c>
      <c r="H306" s="40">
        <v>166.46666666666667</v>
      </c>
      <c r="I306" s="40">
        <v>167.93333333333331</v>
      </c>
      <c r="J306" s="40">
        <v>169.86666666666667</v>
      </c>
      <c r="K306" s="31">
        <v>166</v>
      </c>
      <c r="L306" s="31">
        <v>162.6</v>
      </c>
      <c r="M306" s="31">
        <v>42.384439999999998</v>
      </c>
      <c r="N306" s="1"/>
      <c r="O306" s="1"/>
    </row>
    <row r="307" spans="1:15" ht="12.75" customHeight="1">
      <c r="A307" s="31">
        <v>297</v>
      </c>
      <c r="B307" s="31" t="s">
        <v>317</v>
      </c>
      <c r="C307" s="31">
        <v>19.45</v>
      </c>
      <c r="D307" s="40">
        <v>19.483333333333331</v>
      </c>
      <c r="E307" s="40">
        <v>19.316666666666663</v>
      </c>
      <c r="F307" s="40">
        <v>19.183333333333334</v>
      </c>
      <c r="G307" s="40">
        <v>19.016666666666666</v>
      </c>
      <c r="H307" s="40">
        <v>19.61666666666666</v>
      </c>
      <c r="I307" s="40">
        <v>19.783333333333324</v>
      </c>
      <c r="J307" s="40">
        <v>19.916666666666657</v>
      </c>
      <c r="K307" s="31">
        <v>19.649999999999999</v>
      </c>
      <c r="L307" s="31">
        <v>19.350000000000001</v>
      </c>
      <c r="M307" s="31">
        <v>18.898510000000002</v>
      </c>
      <c r="N307" s="1"/>
      <c r="O307" s="1"/>
    </row>
    <row r="308" spans="1:15" ht="12.75" customHeight="1">
      <c r="A308" s="31">
        <v>298</v>
      </c>
      <c r="B308" s="31" t="s">
        <v>447</v>
      </c>
      <c r="C308" s="31">
        <v>244.3</v>
      </c>
      <c r="D308" s="40">
        <v>244.83333333333334</v>
      </c>
      <c r="E308" s="40">
        <v>240.41666666666669</v>
      </c>
      <c r="F308" s="40">
        <v>236.53333333333333</v>
      </c>
      <c r="G308" s="40">
        <v>232.11666666666667</v>
      </c>
      <c r="H308" s="40">
        <v>248.7166666666667</v>
      </c>
      <c r="I308" s="40">
        <v>253.13333333333338</v>
      </c>
      <c r="J308" s="40">
        <v>257.01666666666671</v>
      </c>
      <c r="K308" s="31">
        <v>249.25</v>
      </c>
      <c r="L308" s="31">
        <v>240.95</v>
      </c>
      <c r="M308" s="31">
        <v>2.1932900000000002</v>
      </c>
      <c r="N308" s="1"/>
      <c r="O308" s="1"/>
    </row>
    <row r="309" spans="1:15" ht="12.75" customHeight="1">
      <c r="A309" s="31">
        <v>299</v>
      </c>
      <c r="B309" s="31" t="s">
        <v>449</v>
      </c>
      <c r="C309" s="31">
        <v>701.3</v>
      </c>
      <c r="D309" s="40">
        <v>698.13333333333333</v>
      </c>
      <c r="E309" s="40">
        <v>691.26666666666665</v>
      </c>
      <c r="F309" s="40">
        <v>681.23333333333335</v>
      </c>
      <c r="G309" s="40">
        <v>674.36666666666667</v>
      </c>
      <c r="H309" s="40">
        <v>708.16666666666663</v>
      </c>
      <c r="I309" s="40">
        <v>715.03333333333319</v>
      </c>
      <c r="J309" s="40">
        <v>725.06666666666661</v>
      </c>
      <c r="K309" s="31">
        <v>705</v>
      </c>
      <c r="L309" s="31">
        <v>688.1</v>
      </c>
      <c r="M309" s="31">
        <v>0.60304000000000002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176.75</v>
      </c>
      <c r="D310" s="40">
        <v>176.68333333333331</v>
      </c>
      <c r="E310" s="40">
        <v>175.56666666666661</v>
      </c>
      <c r="F310" s="40">
        <v>174.3833333333333</v>
      </c>
      <c r="G310" s="40">
        <v>173.26666666666659</v>
      </c>
      <c r="H310" s="40">
        <v>177.86666666666662</v>
      </c>
      <c r="I310" s="40">
        <v>178.98333333333335</v>
      </c>
      <c r="J310" s="40">
        <v>180.16666666666663</v>
      </c>
      <c r="K310" s="31">
        <v>177.8</v>
      </c>
      <c r="L310" s="31">
        <v>175.5</v>
      </c>
      <c r="M310" s="31">
        <v>20.511579999999999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529.79999999999995</v>
      </c>
      <c r="D311" s="40">
        <v>527.94999999999993</v>
      </c>
      <c r="E311" s="40">
        <v>524.39999999999986</v>
      </c>
      <c r="F311" s="40">
        <v>518.99999999999989</v>
      </c>
      <c r="G311" s="40">
        <v>515.44999999999982</v>
      </c>
      <c r="H311" s="40">
        <v>533.34999999999991</v>
      </c>
      <c r="I311" s="40">
        <v>536.89999999999986</v>
      </c>
      <c r="J311" s="40">
        <v>542.29999999999995</v>
      </c>
      <c r="K311" s="31">
        <v>531.5</v>
      </c>
      <c r="L311" s="31">
        <v>522.54999999999995</v>
      </c>
      <c r="M311" s="31">
        <v>8.2992600000000003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7434.9</v>
      </c>
      <c r="D312" s="40">
        <v>7361.2833333333328</v>
      </c>
      <c r="E312" s="40">
        <v>7224.7166666666653</v>
      </c>
      <c r="F312" s="40">
        <v>7014.5333333333328</v>
      </c>
      <c r="G312" s="40">
        <v>6877.9666666666653</v>
      </c>
      <c r="H312" s="40">
        <v>7571.4666666666653</v>
      </c>
      <c r="I312" s="40">
        <v>7708.0333333333328</v>
      </c>
      <c r="J312" s="40">
        <v>7918.2166666666653</v>
      </c>
      <c r="K312" s="31">
        <v>7497.85</v>
      </c>
      <c r="L312" s="31">
        <v>7151.1</v>
      </c>
      <c r="M312" s="31">
        <v>9.3033900000000003</v>
      </c>
      <c r="N312" s="1"/>
      <c r="O312" s="1"/>
    </row>
    <row r="313" spans="1:15" ht="12.75" customHeight="1">
      <c r="A313" s="31">
        <v>303</v>
      </c>
      <c r="B313" s="31" t="s">
        <v>858</v>
      </c>
      <c r="C313" s="31">
        <v>2804.65</v>
      </c>
      <c r="D313" s="40">
        <v>2802.6333333333332</v>
      </c>
      <c r="E313" s="40">
        <v>2755.2666666666664</v>
      </c>
      <c r="F313" s="40">
        <v>2705.8833333333332</v>
      </c>
      <c r="G313" s="40">
        <v>2658.5166666666664</v>
      </c>
      <c r="H313" s="40">
        <v>2852.0166666666664</v>
      </c>
      <c r="I313" s="40">
        <v>2899.3833333333332</v>
      </c>
      <c r="J313" s="40">
        <v>2948.7666666666664</v>
      </c>
      <c r="K313" s="31">
        <v>2850</v>
      </c>
      <c r="L313" s="31">
        <v>2753.25</v>
      </c>
      <c r="M313" s="31">
        <v>0.78869999999999996</v>
      </c>
      <c r="N313" s="1"/>
      <c r="O313" s="1"/>
    </row>
    <row r="314" spans="1:15" ht="12.75" customHeight="1">
      <c r="A314" s="31">
        <v>304</v>
      </c>
      <c r="B314" s="31" t="s">
        <v>451</v>
      </c>
      <c r="C314" s="31">
        <v>368.45</v>
      </c>
      <c r="D314" s="40">
        <v>367.51666666666671</v>
      </c>
      <c r="E314" s="40">
        <v>364.03333333333342</v>
      </c>
      <c r="F314" s="40">
        <v>359.61666666666673</v>
      </c>
      <c r="G314" s="40">
        <v>356.13333333333344</v>
      </c>
      <c r="H314" s="40">
        <v>371.93333333333339</v>
      </c>
      <c r="I314" s="40">
        <v>375.41666666666663</v>
      </c>
      <c r="J314" s="40">
        <v>379.83333333333337</v>
      </c>
      <c r="K314" s="31">
        <v>371</v>
      </c>
      <c r="L314" s="31">
        <v>363.1</v>
      </c>
      <c r="M314" s="31">
        <v>3.2613699999999999</v>
      </c>
      <c r="N314" s="1"/>
      <c r="O314" s="1"/>
    </row>
    <row r="315" spans="1:15" ht="12.75" customHeight="1">
      <c r="A315" s="31">
        <v>305</v>
      </c>
      <c r="B315" s="31" t="s">
        <v>452</v>
      </c>
      <c r="C315" s="31">
        <v>264.3</v>
      </c>
      <c r="D315" s="40">
        <v>264.81666666666666</v>
      </c>
      <c r="E315" s="40">
        <v>262.18333333333334</v>
      </c>
      <c r="F315" s="40">
        <v>260.06666666666666</v>
      </c>
      <c r="G315" s="40">
        <v>257.43333333333334</v>
      </c>
      <c r="H315" s="40">
        <v>266.93333333333334</v>
      </c>
      <c r="I315" s="40">
        <v>269.56666666666666</v>
      </c>
      <c r="J315" s="40">
        <v>271.68333333333334</v>
      </c>
      <c r="K315" s="31">
        <v>267.45</v>
      </c>
      <c r="L315" s="31">
        <v>262.7</v>
      </c>
      <c r="M315" s="31">
        <v>1.5421199999999999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916.2</v>
      </c>
      <c r="D316" s="40">
        <v>911.4</v>
      </c>
      <c r="E316" s="40">
        <v>903.8</v>
      </c>
      <c r="F316" s="40">
        <v>891.4</v>
      </c>
      <c r="G316" s="40">
        <v>883.8</v>
      </c>
      <c r="H316" s="40">
        <v>923.8</v>
      </c>
      <c r="I316" s="40">
        <v>931.40000000000009</v>
      </c>
      <c r="J316" s="40">
        <v>943.8</v>
      </c>
      <c r="K316" s="31">
        <v>919</v>
      </c>
      <c r="L316" s="31">
        <v>899</v>
      </c>
      <c r="M316" s="31">
        <v>16.619949999999999</v>
      </c>
      <c r="N316" s="1"/>
      <c r="O316" s="1"/>
    </row>
    <row r="317" spans="1:15" ht="12.75" customHeight="1">
      <c r="A317" s="31">
        <v>307</v>
      </c>
      <c r="B317" s="31" t="s">
        <v>457</v>
      </c>
      <c r="C317" s="31">
        <v>1703.9</v>
      </c>
      <c r="D317" s="40">
        <v>1696.9333333333334</v>
      </c>
      <c r="E317" s="40">
        <v>1637.9666666666667</v>
      </c>
      <c r="F317" s="40">
        <v>1572.0333333333333</v>
      </c>
      <c r="G317" s="40">
        <v>1513.0666666666666</v>
      </c>
      <c r="H317" s="40">
        <v>1762.8666666666668</v>
      </c>
      <c r="I317" s="40">
        <v>1821.8333333333335</v>
      </c>
      <c r="J317" s="40">
        <v>1887.7666666666669</v>
      </c>
      <c r="K317" s="31">
        <v>1755.9</v>
      </c>
      <c r="L317" s="31">
        <v>1631</v>
      </c>
      <c r="M317" s="31">
        <v>24.738230000000001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3162.7</v>
      </c>
      <c r="D318" s="40">
        <v>3137.9</v>
      </c>
      <c r="E318" s="40">
        <v>3092.8</v>
      </c>
      <c r="F318" s="40">
        <v>3022.9</v>
      </c>
      <c r="G318" s="40">
        <v>2977.8</v>
      </c>
      <c r="H318" s="40">
        <v>3207.8</v>
      </c>
      <c r="I318" s="40">
        <v>3252.8999999999996</v>
      </c>
      <c r="J318" s="40">
        <v>3322.8</v>
      </c>
      <c r="K318" s="31">
        <v>3183</v>
      </c>
      <c r="L318" s="31">
        <v>3068</v>
      </c>
      <c r="M318" s="31">
        <v>2.5497800000000002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979.55</v>
      </c>
      <c r="D319" s="40">
        <v>976.30000000000007</v>
      </c>
      <c r="E319" s="40">
        <v>971.10000000000014</v>
      </c>
      <c r="F319" s="40">
        <v>962.65000000000009</v>
      </c>
      <c r="G319" s="40">
        <v>957.45000000000016</v>
      </c>
      <c r="H319" s="40">
        <v>984.75000000000011</v>
      </c>
      <c r="I319" s="40">
        <v>989.95000000000016</v>
      </c>
      <c r="J319" s="40">
        <v>998.40000000000009</v>
      </c>
      <c r="K319" s="31">
        <v>981.5</v>
      </c>
      <c r="L319" s="31">
        <v>967.85</v>
      </c>
      <c r="M319" s="31">
        <v>3.96861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909.8</v>
      </c>
      <c r="D320" s="40">
        <v>909.16666666666663</v>
      </c>
      <c r="E320" s="40">
        <v>900.63333333333321</v>
      </c>
      <c r="F320" s="40">
        <v>891.46666666666658</v>
      </c>
      <c r="G320" s="40">
        <v>882.93333333333317</v>
      </c>
      <c r="H320" s="40">
        <v>918.33333333333326</v>
      </c>
      <c r="I320" s="40">
        <v>926.86666666666679</v>
      </c>
      <c r="J320" s="40">
        <v>936.0333333333333</v>
      </c>
      <c r="K320" s="31">
        <v>917.7</v>
      </c>
      <c r="L320" s="31">
        <v>900</v>
      </c>
      <c r="M320" s="31">
        <v>10.559100000000001</v>
      </c>
      <c r="N320" s="1"/>
      <c r="O320" s="1"/>
    </row>
    <row r="321" spans="1:15" ht="12.75" customHeight="1">
      <c r="A321" s="31">
        <v>311</v>
      </c>
      <c r="B321" s="31" t="s">
        <v>448</v>
      </c>
      <c r="C321" s="31">
        <v>209.95</v>
      </c>
      <c r="D321" s="40">
        <v>211.04999999999998</v>
      </c>
      <c r="E321" s="40">
        <v>208.09999999999997</v>
      </c>
      <c r="F321" s="40">
        <v>206.24999999999997</v>
      </c>
      <c r="G321" s="40">
        <v>203.29999999999995</v>
      </c>
      <c r="H321" s="40">
        <v>212.89999999999998</v>
      </c>
      <c r="I321" s="40">
        <v>215.84999999999997</v>
      </c>
      <c r="J321" s="40">
        <v>217.7</v>
      </c>
      <c r="K321" s="31">
        <v>214</v>
      </c>
      <c r="L321" s="31">
        <v>209.2</v>
      </c>
      <c r="M321" s="31">
        <v>3.0851000000000002</v>
      </c>
      <c r="N321" s="1"/>
      <c r="O321" s="1"/>
    </row>
    <row r="322" spans="1:15" ht="12.75" customHeight="1">
      <c r="A322" s="31">
        <v>312</v>
      </c>
      <c r="B322" s="31" t="s">
        <v>455</v>
      </c>
      <c r="C322" s="31">
        <v>186.1</v>
      </c>
      <c r="D322" s="40">
        <v>186.68333333333331</v>
      </c>
      <c r="E322" s="40">
        <v>184.31666666666661</v>
      </c>
      <c r="F322" s="40">
        <v>182.5333333333333</v>
      </c>
      <c r="G322" s="40">
        <v>180.1666666666666</v>
      </c>
      <c r="H322" s="40">
        <v>188.46666666666661</v>
      </c>
      <c r="I322" s="40">
        <v>190.83333333333334</v>
      </c>
      <c r="J322" s="40">
        <v>192.61666666666662</v>
      </c>
      <c r="K322" s="31">
        <v>189.05</v>
      </c>
      <c r="L322" s="31">
        <v>184.9</v>
      </c>
      <c r="M322" s="31">
        <v>1.39944</v>
      </c>
      <c r="N322" s="1"/>
      <c r="O322" s="1"/>
    </row>
    <row r="323" spans="1:15" ht="12.75" customHeight="1">
      <c r="A323" s="31">
        <v>313</v>
      </c>
      <c r="B323" s="31" t="s">
        <v>453</v>
      </c>
      <c r="C323" s="31">
        <v>162.4</v>
      </c>
      <c r="D323" s="40">
        <v>163.21666666666667</v>
      </c>
      <c r="E323" s="40">
        <v>160.28333333333333</v>
      </c>
      <c r="F323" s="40">
        <v>158.16666666666666</v>
      </c>
      <c r="G323" s="40">
        <v>155.23333333333332</v>
      </c>
      <c r="H323" s="40">
        <v>165.33333333333334</v>
      </c>
      <c r="I323" s="40">
        <v>168.26666666666668</v>
      </c>
      <c r="J323" s="40">
        <v>170.38333333333335</v>
      </c>
      <c r="K323" s="31">
        <v>166.15</v>
      </c>
      <c r="L323" s="31">
        <v>161.1</v>
      </c>
      <c r="M323" s="31">
        <v>2.8257099999999999</v>
      </c>
      <c r="N323" s="1"/>
      <c r="O323" s="1"/>
    </row>
    <row r="324" spans="1:15" ht="12.75" customHeight="1">
      <c r="A324" s="31">
        <v>314</v>
      </c>
      <c r="B324" s="31" t="s">
        <v>454</v>
      </c>
      <c r="C324" s="31">
        <v>919</v>
      </c>
      <c r="D324" s="40">
        <v>903.81666666666661</v>
      </c>
      <c r="E324" s="40">
        <v>879.63333333333321</v>
      </c>
      <c r="F324" s="40">
        <v>840.26666666666665</v>
      </c>
      <c r="G324" s="40">
        <v>816.08333333333326</v>
      </c>
      <c r="H324" s="40">
        <v>943.18333333333317</v>
      </c>
      <c r="I324" s="40">
        <v>967.36666666666656</v>
      </c>
      <c r="J324" s="40">
        <v>1006.7333333333331</v>
      </c>
      <c r="K324" s="31">
        <v>928</v>
      </c>
      <c r="L324" s="31">
        <v>864.45</v>
      </c>
      <c r="M324" s="31">
        <v>7.0457000000000001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4642.8999999999996</v>
      </c>
      <c r="D325" s="40">
        <v>4599.3</v>
      </c>
      <c r="E325" s="40">
        <v>4523.6000000000004</v>
      </c>
      <c r="F325" s="40">
        <v>4404.3</v>
      </c>
      <c r="G325" s="40">
        <v>4328.6000000000004</v>
      </c>
      <c r="H325" s="40">
        <v>4718.6000000000004</v>
      </c>
      <c r="I325" s="40">
        <v>4794.2999999999993</v>
      </c>
      <c r="J325" s="40">
        <v>4913.6000000000004</v>
      </c>
      <c r="K325" s="31">
        <v>4675</v>
      </c>
      <c r="L325" s="31">
        <v>4480</v>
      </c>
      <c r="M325" s="31">
        <v>9.6027199999999997</v>
      </c>
      <c r="N325" s="1"/>
      <c r="O325" s="1"/>
    </row>
    <row r="326" spans="1:15" ht="12.75" customHeight="1">
      <c r="A326" s="31">
        <v>316</v>
      </c>
      <c r="B326" s="31" t="s">
        <v>445</v>
      </c>
      <c r="C326" s="31">
        <v>43.5</v>
      </c>
      <c r="D326" s="40">
        <v>44.083333333333336</v>
      </c>
      <c r="E326" s="40">
        <v>42.716666666666669</v>
      </c>
      <c r="F326" s="40">
        <v>41.93333333333333</v>
      </c>
      <c r="G326" s="40">
        <v>40.566666666666663</v>
      </c>
      <c r="H326" s="40">
        <v>44.866666666666674</v>
      </c>
      <c r="I326" s="40">
        <v>46.233333333333334</v>
      </c>
      <c r="J326" s="40">
        <v>47.01666666666668</v>
      </c>
      <c r="K326" s="31">
        <v>45.45</v>
      </c>
      <c r="L326" s="31">
        <v>43.3</v>
      </c>
      <c r="M326" s="31">
        <v>44.977089999999997</v>
      </c>
      <c r="N326" s="1"/>
      <c r="O326" s="1"/>
    </row>
    <row r="327" spans="1:15" ht="12.75" customHeight="1">
      <c r="A327" s="31">
        <v>317</v>
      </c>
      <c r="B327" s="31" t="s">
        <v>446</v>
      </c>
      <c r="C327" s="31">
        <v>172.55</v>
      </c>
      <c r="D327" s="40">
        <v>173.51666666666668</v>
      </c>
      <c r="E327" s="40">
        <v>171.13333333333335</v>
      </c>
      <c r="F327" s="40">
        <v>169.71666666666667</v>
      </c>
      <c r="G327" s="40">
        <v>167.33333333333334</v>
      </c>
      <c r="H327" s="40">
        <v>174.93333333333337</v>
      </c>
      <c r="I327" s="40">
        <v>177.31666666666669</v>
      </c>
      <c r="J327" s="40">
        <v>178.73333333333338</v>
      </c>
      <c r="K327" s="31">
        <v>175.9</v>
      </c>
      <c r="L327" s="31">
        <v>172.1</v>
      </c>
      <c r="M327" s="31">
        <v>3.79175</v>
      </c>
      <c r="N327" s="1"/>
      <c r="O327" s="1"/>
    </row>
    <row r="328" spans="1:15" ht="12.75" customHeight="1">
      <c r="A328" s="31">
        <v>318</v>
      </c>
      <c r="B328" s="31" t="s">
        <v>456</v>
      </c>
      <c r="C328" s="31">
        <v>963.3</v>
      </c>
      <c r="D328" s="40">
        <v>962.86666666666667</v>
      </c>
      <c r="E328" s="40">
        <v>947.23333333333335</v>
      </c>
      <c r="F328" s="40">
        <v>931.16666666666663</v>
      </c>
      <c r="G328" s="40">
        <v>915.5333333333333</v>
      </c>
      <c r="H328" s="40">
        <v>978.93333333333339</v>
      </c>
      <c r="I328" s="40">
        <v>994.56666666666683</v>
      </c>
      <c r="J328" s="40">
        <v>1010.6333333333334</v>
      </c>
      <c r="K328" s="31">
        <v>978.5</v>
      </c>
      <c r="L328" s="31">
        <v>946.8</v>
      </c>
      <c r="M328" s="31">
        <v>1.9736199999999999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3131.3</v>
      </c>
      <c r="D329" s="40">
        <v>3117.2166666666672</v>
      </c>
      <c r="E329" s="40">
        <v>3080.2833333333342</v>
      </c>
      <c r="F329" s="40">
        <v>3029.2666666666669</v>
      </c>
      <c r="G329" s="40">
        <v>2992.3333333333339</v>
      </c>
      <c r="H329" s="40">
        <v>3168.2333333333345</v>
      </c>
      <c r="I329" s="40">
        <v>3205.166666666667</v>
      </c>
      <c r="J329" s="40">
        <v>3256.1833333333348</v>
      </c>
      <c r="K329" s="31">
        <v>3154.15</v>
      </c>
      <c r="L329" s="31">
        <v>3066.2</v>
      </c>
      <c r="M329" s="31">
        <v>5.0008800000000004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74655.3</v>
      </c>
      <c r="D330" s="40">
        <v>74635.8</v>
      </c>
      <c r="E330" s="40">
        <v>74028.850000000006</v>
      </c>
      <c r="F330" s="40">
        <v>73402.400000000009</v>
      </c>
      <c r="G330" s="40">
        <v>72795.450000000012</v>
      </c>
      <c r="H330" s="40">
        <v>75262.25</v>
      </c>
      <c r="I330" s="40">
        <v>75869.199999999983</v>
      </c>
      <c r="J330" s="40">
        <v>76495.649999999994</v>
      </c>
      <c r="K330" s="31">
        <v>75242.75</v>
      </c>
      <c r="L330" s="31">
        <v>74009.350000000006</v>
      </c>
      <c r="M330" s="31">
        <v>8.1180000000000002E-2</v>
      </c>
      <c r="N330" s="1"/>
      <c r="O330" s="1"/>
    </row>
    <row r="331" spans="1:15" ht="12.75" customHeight="1">
      <c r="A331" s="31">
        <v>321</v>
      </c>
      <c r="B331" s="31" t="s">
        <v>450</v>
      </c>
      <c r="C331" s="31">
        <v>44.55</v>
      </c>
      <c r="D331" s="40">
        <v>44.716666666666661</v>
      </c>
      <c r="E331" s="40">
        <v>44.283333333333324</v>
      </c>
      <c r="F331" s="40">
        <v>44.016666666666666</v>
      </c>
      <c r="G331" s="40">
        <v>43.583333333333329</v>
      </c>
      <c r="H331" s="40">
        <v>44.98333333333332</v>
      </c>
      <c r="I331" s="40">
        <v>45.416666666666657</v>
      </c>
      <c r="J331" s="40">
        <v>45.683333333333316</v>
      </c>
      <c r="K331" s="31">
        <v>45.15</v>
      </c>
      <c r="L331" s="31">
        <v>44.45</v>
      </c>
      <c r="M331" s="31">
        <v>7.8966099999999999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1501</v>
      </c>
      <c r="D332" s="40">
        <v>1502.8499999999997</v>
      </c>
      <c r="E332" s="40">
        <v>1490.7499999999993</v>
      </c>
      <c r="F332" s="40">
        <v>1480.4999999999995</v>
      </c>
      <c r="G332" s="40">
        <v>1468.3999999999992</v>
      </c>
      <c r="H332" s="40">
        <v>1513.0999999999995</v>
      </c>
      <c r="I332" s="40">
        <v>1525.1999999999998</v>
      </c>
      <c r="J332" s="40">
        <v>1535.4499999999996</v>
      </c>
      <c r="K332" s="31">
        <v>1514.95</v>
      </c>
      <c r="L332" s="31">
        <v>1492.6</v>
      </c>
      <c r="M332" s="31">
        <v>4.12636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372.15</v>
      </c>
      <c r="D333" s="40">
        <v>370.45</v>
      </c>
      <c r="E333" s="40">
        <v>366.7</v>
      </c>
      <c r="F333" s="40">
        <v>361.25</v>
      </c>
      <c r="G333" s="40">
        <v>357.5</v>
      </c>
      <c r="H333" s="40">
        <v>375.9</v>
      </c>
      <c r="I333" s="40">
        <v>379.65</v>
      </c>
      <c r="J333" s="40">
        <v>385.09999999999997</v>
      </c>
      <c r="K333" s="31">
        <v>374.2</v>
      </c>
      <c r="L333" s="31">
        <v>365</v>
      </c>
      <c r="M333" s="31">
        <v>11.24174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834.7</v>
      </c>
      <c r="D334" s="40">
        <v>834.93333333333339</v>
      </c>
      <c r="E334" s="40">
        <v>826.86666666666679</v>
      </c>
      <c r="F334" s="40">
        <v>819.03333333333342</v>
      </c>
      <c r="G334" s="40">
        <v>810.96666666666681</v>
      </c>
      <c r="H334" s="40">
        <v>842.76666666666677</v>
      </c>
      <c r="I334" s="40">
        <v>850.83333333333337</v>
      </c>
      <c r="J334" s="40">
        <v>858.66666666666674</v>
      </c>
      <c r="K334" s="31">
        <v>843</v>
      </c>
      <c r="L334" s="31">
        <v>827.1</v>
      </c>
      <c r="M334" s="31">
        <v>3.0529199999999999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98.3</v>
      </c>
      <c r="D335" s="40">
        <v>97.633333333333326</v>
      </c>
      <c r="E335" s="40">
        <v>96.466666666666654</v>
      </c>
      <c r="F335" s="40">
        <v>94.633333333333326</v>
      </c>
      <c r="G335" s="40">
        <v>93.466666666666654</v>
      </c>
      <c r="H335" s="40">
        <v>99.466666666666654</v>
      </c>
      <c r="I335" s="40">
        <v>100.63333333333334</v>
      </c>
      <c r="J335" s="40">
        <v>102.46666666666665</v>
      </c>
      <c r="K335" s="31">
        <v>98.8</v>
      </c>
      <c r="L335" s="31">
        <v>95.8</v>
      </c>
      <c r="M335" s="31">
        <v>319.55014999999997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5739.8</v>
      </c>
      <c r="D336" s="40">
        <v>5745.4000000000005</v>
      </c>
      <c r="E336" s="40">
        <v>5697.6000000000013</v>
      </c>
      <c r="F336" s="40">
        <v>5655.4000000000005</v>
      </c>
      <c r="G336" s="40">
        <v>5607.6000000000013</v>
      </c>
      <c r="H336" s="40">
        <v>5787.6000000000013</v>
      </c>
      <c r="I336" s="40">
        <v>5835.4000000000005</v>
      </c>
      <c r="J336" s="40">
        <v>5877.6000000000013</v>
      </c>
      <c r="K336" s="31">
        <v>5793.2</v>
      </c>
      <c r="L336" s="31">
        <v>5703.2</v>
      </c>
      <c r="M336" s="31">
        <v>2.6615500000000001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3903.5</v>
      </c>
      <c r="D337" s="40">
        <v>3886.4500000000003</v>
      </c>
      <c r="E337" s="40">
        <v>3862.9500000000007</v>
      </c>
      <c r="F337" s="40">
        <v>3822.4000000000005</v>
      </c>
      <c r="G337" s="40">
        <v>3798.900000000001</v>
      </c>
      <c r="H337" s="40">
        <v>3927.0000000000005</v>
      </c>
      <c r="I337" s="40">
        <v>3950.4999999999995</v>
      </c>
      <c r="J337" s="40">
        <v>3991.05</v>
      </c>
      <c r="K337" s="31">
        <v>3909.95</v>
      </c>
      <c r="L337" s="31">
        <v>3845.9</v>
      </c>
      <c r="M337" s="31">
        <v>1.29223</v>
      </c>
      <c r="N337" s="1"/>
      <c r="O337" s="1"/>
    </row>
    <row r="338" spans="1:15" ht="12.75" customHeight="1">
      <c r="A338" s="31">
        <v>328</v>
      </c>
      <c r="B338" s="31" t="s">
        <v>859</v>
      </c>
      <c r="C338" s="31">
        <v>2319.1999999999998</v>
      </c>
      <c r="D338" s="40">
        <v>2325.0833333333335</v>
      </c>
      <c r="E338" s="40">
        <v>2295.166666666667</v>
      </c>
      <c r="F338" s="40">
        <v>2271.1333333333337</v>
      </c>
      <c r="G338" s="40">
        <v>2241.2166666666672</v>
      </c>
      <c r="H338" s="40">
        <v>2349.1166666666668</v>
      </c>
      <c r="I338" s="40">
        <v>2379.0333333333338</v>
      </c>
      <c r="J338" s="40">
        <v>2403.0666666666666</v>
      </c>
      <c r="K338" s="31">
        <v>2355</v>
      </c>
      <c r="L338" s="31">
        <v>2301.0500000000002</v>
      </c>
      <c r="M338" s="31">
        <v>0.18709000000000001</v>
      </c>
      <c r="N338" s="1"/>
      <c r="O338" s="1"/>
    </row>
    <row r="339" spans="1:15" ht="12.75" customHeight="1">
      <c r="A339" s="31">
        <v>329</v>
      </c>
      <c r="B339" s="31" t="s">
        <v>458</v>
      </c>
      <c r="C339" s="31">
        <v>43.45</v>
      </c>
      <c r="D339" s="40">
        <v>43.5</v>
      </c>
      <c r="E339" s="40">
        <v>43.25</v>
      </c>
      <c r="F339" s="40">
        <v>43.05</v>
      </c>
      <c r="G339" s="40">
        <v>42.8</v>
      </c>
      <c r="H339" s="40">
        <v>43.7</v>
      </c>
      <c r="I339" s="40">
        <v>43.95</v>
      </c>
      <c r="J339" s="40">
        <v>44.150000000000006</v>
      </c>
      <c r="K339" s="31">
        <v>43.75</v>
      </c>
      <c r="L339" s="31">
        <v>43.3</v>
      </c>
      <c r="M339" s="31">
        <v>22.651910000000001</v>
      </c>
      <c r="N339" s="1"/>
      <c r="O339" s="1"/>
    </row>
    <row r="340" spans="1:15" ht="12.75" customHeight="1">
      <c r="A340" s="31">
        <v>330</v>
      </c>
      <c r="B340" s="31" t="s">
        <v>459</v>
      </c>
      <c r="C340" s="31">
        <v>76.55</v>
      </c>
      <c r="D340" s="40">
        <v>76.016666666666666</v>
      </c>
      <c r="E340" s="40">
        <v>75.133333333333326</v>
      </c>
      <c r="F340" s="40">
        <v>73.716666666666654</v>
      </c>
      <c r="G340" s="40">
        <v>72.833333333333314</v>
      </c>
      <c r="H340" s="40">
        <v>77.433333333333337</v>
      </c>
      <c r="I340" s="40">
        <v>78.316666666666691</v>
      </c>
      <c r="J340" s="40">
        <v>79.733333333333348</v>
      </c>
      <c r="K340" s="31">
        <v>76.900000000000006</v>
      </c>
      <c r="L340" s="31">
        <v>74.599999999999994</v>
      </c>
      <c r="M340" s="31">
        <v>30.156300000000002</v>
      </c>
      <c r="N340" s="1"/>
      <c r="O340" s="1"/>
    </row>
    <row r="341" spans="1:15" ht="12.75" customHeight="1">
      <c r="A341" s="31">
        <v>331</v>
      </c>
      <c r="B341" s="31" t="s">
        <v>460</v>
      </c>
      <c r="C341" s="31">
        <v>603.1</v>
      </c>
      <c r="D341" s="40">
        <v>603.25</v>
      </c>
      <c r="E341" s="40">
        <v>596.5</v>
      </c>
      <c r="F341" s="40">
        <v>589.9</v>
      </c>
      <c r="G341" s="40">
        <v>583.15</v>
      </c>
      <c r="H341" s="40">
        <v>609.85</v>
      </c>
      <c r="I341" s="40">
        <v>616.6</v>
      </c>
      <c r="J341" s="40">
        <v>623.20000000000005</v>
      </c>
      <c r="K341" s="31">
        <v>610</v>
      </c>
      <c r="L341" s="31">
        <v>596.65</v>
      </c>
      <c r="M341" s="31">
        <v>0.42187000000000002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19479.099999999999</v>
      </c>
      <c r="D342" s="40">
        <v>19409.7</v>
      </c>
      <c r="E342" s="40">
        <v>19294.45</v>
      </c>
      <c r="F342" s="40">
        <v>19109.8</v>
      </c>
      <c r="G342" s="40">
        <v>18994.55</v>
      </c>
      <c r="H342" s="40">
        <v>19594.350000000002</v>
      </c>
      <c r="I342" s="40">
        <v>19709.600000000002</v>
      </c>
      <c r="J342" s="40">
        <v>19894.250000000004</v>
      </c>
      <c r="K342" s="31">
        <v>19524.95</v>
      </c>
      <c r="L342" s="31">
        <v>19225.05</v>
      </c>
      <c r="M342" s="31">
        <v>0.33578000000000002</v>
      </c>
      <c r="N342" s="1"/>
      <c r="O342" s="1"/>
    </row>
    <row r="343" spans="1:15" ht="12.75" customHeight="1">
      <c r="A343" s="31">
        <v>333</v>
      </c>
      <c r="B343" s="31" t="s">
        <v>466</v>
      </c>
      <c r="C343" s="31">
        <v>81.2</v>
      </c>
      <c r="D343" s="40">
        <v>80.516666666666666</v>
      </c>
      <c r="E343" s="40">
        <v>78.533333333333331</v>
      </c>
      <c r="F343" s="40">
        <v>75.86666666666666</v>
      </c>
      <c r="G343" s="40">
        <v>73.883333333333326</v>
      </c>
      <c r="H343" s="40">
        <v>83.183333333333337</v>
      </c>
      <c r="I343" s="40">
        <v>85.166666666666657</v>
      </c>
      <c r="J343" s="40">
        <v>87.833333333333343</v>
      </c>
      <c r="K343" s="31">
        <v>82.5</v>
      </c>
      <c r="L343" s="31">
        <v>77.849999999999994</v>
      </c>
      <c r="M343" s="31">
        <v>41.602789999999999</v>
      </c>
      <c r="N343" s="1"/>
      <c r="O343" s="1"/>
    </row>
    <row r="344" spans="1:15" ht="12.75" customHeight="1">
      <c r="A344" s="31">
        <v>334</v>
      </c>
      <c r="B344" s="31" t="s">
        <v>465</v>
      </c>
      <c r="C344" s="31">
        <v>51</v>
      </c>
      <c r="D344" s="40">
        <v>51.083333333333336</v>
      </c>
      <c r="E344" s="40">
        <v>50.516666666666673</v>
      </c>
      <c r="F344" s="40">
        <v>50.033333333333339</v>
      </c>
      <c r="G344" s="40">
        <v>49.466666666666676</v>
      </c>
      <c r="H344" s="40">
        <v>51.56666666666667</v>
      </c>
      <c r="I344" s="40">
        <v>52.133333333333333</v>
      </c>
      <c r="J344" s="40">
        <v>52.616666666666667</v>
      </c>
      <c r="K344" s="31">
        <v>51.65</v>
      </c>
      <c r="L344" s="31">
        <v>50.6</v>
      </c>
      <c r="M344" s="31">
        <v>4.8232699999999999</v>
      </c>
      <c r="N344" s="1"/>
      <c r="O344" s="1"/>
    </row>
    <row r="345" spans="1:15" ht="12.75" customHeight="1">
      <c r="A345" s="31">
        <v>335</v>
      </c>
      <c r="B345" s="31" t="s">
        <v>464</v>
      </c>
      <c r="C345" s="31">
        <v>576.29999999999995</v>
      </c>
      <c r="D345" s="40">
        <v>577.43333333333328</v>
      </c>
      <c r="E345" s="40">
        <v>569.86666666666656</v>
      </c>
      <c r="F345" s="40">
        <v>563.43333333333328</v>
      </c>
      <c r="G345" s="40">
        <v>555.86666666666656</v>
      </c>
      <c r="H345" s="40">
        <v>583.86666666666656</v>
      </c>
      <c r="I345" s="40">
        <v>591.43333333333339</v>
      </c>
      <c r="J345" s="40">
        <v>597.86666666666656</v>
      </c>
      <c r="K345" s="31">
        <v>585</v>
      </c>
      <c r="L345" s="31">
        <v>571</v>
      </c>
      <c r="M345" s="31">
        <v>1.87662</v>
      </c>
      <c r="N345" s="1"/>
      <c r="O345" s="1"/>
    </row>
    <row r="346" spans="1:15" ht="12.75" customHeight="1">
      <c r="A346" s="31">
        <v>336</v>
      </c>
      <c r="B346" s="31" t="s">
        <v>461</v>
      </c>
      <c r="C346" s="31">
        <v>33.700000000000003</v>
      </c>
      <c r="D346" s="40">
        <v>34.066666666666663</v>
      </c>
      <c r="E346" s="40">
        <v>33.233333333333327</v>
      </c>
      <c r="F346" s="40">
        <v>32.766666666666666</v>
      </c>
      <c r="G346" s="40">
        <v>31.93333333333333</v>
      </c>
      <c r="H346" s="40">
        <v>34.533333333333324</v>
      </c>
      <c r="I346" s="40">
        <v>35.366666666666667</v>
      </c>
      <c r="J346" s="40">
        <v>35.833333333333321</v>
      </c>
      <c r="K346" s="31">
        <v>34.9</v>
      </c>
      <c r="L346" s="31">
        <v>33.6</v>
      </c>
      <c r="M346" s="31">
        <v>65.836590000000001</v>
      </c>
      <c r="N346" s="1"/>
      <c r="O346" s="1"/>
    </row>
    <row r="347" spans="1:15" ht="12.75" customHeight="1">
      <c r="A347" s="31">
        <v>337</v>
      </c>
      <c r="B347" s="31" t="s">
        <v>537</v>
      </c>
      <c r="C347" s="31">
        <v>145.35</v>
      </c>
      <c r="D347" s="40">
        <v>145.15</v>
      </c>
      <c r="E347" s="40">
        <v>144.15</v>
      </c>
      <c r="F347" s="40">
        <v>142.94999999999999</v>
      </c>
      <c r="G347" s="40">
        <v>141.94999999999999</v>
      </c>
      <c r="H347" s="40">
        <v>146.35000000000002</v>
      </c>
      <c r="I347" s="40">
        <v>147.35000000000002</v>
      </c>
      <c r="J347" s="40">
        <v>148.55000000000004</v>
      </c>
      <c r="K347" s="31">
        <v>146.15</v>
      </c>
      <c r="L347" s="31">
        <v>143.94999999999999</v>
      </c>
      <c r="M347" s="31">
        <v>1.0200400000000001</v>
      </c>
      <c r="N347" s="1"/>
      <c r="O347" s="1"/>
    </row>
    <row r="348" spans="1:15" ht="12.75" customHeight="1">
      <c r="A348" s="31">
        <v>338</v>
      </c>
      <c r="B348" s="31" t="s">
        <v>467</v>
      </c>
      <c r="C348" s="31">
        <v>2322.9</v>
      </c>
      <c r="D348" s="40">
        <v>2323.3666666666663</v>
      </c>
      <c r="E348" s="40">
        <v>2287.7333333333327</v>
      </c>
      <c r="F348" s="40">
        <v>2252.5666666666662</v>
      </c>
      <c r="G348" s="40">
        <v>2216.9333333333325</v>
      </c>
      <c r="H348" s="40">
        <v>2358.5333333333328</v>
      </c>
      <c r="I348" s="40">
        <v>2394.166666666667</v>
      </c>
      <c r="J348" s="40">
        <v>2429.333333333333</v>
      </c>
      <c r="K348" s="31">
        <v>2359</v>
      </c>
      <c r="L348" s="31">
        <v>2288.1999999999998</v>
      </c>
      <c r="M348" s="31">
        <v>6.4729999999999996E-2</v>
      </c>
      <c r="N348" s="1"/>
      <c r="O348" s="1"/>
    </row>
    <row r="349" spans="1:15" ht="12.75" customHeight="1">
      <c r="A349" s="31">
        <v>339</v>
      </c>
      <c r="B349" s="31" t="s">
        <v>462</v>
      </c>
      <c r="C349" s="31">
        <v>60.35</v>
      </c>
      <c r="D349" s="40">
        <v>60.150000000000006</v>
      </c>
      <c r="E349" s="40">
        <v>59.600000000000009</v>
      </c>
      <c r="F349" s="40">
        <v>58.85</v>
      </c>
      <c r="G349" s="40">
        <v>58.300000000000004</v>
      </c>
      <c r="H349" s="40">
        <v>60.900000000000013</v>
      </c>
      <c r="I349" s="40">
        <v>61.45000000000001</v>
      </c>
      <c r="J349" s="40">
        <v>62.200000000000017</v>
      </c>
      <c r="K349" s="31">
        <v>60.7</v>
      </c>
      <c r="L349" s="31">
        <v>59.4</v>
      </c>
      <c r="M349" s="31">
        <v>12.02238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146.94999999999999</v>
      </c>
      <c r="D350" s="40">
        <v>146.81666666666666</v>
      </c>
      <c r="E350" s="40">
        <v>146.13333333333333</v>
      </c>
      <c r="F350" s="40">
        <v>145.31666666666666</v>
      </c>
      <c r="G350" s="40">
        <v>144.63333333333333</v>
      </c>
      <c r="H350" s="40">
        <v>147.63333333333333</v>
      </c>
      <c r="I350" s="40">
        <v>148.31666666666666</v>
      </c>
      <c r="J350" s="40">
        <v>149.13333333333333</v>
      </c>
      <c r="K350" s="31">
        <v>147.5</v>
      </c>
      <c r="L350" s="31">
        <v>146</v>
      </c>
      <c r="M350" s="31">
        <v>105.06147</v>
      </c>
      <c r="N350" s="1"/>
      <c r="O350" s="1"/>
    </row>
    <row r="351" spans="1:15" ht="12.75" customHeight="1">
      <c r="A351" s="31">
        <v>341</v>
      </c>
      <c r="B351" s="31" t="s">
        <v>463</v>
      </c>
      <c r="C351" s="31">
        <v>238.85</v>
      </c>
      <c r="D351" s="40">
        <v>238.6</v>
      </c>
      <c r="E351" s="40">
        <v>235.25</v>
      </c>
      <c r="F351" s="40">
        <v>231.65</v>
      </c>
      <c r="G351" s="40">
        <v>228.3</v>
      </c>
      <c r="H351" s="40">
        <v>242.2</v>
      </c>
      <c r="I351" s="40">
        <v>245.54999999999995</v>
      </c>
      <c r="J351" s="40">
        <v>249.14999999999998</v>
      </c>
      <c r="K351" s="31">
        <v>241.95</v>
      </c>
      <c r="L351" s="31">
        <v>235</v>
      </c>
      <c r="M351" s="31">
        <v>7.1504599999999998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127.25</v>
      </c>
      <c r="D352" s="40">
        <v>126.58333333333333</v>
      </c>
      <c r="E352" s="40">
        <v>125.51666666666665</v>
      </c>
      <c r="F352" s="40">
        <v>123.78333333333332</v>
      </c>
      <c r="G352" s="40">
        <v>122.71666666666664</v>
      </c>
      <c r="H352" s="40">
        <v>128.31666666666666</v>
      </c>
      <c r="I352" s="40">
        <v>129.38333333333335</v>
      </c>
      <c r="J352" s="40">
        <v>131.11666666666667</v>
      </c>
      <c r="K352" s="31">
        <v>127.65</v>
      </c>
      <c r="L352" s="31">
        <v>124.85</v>
      </c>
      <c r="M352" s="31">
        <v>120.93434999999999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879.4</v>
      </c>
      <c r="D353" s="40">
        <v>878.11666666666667</v>
      </c>
      <c r="E353" s="40">
        <v>871.2833333333333</v>
      </c>
      <c r="F353" s="40">
        <v>863.16666666666663</v>
      </c>
      <c r="G353" s="40">
        <v>856.33333333333326</v>
      </c>
      <c r="H353" s="40">
        <v>886.23333333333335</v>
      </c>
      <c r="I353" s="40">
        <v>893.06666666666661</v>
      </c>
      <c r="J353" s="40">
        <v>901.18333333333339</v>
      </c>
      <c r="K353" s="31">
        <v>884.95</v>
      </c>
      <c r="L353" s="31">
        <v>870</v>
      </c>
      <c r="M353" s="31">
        <v>8.7046299999999999</v>
      </c>
      <c r="N353" s="1"/>
      <c r="O353" s="1"/>
    </row>
    <row r="354" spans="1:15" ht="12.75" customHeight="1">
      <c r="A354" s="31">
        <v>344</v>
      </c>
      <c r="B354" s="31" t="s">
        <v>468</v>
      </c>
      <c r="C354" s="31">
        <v>4227.3500000000004</v>
      </c>
      <c r="D354" s="40">
        <v>4227.3</v>
      </c>
      <c r="E354" s="40">
        <v>4187.6000000000004</v>
      </c>
      <c r="F354" s="40">
        <v>4147.8500000000004</v>
      </c>
      <c r="G354" s="40">
        <v>4108.1500000000005</v>
      </c>
      <c r="H354" s="40">
        <v>4267.05</v>
      </c>
      <c r="I354" s="40">
        <v>4306.7499999999991</v>
      </c>
      <c r="J354" s="40">
        <v>4346.5</v>
      </c>
      <c r="K354" s="31">
        <v>4267</v>
      </c>
      <c r="L354" s="31">
        <v>4187.55</v>
      </c>
      <c r="M354" s="31">
        <v>0.36849999999999999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212.9</v>
      </c>
      <c r="D355" s="40">
        <v>213.73333333333335</v>
      </c>
      <c r="E355" s="40">
        <v>209.81666666666669</v>
      </c>
      <c r="F355" s="40">
        <v>206.73333333333335</v>
      </c>
      <c r="G355" s="40">
        <v>202.81666666666669</v>
      </c>
      <c r="H355" s="40">
        <v>216.81666666666669</v>
      </c>
      <c r="I355" s="40">
        <v>220.73333333333332</v>
      </c>
      <c r="J355" s="40">
        <v>223.81666666666669</v>
      </c>
      <c r="K355" s="31">
        <v>217.65</v>
      </c>
      <c r="L355" s="31">
        <v>210.65</v>
      </c>
      <c r="M355" s="31">
        <v>4.8812199999999999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148.4</v>
      </c>
      <c r="D356" s="40">
        <v>148.51666666666668</v>
      </c>
      <c r="E356" s="40">
        <v>146.68333333333337</v>
      </c>
      <c r="F356" s="40">
        <v>144.9666666666667</v>
      </c>
      <c r="G356" s="40">
        <v>143.13333333333338</v>
      </c>
      <c r="H356" s="40">
        <v>150.23333333333335</v>
      </c>
      <c r="I356" s="40">
        <v>152.06666666666666</v>
      </c>
      <c r="J356" s="40">
        <v>153.78333333333333</v>
      </c>
      <c r="K356" s="31">
        <v>150.35</v>
      </c>
      <c r="L356" s="31">
        <v>146.80000000000001</v>
      </c>
      <c r="M356" s="31">
        <v>122.66947999999999</v>
      </c>
      <c r="N356" s="1"/>
      <c r="O356" s="1"/>
    </row>
    <row r="357" spans="1:15" ht="12.75" customHeight="1">
      <c r="A357" s="31">
        <v>347</v>
      </c>
      <c r="B357" s="31" t="s">
        <v>469</v>
      </c>
      <c r="C357" s="31">
        <v>375.7</v>
      </c>
      <c r="D357" s="40">
        <v>374.3</v>
      </c>
      <c r="E357" s="40">
        <v>368.6</v>
      </c>
      <c r="F357" s="40">
        <v>361.5</v>
      </c>
      <c r="G357" s="40">
        <v>355.8</v>
      </c>
      <c r="H357" s="40">
        <v>381.40000000000003</v>
      </c>
      <c r="I357" s="40">
        <v>387.09999999999997</v>
      </c>
      <c r="J357" s="40">
        <v>394.20000000000005</v>
      </c>
      <c r="K357" s="31">
        <v>380</v>
      </c>
      <c r="L357" s="31">
        <v>367.2</v>
      </c>
      <c r="M357" s="31">
        <v>1.0948899999999999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40061.15</v>
      </c>
      <c r="D358" s="40">
        <v>39830.400000000001</v>
      </c>
      <c r="E358" s="40">
        <v>39260.800000000003</v>
      </c>
      <c r="F358" s="40">
        <v>38460.450000000004</v>
      </c>
      <c r="G358" s="40">
        <v>37890.850000000006</v>
      </c>
      <c r="H358" s="40">
        <v>40630.75</v>
      </c>
      <c r="I358" s="40">
        <v>41200.349999999991</v>
      </c>
      <c r="J358" s="40">
        <v>42000.7</v>
      </c>
      <c r="K358" s="31">
        <v>40400</v>
      </c>
      <c r="L358" s="31">
        <v>39030.050000000003</v>
      </c>
      <c r="M358" s="31">
        <v>0.28494999999999998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2627.15</v>
      </c>
      <c r="D359" s="40">
        <v>2617.5333333333333</v>
      </c>
      <c r="E359" s="40">
        <v>2597.7666666666664</v>
      </c>
      <c r="F359" s="40">
        <v>2568.3833333333332</v>
      </c>
      <c r="G359" s="40">
        <v>2548.6166666666663</v>
      </c>
      <c r="H359" s="40">
        <v>2646.9166666666665</v>
      </c>
      <c r="I359" s="40">
        <v>2666.6833333333338</v>
      </c>
      <c r="J359" s="40">
        <v>2696.0666666666666</v>
      </c>
      <c r="K359" s="31">
        <v>2637.3</v>
      </c>
      <c r="L359" s="31">
        <v>2588.15</v>
      </c>
      <c r="M359" s="31">
        <v>4.3338799999999997</v>
      </c>
      <c r="N359" s="1"/>
      <c r="O359" s="1"/>
    </row>
    <row r="360" spans="1:15" ht="12.75" customHeight="1">
      <c r="A360" s="31">
        <v>350</v>
      </c>
      <c r="B360" s="31" t="s">
        <v>473</v>
      </c>
      <c r="C360" s="31">
        <v>4286.8500000000004</v>
      </c>
      <c r="D360" s="40">
        <v>4291.2500000000009</v>
      </c>
      <c r="E360" s="40">
        <v>4203.7000000000016</v>
      </c>
      <c r="F360" s="40">
        <v>4120.5500000000011</v>
      </c>
      <c r="G360" s="40">
        <v>4033.0000000000018</v>
      </c>
      <c r="H360" s="40">
        <v>4374.4000000000015</v>
      </c>
      <c r="I360" s="40">
        <v>4461.9500000000007</v>
      </c>
      <c r="J360" s="40">
        <v>4545.1000000000013</v>
      </c>
      <c r="K360" s="31">
        <v>4378.8</v>
      </c>
      <c r="L360" s="31">
        <v>4208.1000000000004</v>
      </c>
      <c r="M360" s="31">
        <v>3.6006300000000002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226.1</v>
      </c>
      <c r="D361" s="40">
        <v>225.91666666666666</v>
      </c>
      <c r="E361" s="40">
        <v>224.98333333333332</v>
      </c>
      <c r="F361" s="40">
        <v>223.86666666666667</v>
      </c>
      <c r="G361" s="40">
        <v>222.93333333333334</v>
      </c>
      <c r="H361" s="40">
        <v>227.0333333333333</v>
      </c>
      <c r="I361" s="40">
        <v>227.96666666666664</v>
      </c>
      <c r="J361" s="40">
        <v>229.08333333333329</v>
      </c>
      <c r="K361" s="31">
        <v>226.85</v>
      </c>
      <c r="L361" s="31">
        <v>224.8</v>
      </c>
      <c r="M361" s="31">
        <v>10.593920000000001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123.3</v>
      </c>
      <c r="D362" s="40">
        <v>123.36666666666667</v>
      </c>
      <c r="E362" s="40">
        <v>122.73333333333335</v>
      </c>
      <c r="F362" s="40">
        <v>122.16666666666667</v>
      </c>
      <c r="G362" s="40">
        <v>121.53333333333335</v>
      </c>
      <c r="H362" s="40">
        <v>123.93333333333335</v>
      </c>
      <c r="I362" s="40">
        <v>124.56666666666668</v>
      </c>
      <c r="J362" s="40">
        <v>125.13333333333335</v>
      </c>
      <c r="K362" s="31">
        <v>124</v>
      </c>
      <c r="L362" s="31">
        <v>122.8</v>
      </c>
      <c r="M362" s="31">
        <v>26.103580000000001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4854.25</v>
      </c>
      <c r="D363" s="40">
        <v>4872.7666666666673</v>
      </c>
      <c r="E363" s="40">
        <v>4808.5833333333348</v>
      </c>
      <c r="F363" s="40">
        <v>4762.9166666666679</v>
      </c>
      <c r="G363" s="40">
        <v>4698.7333333333354</v>
      </c>
      <c r="H363" s="40">
        <v>4918.4333333333343</v>
      </c>
      <c r="I363" s="40">
        <v>4982.6166666666668</v>
      </c>
      <c r="J363" s="40">
        <v>5028.2833333333338</v>
      </c>
      <c r="K363" s="31">
        <v>4936.95</v>
      </c>
      <c r="L363" s="31">
        <v>4827.1000000000004</v>
      </c>
      <c r="M363" s="31">
        <v>0.26994000000000001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14984.9</v>
      </c>
      <c r="D364" s="40">
        <v>15021.966666666667</v>
      </c>
      <c r="E364" s="40">
        <v>14863.933333333334</v>
      </c>
      <c r="F364" s="40">
        <v>14742.966666666667</v>
      </c>
      <c r="G364" s="40">
        <v>14584.933333333334</v>
      </c>
      <c r="H364" s="40">
        <v>15142.933333333334</v>
      </c>
      <c r="I364" s="40">
        <v>15300.966666666667</v>
      </c>
      <c r="J364" s="40">
        <v>15421.933333333334</v>
      </c>
      <c r="K364" s="31">
        <v>15180</v>
      </c>
      <c r="L364" s="31">
        <v>14901</v>
      </c>
      <c r="M364" s="31">
        <v>0.53557999999999995</v>
      </c>
      <c r="N364" s="1"/>
      <c r="O364" s="1"/>
    </row>
    <row r="365" spans="1:15" ht="12.75" customHeight="1">
      <c r="A365" s="31">
        <v>355</v>
      </c>
      <c r="B365" s="31" t="s">
        <v>480</v>
      </c>
      <c r="C365" s="31">
        <v>5338.4</v>
      </c>
      <c r="D365" s="40">
        <v>5311.9000000000005</v>
      </c>
      <c r="E365" s="40">
        <v>5263.3000000000011</v>
      </c>
      <c r="F365" s="40">
        <v>5188.2000000000007</v>
      </c>
      <c r="G365" s="40">
        <v>5139.6000000000013</v>
      </c>
      <c r="H365" s="40">
        <v>5387.0000000000009</v>
      </c>
      <c r="I365" s="40">
        <v>5435.6000000000013</v>
      </c>
      <c r="J365" s="40">
        <v>5510.7000000000007</v>
      </c>
      <c r="K365" s="31">
        <v>5360.5</v>
      </c>
      <c r="L365" s="31">
        <v>5236.8</v>
      </c>
      <c r="M365" s="31">
        <v>4.8039999999999999E-2</v>
      </c>
      <c r="N365" s="1"/>
      <c r="O365" s="1"/>
    </row>
    <row r="366" spans="1:15" ht="12.75" customHeight="1">
      <c r="A366" s="31">
        <v>356</v>
      </c>
      <c r="B366" s="31" t="s">
        <v>474</v>
      </c>
      <c r="C366" s="31">
        <v>223.65</v>
      </c>
      <c r="D366" s="40">
        <v>224.36666666666667</v>
      </c>
      <c r="E366" s="40">
        <v>222.33333333333334</v>
      </c>
      <c r="F366" s="40">
        <v>221.01666666666668</v>
      </c>
      <c r="G366" s="40">
        <v>218.98333333333335</v>
      </c>
      <c r="H366" s="40">
        <v>225.68333333333334</v>
      </c>
      <c r="I366" s="40">
        <v>227.71666666666664</v>
      </c>
      <c r="J366" s="40">
        <v>229.03333333333333</v>
      </c>
      <c r="K366" s="31">
        <v>226.4</v>
      </c>
      <c r="L366" s="31">
        <v>223.05</v>
      </c>
      <c r="M366" s="31">
        <v>3.6251500000000001</v>
      </c>
      <c r="N366" s="1"/>
      <c r="O366" s="1"/>
    </row>
    <row r="367" spans="1:15" ht="12.75" customHeight="1">
      <c r="A367" s="31">
        <v>357</v>
      </c>
      <c r="B367" s="31" t="s">
        <v>475</v>
      </c>
      <c r="C367" s="31">
        <v>1067.3499999999999</v>
      </c>
      <c r="D367" s="40">
        <v>1060.2166666666665</v>
      </c>
      <c r="E367" s="40">
        <v>1035.4333333333329</v>
      </c>
      <c r="F367" s="40">
        <v>1003.5166666666664</v>
      </c>
      <c r="G367" s="40">
        <v>978.73333333333289</v>
      </c>
      <c r="H367" s="40">
        <v>1092.133333333333</v>
      </c>
      <c r="I367" s="40">
        <v>1116.9166666666663</v>
      </c>
      <c r="J367" s="40">
        <v>1148.833333333333</v>
      </c>
      <c r="K367" s="31">
        <v>1085</v>
      </c>
      <c r="L367" s="31">
        <v>1028.3</v>
      </c>
      <c r="M367" s="31">
        <v>2.37094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2232.0500000000002</v>
      </c>
      <c r="D368" s="40">
        <v>2228.5</v>
      </c>
      <c r="E368" s="40">
        <v>2216.5500000000002</v>
      </c>
      <c r="F368" s="40">
        <v>2201.0500000000002</v>
      </c>
      <c r="G368" s="40">
        <v>2189.1000000000004</v>
      </c>
      <c r="H368" s="40">
        <v>2244</v>
      </c>
      <c r="I368" s="40">
        <v>2255.9499999999998</v>
      </c>
      <c r="J368" s="40">
        <v>2271.4499999999998</v>
      </c>
      <c r="K368" s="31">
        <v>2240.4499999999998</v>
      </c>
      <c r="L368" s="31">
        <v>2213</v>
      </c>
      <c r="M368" s="31">
        <v>3.12052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2944.3</v>
      </c>
      <c r="D369" s="40">
        <v>2930.0666666666671</v>
      </c>
      <c r="E369" s="40">
        <v>2904.3333333333339</v>
      </c>
      <c r="F369" s="40">
        <v>2864.3666666666668</v>
      </c>
      <c r="G369" s="40">
        <v>2838.6333333333337</v>
      </c>
      <c r="H369" s="40">
        <v>2970.0333333333342</v>
      </c>
      <c r="I369" s="40">
        <v>2995.7666666666669</v>
      </c>
      <c r="J369" s="40">
        <v>3035.7333333333345</v>
      </c>
      <c r="K369" s="31">
        <v>2955.8</v>
      </c>
      <c r="L369" s="31">
        <v>2890.1</v>
      </c>
      <c r="M369" s="31">
        <v>1.0528500000000001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39.35</v>
      </c>
      <c r="D370" s="40">
        <v>39.116666666666667</v>
      </c>
      <c r="E370" s="40">
        <v>38.783333333333331</v>
      </c>
      <c r="F370" s="40">
        <v>38.216666666666661</v>
      </c>
      <c r="G370" s="40">
        <v>37.883333333333326</v>
      </c>
      <c r="H370" s="40">
        <v>39.683333333333337</v>
      </c>
      <c r="I370" s="40">
        <v>40.016666666666666</v>
      </c>
      <c r="J370" s="40">
        <v>40.583333333333343</v>
      </c>
      <c r="K370" s="31">
        <v>39.450000000000003</v>
      </c>
      <c r="L370" s="31">
        <v>38.549999999999997</v>
      </c>
      <c r="M370" s="31">
        <v>412.96620000000001</v>
      </c>
      <c r="N370" s="1"/>
      <c r="O370" s="1"/>
    </row>
    <row r="371" spans="1:15" ht="12.75" customHeight="1">
      <c r="A371" s="31">
        <v>361</v>
      </c>
      <c r="B371" s="31" t="s">
        <v>471</v>
      </c>
      <c r="C371" s="31">
        <v>568.25</v>
      </c>
      <c r="D371" s="40">
        <v>573.75</v>
      </c>
      <c r="E371" s="40">
        <v>552.5</v>
      </c>
      <c r="F371" s="40">
        <v>536.75</v>
      </c>
      <c r="G371" s="40">
        <v>515.5</v>
      </c>
      <c r="H371" s="40">
        <v>589.5</v>
      </c>
      <c r="I371" s="40">
        <v>610.75</v>
      </c>
      <c r="J371" s="40">
        <v>626.5</v>
      </c>
      <c r="K371" s="31">
        <v>595</v>
      </c>
      <c r="L371" s="31">
        <v>558</v>
      </c>
      <c r="M371" s="31">
        <v>3.8674300000000001</v>
      </c>
      <c r="N371" s="1"/>
      <c r="O371" s="1"/>
    </row>
    <row r="372" spans="1:15" ht="12.75" customHeight="1">
      <c r="A372" s="31">
        <v>362</v>
      </c>
      <c r="B372" s="31" t="s">
        <v>472</v>
      </c>
      <c r="C372" s="31">
        <v>291.95</v>
      </c>
      <c r="D372" s="40">
        <v>293.33333333333331</v>
      </c>
      <c r="E372" s="40">
        <v>289.81666666666661</v>
      </c>
      <c r="F372" s="40">
        <v>287.68333333333328</v>
      </c>
      <c r="G372" s="40">
        <v>284.16666666666657</v>
      </c>
      <c r="H372" s="40">
        <v>295.46666666666664</v>
      </c>
      <c r="I372" s="40">
        <v>298.98333333333341</v>
      </c>
      <c r="J372" s="40">
        <v>301.11666666666667</v>
      </c>
      <c r="K372" s="31">
        <v>296.85000000000002</v>
      </c>
      <c r="L372" s="31">
        <v>291.2</v>
      </c>
      <c r="M372" s="31">
        <v>1.1581999999999999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2379.75</v>
      </c>
      <c r="D373" s="40">
        <v>2377.0833333333335</v>
      </c>
      <c r="E373" s="40">
        <v>2351.4666666666672</v>
      </c>
      <c r="F373" s="40">
        <v>2323.1833333333338</v>
      </c>
      <c r="G373" s="40">
        <v>2297.5666666666675</v>
      </c>
      <c r="H373" s="40">
        <v>2405.3666666666668</v>
      </c>
      <c r="I373" s="40">
        <v>2430.9833333333327</v>
      </c>
      <c r="J373" s="40">
        <v>2459.2666666666664</v>
      </c>
      <c r="K373" s="31">
        <v>2402.6999999999998</v>
      </c>
      <c r="L373" s="31">
        <v>2348.8000000000002</v>
      </c>
      <c r="M373" s="31">
        <v>2.0451299999999999</v>
      </c>
      <c r="N373" s="1"/>
      <c r="O373" s="1"/>
    </row>
    <row r="374" spans="1:15" ht="12.75" customHeight="1">
      <c r="A374" s="31">
        <v>364</v>
      </c>
      <c r="B374" s="31" t="s">
        <v>476</v>
      </c>
      <c r="C374" s="31">
        <v>964.95</v>
      </c>
      <c r="D374" s="40">
        <v>978.65</v>
      </c>
      <c r="E374" s="40">
        <v>949.3</v>
      </c>
      <c r="F374" s="40">
        <v>933.65</v>
      </c>
      <c r="G374" s="40">
        <v>904.3</v>
      </c>
      <c r="H374" s="40">
        <v>994.3</v>
      </c>
      <c r="I374" s="40">
        <v>1023.6500000000001</v>
      </c>
      <c r="J374" s="40">
        <v>1039.3</v>
      </c>
      <c r="K374" s="31">
        <v>1008</v>
      </c>
      <c r="L374" s="31">
        <v>963</v>
      </c>
      <c r="M374" s="31">
        <v>1.07534</v>
      </c>
      <c r="N374" s="1"/>
      <c r="O374" s="1"/>
    </row>
    <row r="375" spans="1:15" ht="12.75" customHeight="1">
      <c r="A375" s="31">
        <v>365</v>
      </c>
      <c r="B375" s="31" t="s">
        <v>477</v>
      </c>
      <c r="C375" s="31">
        <v>2001.95</v>
      </c>
      <c r="D375" s="40">
        <v>1964.4166666666667</v>
      </c>
      <c r="E375" s="40">
        <v>1908.8333333333335</v>
      </c>
      <c r="F375" s="40">
        <v>1815.7166666666667</v>
      </c>
      <c r="G375" s="40">
        <v>1760.1333333333334</v>
      </c>
      <c r="H375" s="40">
        <v>2057.5333333333338</v>
      </c>
      <c r="I375" s="40">
        <v>2113.1166666666668</v>
      </c>
      <c r="J375" s="40">
        <v>2206.2333333333336</v>
      </c>
      <c r="K375" s="31">
        <v>2020</v>
      </c>
      <c r="L375" s="31">
        <v>1871.3</v>
      </c>
      <c r="M375" s="31">
        <v>14.68061</v>
      </c>
      <c r="N375" s="1"/>
      <c r="O375" s="1"/>
    </row>
    <row r="376" spans="1:15" ht="12.75" customHeight="1">
      <c r="A376" s="31">
        <v>366</v>
      </c>
      <c r="B376" s="31" t="s">
        <v>860</v>
      </c>
      <c r="C376" s="31">
        <v>217.25</v>
      </c>
      <c r="D376" s="40">
        <v>216.88333333333333</v>
      </c>
      <c r="E376" s="40">
        <v>210.36666666666665</v>
      </c>
      <c r="F376" s="40">
        <v>203.48333333333332</v>
      </c>
      <c r="G376" s="40">
        <v>196.96666666666664</v>
      </c>
      <c r="H376" s="40">
        <v>223.76666666666665</v>
      </c>
      <c r="I376" s="40">
        <v>230.2833333333333</v>
      </c>
      <c r="J376" s="40">
        <v>237.16666666666666</v>
      </c>
      <c r="K376" s="31">
        <v>223.4</v>
      </c>
      <c r="L376" s="31">
        <v>210</v>
      </c>
      <c r="M376" s="31">
        <v>62.091500000000003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204.8</v>
      </c>
      <c r="D377" s="40">
        <v>205.33333333333334</v>
      </c>
      <c r="E377" s="40">
        <v>203.01666666666668</v>
      </c>
      <c r="F377" s="40">
        <v>201.23333333333335</v>
      </c>
      <c r="G377" s="40">
        <v>198.91666666666669</v>
      </c>
      <c r="H377" s="40">
        <v>207.11666666666667</v>
      </c>
      <c r="I377" s="40">
        <v>209.43333333333334</v>
      </c>
      <c r="J377" s="40">
        <v>211.21666666666667</v>
      </c>
      <c r="K377" s="31">
        <v>207.65</v>
      </c>
      <c r="L377" s="31">
        <v>203.55</v>
      </c>
      <c r="M377" s="31">
        <v>65.91337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2616.65</v>
      </c>
      <c r="D378" s="40">
        <v>2596.5333333333333</v>
      </c>
      <c r="E378" s="40">
        <v>2545.0666666666666</v>
      </c>
      <c r="F378" s="40">
        <v>2473.4833333333331</v>
      </c>
      <c r="G378" s="40">
        <v>2422.0166666666664</v>
      </c>
      <c r="H378" s="40">
        <v>2668.1166666666668</v>
      </c>
      <c r="I378" s="40">
        <v>2719.583333333333</v>
      </c>
      <c r="J378" s="40">
        <v>2791.166666666667</v>
      </c>
      <c r="K378" s="31">
        <v>2648</v>
      </c>
      <c r="L378" s="31">
        <v>2524.9499999999998</v>
      </c>
      <c r="M378" s="31">
        <v>0.28977000000000003</v>
      </c>
      <c r="N378" s="1"/>
      <c r="O378" s="1"/>
    </row>
    <row r="379" spans="1:15" ht="12.75" customHeight="1">
      <c r="A379" s="31">
        <v>369</v>
      </c>
      <c r="B379" s="31" t="s">
        <v>861</v>
      </c>
      <c r="C379" s="31">
        <v>337.9</v>
      </c>
      <c r="D379" s="40">
        <v>336.63333333333333</v>
      </c>
      <c r="E379" s="40">
        <v>333.26666666666665</v>
      </c>
      <c r="F379" s="40">
        <v>328.63333333333333</v>
      </c>
      <c r="G379" s="40">
        <v>325.26666666666665</v>
      </c>
      <c r="H379" s="40">
        <v>341.26666666666665</v>
      </c>
      <c r="I379" s="40">
        <v>344.63333333333333</v>
      </c>
      <c r="J379" s="40">
        <v>349.26666666666665</v>
      </c>
      <c r="K379" s="31">
        <v>340</v>
      </c>
      <c r="L379" s="31">
        <v>332</v>
      </c>
      <c r="M379" s="31">
        <v>2.9876499999999999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451</v>
      </c>
      <c r="D380" s="40">
        <v>449.84999999999997</v>
      </c>
      <c r="E380" s="40">
        <v>443.29999999999995</v>
      </c>
      <c r="F380" s="40">
        <v>435.59999999999997</v>
      </c>
      <c r="G380" s="40">
        <v>429.04999999999995</v>
      </c>
      <c r="H380" s="40">
        <v>457.54999999999995</v>
      </c>
      <c r="I380" s="40">
        <v>464.1</v>
      </c>
      <c r="J380" s="40">
        <v>471.79999999999995</v>
      </c>
      <c r="K380" s="31">
        <v>456.4</v>
      </c>
      <c r="L380" s="31">
        <v>442.15</v>
      </c>
      <c r="M380" s="31">
        <v>5.0404400000000003</v>
      </c>
      <c r="N380" s="1"/>
      <c r="O380" s="1"/>
    </row>
    <row r="381" spans="1:15" ht="12.75" customHeight="1">
      <c r="A381" s="31">
        <v>371</v>
      </c>
      <c r="B381" s="31" t="s">
        <v>478</v>
      </c>
      <c r="C381" s="31">
        <v>730.35</v>
      </c>
      <c r="D381" s="40">
        <v>733.01666666666677</v>
      </c>
      <c r="E381" s="40">
        <v>720.33333333333348</v>
      </c>
      <c r="F381" s="40">
        <v>710.31666666666672</v>
      </c>
      <c r="G381" s="40">
        <v>697.63333333333344</v>
      </c>
      <c r="H381" s="40">
        <v>743.03333333333353</v>
      </c>
      <c r="I381" s="40">
        <v>755.7166666666667</v>
      </c>
      <c r="J381" s="40">
        <v>765.73333333333358</v>
      </c>
      <c r="K381" s="31">
        <v>745.7</v>
      </c>
      <c r="L381" s="31">
        <v>723</v>
      </c>
      <c r="M381" s="31">
        <v>2.1930499999999999</v>
      </c>
      <c r="N381" s="1"/>
      <c r="O381" s="1"/>
    </row>
    <row r="382" spans="1:15" ht="12.75" customHeight="1">
      <c r="A382" s="31">
        <v>372</v>
      </c>
      <c r="B382" s="31" t="s">
        <v>479</v>
      </c>
      <c r="C382" s="31">
        <v>129.19999999999999</v>
      </c>
      <c r="D382" s="40">
        <v>128.4</v>
      </c>
      <c r="E382" s="40">
        <v>124.9</v>
      </c>
      <c r="F382" s="40">
        <v>120.6</v>
      </c>
      <c r="G382" s="40">
        <v>117.1</v>
      </c>
      <c r="H382" s="40">
        <v>132.70000000000002</v>
      </c>
      <c r="I382" s="40">
        <v>136.20000000000002</v>
      </c>
      <c r="J382" s="40">
        <v>140.50000000000003</v>
      </c>
      <c r="K382" s="31">
        <v>131.9</v>
      </c>
      <c r="L382" s="31">
        <v>124.1</v>
      </c>
      <c r="M382" s="31">
        <v>2.35277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1452.8</v>
      </c>
      <c r="D383" s="40">
        <v>1442.55</v>
      </c>
      <c r="E383" s="40">
        <v>1421.1999999999998</v>
      </c>
      <c r="F383" s="40">
        <v>1389.6</v>
      </c>
      <c r="G383" s="40">
        <v>1368.2499999999998</v>
      </c>
      <c r="H383" s="40">
        <v>1474.1499999999999</v>
      </c>
      <c r="I383" s="40">
        <v>1495.4999999999998</v>
      </c>
      <c r="J383" s="40">
        <v>1527.1</v>
      </c>
      <c r="K383" s="31">
        <v>1463.9</v>
      </c>
      <c r="L383" s="31">
        <v>1410.95</v>
      </c>
      <c r="M383" s="31">
        <v>18.569109999999998</v>
      </c>
      <c r="N383" s="1"/>
      <c r="O383" s="1"/>
    </row>
    <row r="384" spans="1:15" ht="12.75" customHeight="1">
      <c r="A384" s="31">
        <v>374</v>
      </c>
      <c r="B384" s="31" t="s">
        <v>481</v>
      </c>
      <c r="C384" s="31">
        <v>840.2</v>
      </c>
      <c r="D384" s="40">
        <v>844.06666666666661</v>
      </c>
      <c r="E384" s="40">
        <v>830.48333333333323</v>
      </c>
      <c r="F384" s="40">
        <v>820.76666666666665</v>
      </c>
      <c r="G384" s="40">
        <v>807.18333333333328</v>
      </c>
      <c r="H384" s="40">
        <v>853.78333333333319</v>
      </c>
      <c r="I384" s="40">
        <v>867.36666666666667</v>
      </c>
      <c r="J384" s="40">
        <v>877.08333333333314</v>
      </c>
      <c r="K384" s="31">
        <v>857.65</v>
      </c>
      <c r="L384" s="31">
        <v>834.35</v>
      </c>
      <c r="M384" s="31">
        <v>1.46123</v>
      </c>
      <c r="N384" s="1"/>
      <c r="O384" s="1"/>
    </row>
    <row r="385" spans="1:15" ht="12.75" customHeight="1">
      <c r="A385" s="31">
        <v>375</v>
      </c>
      <c r="B385" s="31" t="s">
        <v>483</v>
      </c>
      <c r="C385" s="31">
        <v>1109.5999999999999</v>
      </c>
      <c r="D385" s="40">
        <v>1106.0333333333333</v>
      </c>
      <c r="E385" s="40">
        <v>1094.5666666666666</v>
      </c>
      <c r="F385" s="40">
        <v>1079.5333333333333</v>
      </c>
      <c r="G385" s="40">
        <v>1068.0666666666666</v>
      </c>
      <c r="H385" s="40">
        <v>1121.0666666666666</v>
      </c>
      <c r="I385" s="40">
        <v>1132.5333333333333</v>
      </c>
      <c r="J385" s="40">
        <v>1147.5666666666666</v>
      </c>
      <c r="K385" s="31">
        <v>1117.5</v>
      </c>
      <c r="L385" s="31">
        <v>1091</v>
      </c>
      <c r="M385" s="31">
        <v>3.1621899999999998</v>
      </c>
      <c r="N385" s="1"/>
      <c r="O385" s="1"/>
    </row>
    <row r="386" spans="1:15" ht="12.75" customHeight="1">
      <c r="A386" s="31">
        <v>376</v>
      </c>
      <c r="B386" s="31" t="s">
        <v>862</v>
      </c>
      <c r="C386" s="31">
        <v>119.15</v>
      </c>
      <c r="D386" s="40">
        <v>118.71666666666665</v>
      </c>
      <c r="E386" s="40">
        <v>117.83333333333331</v>
      </c>
      <c r="F386" s="40">
        <v>116.51666666666667</v>
      </c>
      <c r="G386" s="40">
        <v>115.63333333333333</v>
      </c>
      <c r="H386" s="40">
        <v>120.0333333333333</v>
      </c>
      <c r="I386" s="40">
        <v>120.91666666666666</v>
      </c>
      <c r="J386" s="40">
        <v>122.23333333333329</v>
      </c>
      <c r="K386" s="31">
        <v>119.6</v>
      </c>
      <c r="L386" s="31">
        <v>117.4</v>
      </c>
      <c r="M386" s="31">
        <v>4.0247400000000004</v>
      </c>
      <c r="N386" s="1"/>
      <c r="O386" s="1"/>
    </row>
    <row r="387" spans="1:15" ht="12.75" customHeight="1">
      <c r="A387" s="31">
        <v>377</v>
      </c>
      <c r="B387" s="31" t="s">
        <v>485</v>
      </c>
      <c r="C387" s="31">
        <v>221.25</v>
      </c>
      <c r="D387" s="40">
        <v>221.11666666666667</v>
      </c>
      <c r="E387" s="40">
        <v>218.63333333333335</v>
      </c>
      <c r="F387" s="40">
        <v>216.01666666666668</v>
      </c>
      <c r="G387" s="40">
        <v>213.53333333333336</v>
      </c>
      <c r="H387" s="40">
        <v>223.73333333333335</v>
      </c>
      <c r="I387" s="40">
        <v>226.2166666666667</v>
      </c>
      <c r="J387" s="40">
        <v>228.83333333333334</v>
      </c>
      <c r="K387" s="31">
        <v>223.6</v>
      </c>
      <c r="L387" s="31">
        <v>218.5</v>
      </c>
      <c r="M387" s="31">
        <v>14.124639999999999</v>
      </c>
      <c r="N387" s="1"/>
      <c r="O387" s="1"/>
    </row>
    <row r="388" spans="1:15" ht="12.75" customHeight="1">
      <c r="A388" s="31">
        <v>378</v>
      </c>
      <c r="B388" s="31" t="s">
        <v>486</v>
      </c>
      <c r="C388" s="31">
        <v>753.25</v>
      </c>
      <c r="D388" s="40">
        <v>756.2833333333333</v>
      </c>
      <c r="E388" s="40">
        <v>745.56666666666661</v>
      </c>
      <c r="F388" s="40">
        <v>737.88333333333333</v>
      </c>
      <c r="G388" s="40">
        <v>727.16666666666663</v>
      </c>
      <c r="H388" s="40">
        <v>763.96666666666658</v>
      </c>
      <c r="I388" s="40">
        <v>774.68333333333328</v>
      </c>
      <c r="J388" s="40">
        <v>782.36666666666656</v>
      </c>
      <c r="K388" s="31">
        <v>767</v>
      </c>
      <c r="L388" s="31">
        <v>748.6</v>
      </c>
      <c r="M388" s="31">
        <v>1.7467999999999999</v>
      </c>
      <c r="N388" s="1"/>
      <c r="O388" s="1"/>
    </row>
    <row r="389" spans="1:15" ht="12.75" customHeight="1">
      <c r="A389" s="31">
        <v>379</v>
      </c>
      <c r="B389" s="31" t="s">
        <v>487</v>
      </c>
      <c r="C389" s="31">
        <v>257.45</v>
      </c>
      <c r="D389" s="40">
        <v>257.81666666666666</v>
      </c>
      <c r="E389" s="40">
        <v>255.88333333333333</v>
      </c>
      <c r="F389" s="40">
        <v>254.31666666666666</v>
      </c>
      <c r="G389" s="40">
        <v>252.38333333333333</v>
      </c>
      <c r="H389" s="40">
        <v>259.38333333333333</v>
      </c>
      <c r="I389" s="40">
        <v>261.31666666666661</v>
      </c>
      <c r="J389" s="40">
        <v>262.88333333333333</v>
      </c>
      <c r="K389" s="31">
        <v>259.75</v>
      </c>
      <c r="L389" s="31">
        <v>256.25</v>
      </c>
      <c r="M389" s="31">
        <v>0.82435999999999998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979</v>
      </c>
      <c r="D390" s="40">
        <v>975.2833333333333</v>
      </c>
      <c r="E390" s="40">
        <v>962.86666666666656</v>
      </c>
      <c r="F390" s="40">
        <v>946.73333333333323</v>
      </c>
      <c r="G390" s="40">
        <v>934.31666666666649</v>
      </c>
      <c r="H390" s="40">
        <v>991.41666666666663</v>
      </c>
      <c r="I390" s="40">
        <v>1003.8333333333334</v>
      </c>
      <c r="J390" s="40">
        <v>1019.9666666666667</v>
      </c>
      <c r="K390" s="31">
        <v>987.7</v>
      </c>
      <c r="L390" s="31">
        <v>959.15</v>
      </c>
      <c r="M390" s="31">
        <v>2.99952</v>
      </c>
      <c r="N390" s="1"/>
      <c r="O390" s="1"/>
    </row>
    <row r="391" spans="1:15" ht="12.75" customHeight="1">
      <c r="A391" s="31">
        <v>381</v>
      </c>
      <c r="B391" s="31" t="s">
        <v>489</v>
      </c>
      <c r="C391" s="31">
        <v>1981.5</v>
      </c>
      <c r="D391" s="40">
        <v>1964.0833333333333</v>
      </c>
      <c r="E391" s="40">
        <v>1929.4166666666665</v>
      </c>
      <c r="F391" s="40">
        <v>1877.3333333333333</v>
      </c>
      <c r="G391" s="40">
        <v>1842.6666666666665</v>
      </c>
      <c r="H391" s="40">
        <v>2016.1666666666665</v>
      </c>
      <c r="I391" s="40">
        <v>2050.833333333333</v>
      </c>
      <c r="J391" s="40">
        <v>2102.9166666666665</v>
      </c>
      <c r="K391" s="31">
        <v>1998.75</v>
      </c>
      <c r="L391" s="31">
        <v>1912</v>
      </c>
      <c r="M391" s="31">
        <v>0.16239999999999999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197.9</v>
      </c>
      <c r="D392" s="40">
        <v>197.18333333333331</v>
      </c>
      <c r="E392" s="40">
        <v>195.11666666666662</v>
      </c>
      <c r="F392" s="40">
        <v>192.33333333333331</v>
      </c>
      <c r="G392" s="40">
        <v>190.26666666666662</v>
      </c>
      <c r="H392" s="40">
        <v>199.96666666666661</v>
      </c>
      <c r="I392" s="40">
        <v>202.03333333333327</v>
      </c>
      <c r="J392" s="40">
        <v>204.81666666666661</v>
      </c>
      <c r="K392" s="31">
        <v>199.25</v>
      </c>
      <c r="L392" s="31">
        <v>194.4</v>
      </c>
      <c r="M392" s="31">
        <v>65.542069999999995</v>
      </c>
      <c r="N392" s="1"/>
      <c r="O392" s="1"/>
    </row>
    <row r="393" spans="1:15" ht="12.75" customHeight="1">
      <c r="A393" s="31">
        <v>383</v>
      </c>
      <c r="B393" s="31" t="s">
        <v>488</v>
      </c>
      <c r="C393" s="31">
        <v>73.849999999999994</v>
      </c>
      <c r="D393" s="40">
        <v>74.100000000000009</v>
      </c>
      <c r="E393" s="40">
        <v>73.450000000000017</v>
      </c>
      <c r="F393" s="40">
        <v>73.050000000000011</v>
      </c>
      <c r="G393" s="40">
        <v>72.40000000000002</v>
      </c>
      <c r="H393" s="40">
        <v>74.500000000000014</v>
      </c>
      <c r="I393" s="40">
        <v>75.15000000000002</v>
      </c>
      <c r="J393" s="40">
        <v>75.550000000000011</v>
      </c>
      <c r="K393" s="31">
        <v>74.75</v>
      </c>
      <c r="L393" s="31">
        <v>73.7</v>
      </c>
      <c r="M393" s="31">
        <v>9.3294599999999992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136.15</v>
      </c>
      <c r="D394" s="40">
        <v>135.73333333333332</v>
      </c>
      <c r="E394" s="40">
        <v>134.96666666666664</v>
      </c>
      <c r="F394" s="40">
        <v>133.78333333333333</v>
      </c>
      <c r="G394" s="40">
        <v>133.01666666666665</v>
      </c>
      <c r="H394" s="40">
        <v>136.91666666666663</v>
      </c>
      <c r="I394" s="40">
        <v>137.68333333333334</v>
      </c>
      <c r="J394" s="40">
        <v>138.86666666666662</v>
      </c>
      <c r="K394" s="31">
        <v>136.5</v>
      </c>
      <c r="L394" s="31">
        <v>134.55000000000001</v>
      </c>
      <c r="M394" s="31">
        <v>78.942589999999996</v>
      </c>
      <c r="N394" s="1"/>
      <c r="O394" s="1"/>
    </row>
    <row r="395" spans="1:15" ht="12.75" customHeight="1">
      <c r="A395" s="31">
        <v>385</v>
      </c>
      <c r="B395" s="31" t="s">
        <v>490</v>
      </c>
      <c r="C395" s="31">
        <v>155.1</v>
      </c>
      <c r="D395" s="40">
        <v>155.18333333333331</v>
      </c>
      <c r="E395" s="40">
        <v>150.66666666666663</v>
      </c>
      <c r="F395" s="40">
        <v>146.23333333333332</v>
      </c>
      <c r="G395" s="40">
        <v>141.71666666666664</v>
      </c>
      <c r="H395" s="40">
        <v>159.61666666666662</v>
      </c>
      <c r="I395" s="40">
        <v>164.13333333333333</v>
      </c>
      <c r="J395" s="40">
        <v>168.56666666666661</v>
      </c>
      <c r="K395" s="31">
        <v>159.69999999999999</v>
      </c>
      <c r="L395" s="31">
        <v>150.75</v>
      </c>
      <c r="M395" s="31">
        <v>147.61113</v>
      </c>
      <c r="N395" s="1"/>
      <c r="O395" s="1"/>
    </row>
    <row r="396" spans="1:15" ht="12.75" customHeight="1">
      <c r="A396" s="31">
        <v>386</v>
      </c>
      <c r="B396" s="31" t="s">
        <v>491</v>
      </c>
      <c r="C396" s="31">
        <v>1299.95</v>
      </c>
      <c r="D396" s="40">
        <v>1292.0999999999999</v>
      </c>
      <c r="E396" s="40">
        <v>1280.1999999999998</v>
      </c>
      <c r="F396" s="40">
        <v>1260.4499999999998</v>
      </c>
      <c r="G396" s="40">
        <v>1248.5499999999997</v>
      </c>
      <c r="H396" s="40">
        <v>1311.85</v>
      </c>
      <c r="I396" s="40">
        <v>1323.75</v>
      </c>
      <c r="J396" s="40">
        <v>1343.5</v>
      </c>
      <c r="K396" s="31">
        <v>1304</v>
      </c>
      <c r="L396" s="31">
        <v>1272.3499999999999</v>
      </c>
      <c r="M396" s="31">
        <v>1.40849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2418.1</v>
      </c>
      <c r="D397" s="40">
        <v>2418.7333333333331</v>
      </c>
      <c r="E397" s="40">
        <v>2405.6666666666661</v>
      </c>
      <c r="F397" s="40">
        <v>2393.2333333333331</v>
      </c>
      <c r="G397" s="40">
        <v>2380.1666666666661</v>
      </c>
      <c r="H397" s="40">
        <v>2431.1666666666661</v>
      </c>
      <c r="I397" s="40">
        <v>2444.2333333333327</v>
      </c>
      <c r="J397" s="40">
        <v>2456.6666666666661</v>
      </c>
      <c r="K397" s="31">
        <v>2431.8000000000002</v>
      </c>
      <c r="L397" s="31">
        <v>2406.3000000000002</v>
      </c>
      <c r="M397" s="31">
        <v>40.354370000000003</v>
      </c>
      <c r="N397" s="1"/>
      <c r="O397" s="1"/>
    </row>
    <row r="398" spans="1:15" ht="12.75" customHeight="1">
      <c r="A398" s="31">
        <v>388</v>
      </c>
      <c r="B398" s="31" t="s">
        <v>863</v>
      </c>
      <c r="C398" s="31">
        <v>340.3</v>
      </c>
      <c r="D398" s="40">
        <v>341.2166666666667</v>
      </c>
      <c r="E398" s="40">
        <v>332.78333333333342</v>
      </c>
      <c r="F398" s="40">
        <v>325.26666666666671</v>
      </c>
      <c r="G398" s="40">
        <v>316.83333333333343</v>
      </c>
      <c r="H398" s="40">
        <v>348.73333333333341</v>
      </c>
      <c r="I398" s="40">
        <v>357.16666666666669</v>
      </c>
      <c r="J398" s="40">
        <v>364.68333333333339</v>
      </c>
      <c r="K398" s="31">
        <v>349.65</v>
      </c>
      <c r="L398" s="31">
        <v>333.7</v>
      </c>
      <c r="M398" s="31">
        <v>4.4473599999999998</v>
      </c>
      <c r="N398" s="1"/>
      <c r="O398" s="1"/>
    </row>
    <row r="399" spans="1:15" ht="12.75" customHeight="1">
      <c r="A399" s="31">
        <v>389</v>
      </c>
      <c r="B399" s="31" t="s">
        <v>482</v>
      </c>
      <c r="C399" s="31">
        <v>270.2</v>
      </c>
      <c r="D399" s="40">
        <v>271.21666666666664</v>
      </c>
      <c r="E399" s="40">
        <v>268.58333333333326</v>
      </c>
      <c r="F399" s="40">
        <v>266.96666666666664</v>
      </c>
      <c r="G399" s="40">
        <v>264.33333333333326</v>
      </c>
      <c r="H399" s="40">
        <v>272.83333333333326</v>
      </c>
      <c r="I399" s="40">
        <v>275.46666666666658</v>
      </c>
      <c r="J399" s="40">
        <v>277.08333333333326</v>
      </c>
      <c r="K399" s="31">
        <v>273.85000000000002</v>
      </c>
      <c r="L399" s="31">
        <v>269.60000000000002</v>
      </c>
      <c r="M399" s="31">
        <v>1.59362</v>
      </c>
      <c r="N399" s="1"/>
      <c r="O399" s="1"/>
    </row>
    <row r="400" spans="1:15" ht="12.75" customHeight="1">
      <c r="A400" s="31">
        <v>390</v>
      </c>
      <c r="B400" s="31" t="s">
        <v>492</v>
      </c>
      <c r="C400" s="31">
        <v>1345.55</v>
      </c>
      <c r="D400" s="40">
        <v>1341.6333333333334</v>
      </c>
      <c r="E400" s="40">
        <v>1327.3166666666668</v>
      </c>
      <c r="F400" s="40">
        <v>1309.0833333333335</v>
      </c>
      <c r="G400" s="40">
        <v>1294.7666666666669</v>
      </c>
      <c r="H400" s="40">
        <v>1359.8666666666668</v>
      </c>
      <c r="I400" s="40">
        <v>1374.1833333333334</v>
      </c>
      <c r="J400" s="40">
        <v>1392.4166666666667</v>
      </c>
      <c r="K400" s="31">
        <v>1355.95</v>
      </c>
      <c r="L400" s="31">
        <v>1323.4</v>
      </c>
      <c r="M400" s="31">
        <v>0.88980000000000004</v>
      </c>
      <c r="N400" s="1"/>
      <c r="O400" s="1"/>
    </row>
    <row r="401" spans="1:15" ht="12.75" customHeight="1">
      <c r="A401" s="31">
        <v>391</v>
      </c>
      <c r="B401" s="31" t="s">
        <v>493</v>
      </c>
      <c r="C401" s="31">
        <v>1852.3</v>
      </c>
      <c r="D401" s="40">
        <v>1839.9333333333334</v>
      </c>
      <c r="E401" s="40">
        <v>1771.1166666666668</v>
      </c>
      <c r="F401" s="40">
        <v>1689.9333333333334</v>
      </c>
      <c r="G401" s="40">
        <v>1621.1166666666668</v>
      </c>
      <c r="H401" s="40">
        <v>1921.1166666666668</v>
      </c>
      <c r="I401" s="40">
        <v>1989.9333333333334</v>
      </c>
      <c r="J401" s="40">
        <v>2071.1166666666668</v>
      </c>
      <c r="K401" s="31">
        <v>1908.75</v>
      </c>
      <c r="L401" s="31">
        <v>1758.75</v>
      </c>
      <c r="M401" s="31">
        <v>5.0165300000000004</v>
      </c>
      <c r="N401" s="1"/>
      <c r="O401" s="1"/>
    </row>
    <row r="402" spans="1:15" ht="12.75" customHeight="1">
      <c r="A402" s="31">
        <v>392</v>
      </c>
      <c r="B402" s="31" t="s">
        <v>484</v>
      </c>
      <c r="C402" s="31">
        <v>34.799999999999997</v>
      </c>
      <c r="D402" s="40">
        <v>34.81666666666667</v>
      </c>
      <c r="E402" s="40">
        <v>34.533333333333339</v>
      </c>
      <c r="F402" s="40">
        <v>34.266666666666666</v>
      </c>
      <c r="G402" s="40">
        <v>33.983333333333334</v>
      </c>
      <c r="H402" s="40">
        <v>35.083333333333343</v>
      </c>
      <c r="I402" s="40">
        <v>35.366666666666674</v>
      </c>
      <c r="J402" s="40">
        <v>35.633333333333347</v>
      </c>
      <c r="K402" s="31">
        <v>35.1</v>
      </c>
      <c r="L402" s="31">
        <v>34.549999999999997</v>
      </c>
      <c r="M402" s="31">
        <v>29.757739999999998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110.2</v>
      </c>
      <c r="D403" s="40">
        <v>109.28333333333335</v>
      </c>
      <c r="E403" s="40">
        <v>108.11666666666669</v>
      </c>
      <c r="F403" s="40">
        <v>106.03333333333335</v>
      </c>
      <c r="G403" s="40">
        <v>104.86666666666669</v>
      </c>
      <c r="H403" s="40">
        <v>111.36666666666669</v>
      </c>
      <c r="I403" s="40">
        <v>112.53333333333335</v>
      </c>
      <c r="J403" s="40">
        <v>114.61666666666669</v>
      </c>
      <c r="K403" s="31">
        <v>110.45</v>
      </c>
      <c r="L403" s="31">
        <v>107.2</v>
      </c>
      <c r="M403" s="31">
        <v>421.43106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7695.6</v>
      </c>
      <c r="D404" s="40">
        <v>7730.2166666666672</v>
      </c>
      <c r="E404" s="40">
        <v>7646.3833333333341</v>
      </c>
      <c r="F404" s="40">
        <v>7597.166666666667</v>
      </c>
      <c r="G404" s="40">
        <v>7513.3333333333339</v>
      </c>
      <c r="H404" s="40">
        <v>7779.4333333333343</v>
      </c>
      <c r="I404" s="40">
        <v>7863.2666666666664</v>
      </c>
      <c r="J404" s="40">
        <v>7912.4833333333345</v>
      </c>
      <c r="K404" s="31">
        <v>7814.05</v>
      </c>
      <c r="L404" s="31">
        <v>7681</v>
      </c>
      <c r="M404" s="31">
        <v>0.45730999999999999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1017.5</v>
      </c>
      <c r="D405" s="40">
        <v>1013.5500000000001</v>
      </c>
      <c r="E405" s="40">
        <v>1007.1000000000001</v>
      </c>
      <c r="F405" s="40">
        <v>996.7</v>
      </c>
      <c r="G405" s="40">
        <v>990.25000000000011</v>
      </c>
      <c r="H405" s="40">
        <v>1023.9500000000002</v>
      </c>
      <c r="I405" s="40">
        <v>1030.4000000000001</v>
      </c>
      <c r="J405" s="40">
        <v>1040.8000000000002</v>
      </c>
      <c r="K405" s="31">
        <v>1020</v>
      </c>
      <c r="L405" s="31">
        <v>1003.15</v>
      </c>
      <c r="M405" s="31">
        <v>14.273289999999999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1169.5</v>
      </c>
      <c r="D406" s="40">
        <v>1167.0333333333333</v>
      </c>
      <c r="E406" s="40">
        <v>1161.0666666666666</v>
      </c>
      <c r="F406" s="40">
        <v>1152.6333333333332</v>
      </c>
      <c r="G406" s="40">
        <v>1146.6666666666665</v>
      </c>
      <c r="H406" s="40">
        <v>1175.4666666666667</v>
      </c>
      <c r="I406" s="40">
        <v>1181.4333333333334</v>
      </c>
      <c r="J406" s="40">
        <v>1189.8666666666668</v>
      </c>
      <c r="K406" s="31">
        <v>1173</v>
      </c>
      <c r="L406" s="31">
        <v>1158.5999999999999</v>
      </c>
      <c r="M406" s="31">
        <v>23.15306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491.55</v>
      </c>
      <c r="D407" s="40">
        <v>488.06666666666666</v>
      </c>
      <c r="E407" s="40">
        <v>483.73333333333335</v>
      </c>
      <c r="F407" s="40">
        <v>475.91666666666669</v>
      </c>
      <c r="G407" s="40">
        <v>471.58333333333337</v>
      </c>
      <c r="H407" s="40">
        <v>495.88333333333333</v>
      </c>
      <c r="I407" s="40">
        <v>500.2166666666667</v>
      </c>
      <c r="J407" s="40">
        <v>508.0333333333333</v>
      </c>
      <c r="K407" s="31">
        <v>492.4</v>
      </c>
      <c r="L407" s="31">
        <v>480.25</v>
      </c>
      <c r="M407" s="31">
        <v>203.97659999999999</v>
      </c>
      <c r="N407" s="1"/>
      <c r="O407" s="1"/>
    </row>
    <row r="408" spans="1:15" ht="12.75" customHeight="1">
      <c r="A408" s="31">
        <v>398</v>
      </c>
      <c r="B408" s="31" t="s">
        <v>497</v>
      </c>
      <c r="C408" s="31">
        <v>7987.9</v>
      </c>
      <c r="D408" s="40">
        <v>8012.7833333333328</v>
      </c>
      <c r="E408" s="40">
        <v>7935.1166666666659</v>
      </c>
      <c r="F408" s="40">
        <v>7882.333333333333</v>
      </c>
      <c r="G408" s="40">
        <v>7804.6666666666661</v>
      </c>
      <c r="H408" s="40">
        <v>8065.5666666666657</v>
      </c>
      <c r="I408" s="40">
        <v>8143.2333333333336</v>
      </c>
      <c r="J408" s="40">
        <v>8196.0166666666664</v>
      </c>
      <c r="K408" s="31">
        <v>8090.45</v>
      </c>
      <c r="L408" s="31">
        <v>7960</v>
      </c>
      <c r="M408" s="31">
        <v>8.7720000000000006E-2</v>
      </c>
      <c r="N408" s="1"/>
      <c r="O408" s="1"/>
    </row>
    <row r="409" spans="1:15" ht="12.75" customHeight="1">
      <c r="A409" s="31">
        <v>399</v>
      </c>
      <c r="B409" s="31" t="s">
        <v>498</v>
      </c>
      <c r="C409" s="31">
        <v>109</v>
      </c>
      <c r="D409" s="40">
        <v>109.16666666666667</v>
      </c>
      <c r="E409" s="40">
        <v>106.48333333333335</v>
      </c>
      <c r="F409" s="40">
        <v>103.96666666666668</v>
      </c>
      <c r="G409" s="40">
        <v>101.28333333333336</v>
      </c>
      <c r="H409" s="40">
        <v>111.68333333333334</v>
      </c>
      <c r="I409" s="40">
        <v>114.36666666666665</v>
      </c>
      <c r="J409" s="40">
        <v>116.88333333333333</v>
      </c>
      <c r="K409" s="31">
        <v>111.85</v>
      </c>
      <c r="L409" s="31">
        <v>106.65</v>
      </c>
      <c r="M409" s="31">
        <v>6.2482100000000003</v>
      </c>
      <c r="N409" s="1"/>
      <c r="O409" s="1"/>
    </row>
    <row r="410" spans="1:15" ht="12.75" customHeight="1">
      <c r="A410" s="31">
        <v>400</v>
      </c>
      <c r="B410" s="31" t="s">
        <v>503</v>
      </c>
      <c r="C410" s="31">
        <v>148.75</v>
      </c>
      <c r="D410" s="40">
        <v>149.95000000000002</v>
      </c>
      <c r="E410" s="40">
        <v>146.95000000000005</v>
      </c>
      <c r="F410" s="40">
        <v>145.15000000000003</v>
      </c>
      <c r="G410" s="40">
        <v>142.15000000000006</v>
      </c>
      <c r="H410" s="40">
        <v>151.75000000000003</v>
      </c>
      <c r="I410" s="40">
        <v>154.74999999999997</v>
      </c>
      <c r="J410" s="40">
        <v>156.55000000000001</v>
      </c>
      <c r="K410" s="31">
        <v>152.94999999999999</v>
      </c>
      <c r="L410" s="31">
        <v>148.15</v>
      </c>
      <c r="M410" s="31">
        <v>20.26801</v>
      </c>
      <c r="N410" s="1"/>
      <c r="O410" s="1"/>
    </row>
    <row r="411" spans="1:15" ht="12.75" customHeight="1">
      <c r="A411" s="31">
        <v>401</v>
      </c>
      <c r="B411" s="31" t="s">
        <v>499</v>
      </c>
      <c r="C411" s="31">
        <v>170.15</v>
      </c>
      <c r="D411" s="40">
        <v>166.68333333333334</v>
      </c>
      <c r="E411" s="40">
        <v>159.46666666666667</v>
      </c>
      <c r="F411" s="40">
        <v>148.78333333333333</v>
      </c>
      <c r="G411" s="40">
        <v>141.56666666666666</v>
      </c>
      <c r="H411" s="40">
        <v>177.36666666666667</v>
      </c>
      <c r="I411" s="40">
        <v>184.58333333333337</v>
      </c>
      <c r="J411" s="40">
        <v>195.26666666666668</v>
      </c>
      <c r="K411" s="31">
        <v>173.9</v>
      </c>
      <c r="L411" s="31">
        <v>156</v>
      </c>
      <c r="M411" s="31">
        <v>32.301949999999998</v>
      </c>
      <c r="N411" s="1"/>
      <c r="O411" s="1"/>
    </row>
    <row r="412" spans="1:15" ht="12.75" customHeight="1">
      <c r="A412" s="31">
        <v>402</v>
      </c>
      <c r="B412" s="31" t="s">
        <v>501</v>
      </c>
      <c r="C412" s="31">
        <v>3239.6</v>
      </c>
      <c r="D412" s="40">
        <v>3241.7833333333328</v>
      </c>
      <c r="E412" s="40">
        <v>3195.1166666666659</v>
      </c>
      <c r="F412" s="40">
        <v>3150.6333333333332</v>
      </c>
      <c r="G412" s="40">
        <v>3103.9666666666662</v>
      </c>
      <c r="H412" s="40">
        <v>3286.2666666666655</v>
      </c>
      <c r="I412" s="40">
        <v>3332.9333333333325</v>
      </c>
      <c r="J412" s="40">
        <v>3377.4166666666652</v>
      </c>
      <c r="K412" s="31">
        <v>3288.45</v>
      </c>
      <c r="L412" s="31">
        <v>3197.3</v>
      </c>
      <c r="M412" s="31">
        <v>0.14124999999999999</v>
      </c>
      <c r="N412" s="1"/>
      <c r="O412" s="1"/>
    </row>
    <row r="413" spans="1:15" ht="12.75" customHeight="1">
      <c r="A413" s="31">
        <v>403</v>
      </c>
      <c r="B413" s="31" t="s">
        <v>500</v>
      </c>
      <c r="C413" s="31">
        <v>313.05</v>
      </c>
      <c r="D413" s="40">
        <v>314.38333333333333</v>
      </c>
      <c r="E413" s="40">
        <v>310.56666666666666</v>
      </c>
      <c r="F413" s="40">
        <v>308.08333333333331</v>
      </c>
      <c r="G413" s="40">
        <v>304.26666666666665</v>
      </c>
      <c r="H413" s="40">
        <v>316.86666666666667</v>
      </c>
      <c r="I413" s="40">
        <v>320.68333333333328</v>
      </c>
      <c r="J413" s="40">
        <v>323.16666666666669</v>
      </c>
      <c r="K413" s="31">
        <v>318.2</v>
      </c>
      <c r="L413" s="31">
        <v>311.89999999999998</v>
      </c>
      <c r="M413" s="31">
        <v>0.32797999999999999</v>
      </c>
      <c r="N413" s="1"/>
      <c r="O413" s="1"/>
    </row>
    <row r="414" spans="1:15" ht="12.75" customHeight="1">
      <c r="A414" s="31">
        <v>404</v>
      </c>
      <c r="B414" s="31" t="s">
        <v>502</v>
      </c>
      <c r="C414" s="31">
        <v>581.85</v>
      </c>
      <c r="D414" s="40">
        <v>583.38333333333333</v>
      </c>
      <c r="E414" s="40">
        <v>577.76666666666665</v>
      </c>
      <c r="F414" s="40">
        <v>573.68333333333328</v>
      </c>
      <c r="G414" s="40">
        <v>568.06666666666661</v>
      </c>
      <c r="H414" s="40">
        <v>587.4666666666667</v>
      </c>
      <c r="I414" s="40">
        <v>593.08333333333326</v>
      </c>
      <c r="J414" s="40">
        <v>597.16666666666674</v>
      </c>
      <c r="K414" s="31">
        <v>589</v>
      </c>
      <c r="L414" s="31">
        <v>579.29999999999995</v>
      </c>
      <c r="M414" s="31">
        <v>1.92157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26152.85</v>
      </c>
      <c r="D415" s="40">
        <v>26094.133333333331</v>
      </c>
      <c r="E415" s="40">
        <v>25908.716666666664</v>
      </c>
      <c r="F415" s="40">
        <v>25664.583333333332</v>
      </c>
      <c r="G415" s="40">
        <v>25479.166666666664</v>
      </c>
      <c r="H415" s="40">
        <v>26338.266666666663</v>
      </c>
      <c r="I415" s="40">
        <v>26523.683333333334</v>
      </c>
      <c r="J415" s="40">
        <v>26767.816666666662</v>
      </c>
      <c r="K415" s="31">
        <v>26279.55</v>
      </c>
      <c r="L415" s="31">
        <v>25850</v>
      </c>
      <c r="M415" s="31">
        <v>0.15145</v>
      </c>
      <c r="N415" s="1"/>
      <c r="O415" s="1"/>
    </row>
    <row r="416" spans="1:15" ht="12.75" customHeight="1">
      <c r="A416" s="31">
        <v>406</v>
      </c>
      <c r="B416" s="31" t="s">
        <v>504</v>
      </c>
      <c r="C416" s="31">
        <v>2091.9499999999998</v>
      </c>
      <c r="D416" s="40">
        <v>2086.2999999999997</v>
      </c>
      <c r="E416" s="40">
        <v>2061.0499999999993</v>
      </c>
      <c r="F416" s="40">
        <v>2030.1499999999996</v>
      </c>
      <c r="G416" s="40">
        <v>2004.8999999999992</v>
      </c>
      <c r="H416" s="40">
        <v>2117.1999999999994</v>
      </c>
      <c r="I416" s="40">
        <v>2142.4500000000003</v>
      </c>
      <c r="J416" s="40">
        <v>2173.3499999999995</v>
      </c>
      <c r="K416" s="31">
        <v>2111.5500000000002</v>
      </c>
      <c r="L416" s="31">
        <v>2055.4</v>
      </c>
      <c r="M416" s="31">
        <v>0.18287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2228.15</v>
      </c>
      <c r="D417" s="40">
        <v>2227.1999999999998</v>
      </c>
      <c r="E417" s="40">
        <v>2205.3999999999996</v>
      </c>
      <c r="F417" s="40">
        <v>2182.6499999999996</v>
      </c>
      <c r="G417" s="40">
        <v>2160.8499999999995</v>
      </c>
      <c r="H417" s="40">
        <v>2249.9499999999998</v>
      </c>
      <c r="I417" s="40">
        <v>2271.75</v>
      </c>
      <c r="J417" s="40">
        <v>2294.5</v>
      </c>
      <c r="K417" s="31">
        <v>2249</v>
      </c>
      <c r="L417" s="31">
        <v>2204.4499999999998</v>
      </c>
      <c r="M417" s="31">
        <v>4.0983700000000001</v>
      </c>
      <c r="N417" s="1"/>
      <c r="O417" s="1"/>
    </row>
    <row r="418" spans="1:15" ht="12.75" customHeight="1">
      <c r="A418" s="31">
        <v>408</v>
      </c>
      <c r="B418" s="31" t="s">
        <v>494</v>
      </c>
      <c r="C418" s="31">
        <v>467</v>
      </c>
      <c r="D418" s="40">
        <v>468.43333333333334</v>
      </c>
      <c r="E418" s="40">
        <v>462.31666666666666</v>
      </c>
      <c r="F418" s="40">
        <v>457.63333333333333</v>
      </c>
      <c r="G418" s="40">
        <v>451.51666666666665</v>
      </c>
      <c r="H418" s="40">
        <v>473.11666666666667</v>
      </c>
      <c r="I418" s="40">
        <v>479.23333333333335</v>
      </c>
      <c r="J418" s="40">
        <v>483.91666666666669</v>
      </c>
      <c r="K418" s="31">
        <v>474.55</v>
      </c>
      <c r="L418" s="31">
        <v>463.75</v>
      </c>
      <c r="M418" s="31">
        <v>0.92083999999999999</v>
      </c>
      <c r="N418" s="1"/>
      <c r="O418" s="1"/>
    </row>
    <row r="419" spans="1:15" ht="12.75" customHeight="1">
      <c r="A419" s="31">
        <v>409</v>
      </c>
      <c r="B419" s="31" t="s">
        <v>495</v>
      </c>
      <c r="C419" s="31">
        <v>28.5</v>
      </c>
      <c r="D419" s="40">
        <v>28.483333333333334</v>
      </c>
      <c r="E419" s="40">
        <v>28.366666666666667</v>
      </c>
      <c r="F419" s="40">
        <v>28.233333333333334</v>
      </c>
      <c r="G419" s="40">
        <v>28.116666666666667</v>
      </c>
      <c r="H419" s="40">
        <v>28.616666666666667</v>
      </c>
      <c r="I419" s="40">
        <v>28.733333333333334</v>
      </c>
      <c r="J419" s="40">
        <v>28.866666666666667</v>
      </c>
      <c r="K419" s="31">
        <v>28.6</v>
      </c>
      <c r="L419" s="31">
        <v>28.35</v>
      </c>
      <c r="M419" s="31">
        <v>11.94107</v>
      </c>
      <c r="N419" s="1"/>
      <c r="O419" s="1"/>
    </row>
    <row r="420" spans="1:15" ht="12.75" customHeight="1">
      <c r="A420" s="31">
        <v>410</v>
      </c>
      <c r="B420" s="31" t="s">
        <v>496</v>
      </c>
      <c r="C420" s="31">
        <v>3930.45</v>
      </c>
      <c r="D420" s="40">
        <v>3963.4833333333336</v>
      </c>
      <c r="E420" s="40">
        <v>3876.9666666666672</v>
      </c>
      <c r="F420" s="40">
        <v>3823.4833333333336</v>
      </c>
      <c r="G420" s="40">
        <v>3736.9666666666672</v>
      </c>
      <c r="H420" s="40">
        <v>4016.9666666666672</v>
      </c>
      <c r="I420" s="40">
        <v>4103.4833333333336</v>
      </c>
      <c r="J420" s="40">
        <v>4156.9666666666672</v>
      </c>
      <c r="K420" s="31">
        <v>4050</v>
      </c>
      <c r="L420" s="31">
        <v>3910</v>
      </c>
      <c r="M420" s="31">
        <v>0.40814</v>
      </c>
      <c r="N420" s="1"/>
      <c r="O420" s="1"/>
    </row>
    <row r="421" spans="1:15" ht="12.75" customHeight="1">
      <c r="A421" s="31">
        <v>411</v>
      </c>
      <c r="B421" s="31" t="s">
        <v>505</v>
      </c>
      <c r="C421" s="31">
        <v>859.5</v>
      </c>
      <c r="D421" s="40">
        <v>860.5</v>
      </c>
      <c r="E421" s="40">
        <v>844</v>
      </c>
      <c r="F421" s="40">
        <v>828.5</v>
      </c>
      <c r="G421" s="40">
        <v>812</v>
      </c>
      <c r="H421" s="40">
        <v>876</v>
      </c>
      <c r="I421" s="40">
        <v>892.5</v>
      </c>
      <c r="J421" s="40">
        <v>908</v>
      </c>
      <c r="K421" s="31">
        <v>877</v>
      </c>
      <c r="L421" s="31">
        <v>845</v>
      </c>
      <c r="M421" s="31">
        <v>7.7940500000000004</v>
      </c>
      <c r="N421" s="1"/>
      <c r="O421" s="1"/>
    </row>
    <row r="422" spans="1:15" ht="12.75" customHeight="1">
      <c r="A422" s="31">
        <v>412</v>
      </c>
      <c r="B422" s="31" t="s">
        <v>507</v>
      </c>
      <c r="C422" s="31">
        <v>1143.6500000000001</v>
      </c>
      <c r="D422" s="40">
        <v>1150.5166666666667</v>
      </c>
      <c r="E422" s="40">
        <v>1124.0333333333333</v>
      </c>
      <c r="F422" s="40">
        <v>1104.4166666666667</v>
      </c>
      <c r="G422" s="40">
        <v>1077.9333333333334</v>
      </c>
      <c r="H422" s="40">
        <v>1170.1333333333332</v>
      </c>
      <c r="I422" s="40">
        <v>1196.6166666666663</v>
      </c>
      <c r="J422" s="40">
        <v>1216.2333333333331</v>
      </c>
      <c r="K422" s="31">
        <v>1177</v>
      </c>
      <c r="L422" s="31">
        <v>1130.9000000000001</v>
      </c>
      <c r="M422" s="31">
        <v>0.72582999999999998</v>
      </c>
      <c r="N422" s="1"/>
      <c r="O422" s="1"/>
    </row>
    <row r="423" spans="1:15" ht="12.75" customHeight="1">
      <c r="A423" s="31">
        <v>413</v>
      </c>
      <c r="B423" s="31" t="s">
        <v>506</v>
      </c>
      <c r="C423" s="31">
        <v>2695.7</v>
      </c>
      <c r="D423" s="40">
        <v>2741.5666666666671</v>
      </c>
      <c r="E423" s="40">
        <v>2634.1333333333341</v>
      </c>
      <c r="F423" s="40">
        <v>2572.5666666666671</v>
      </c>
      <c r="G423" s="40">
        <v>2465.1333333333341</v>
      </c>
      <c r="H423" s="40">
        <v>2803.1333333333341</v>
      </c>
      <c r="I423" s="40">
        <v>2910.5666666666675</v>
      </c>
      <c r="J423" s="40">
        <v>2972.1333333333341</v>
      </c>
      <c r="K423" s="31">
        <v>2849</v>
      </c>
      <c r="L423" s="31">
        <v>2680</v>
      </c>
      <c r="M423" s="31">
        <v>0.76241000000000003</v>
      </c>
      <c r="N423" s="1"/>
      <c r="O423" s="1"/>
    </row>
    <row r="424" spans="1:15" ht="12.75" customHeight="1">
      <c r="A424" s="31">
        <v>414</v>
      </c>
      <c r="B424" s="31" t="s">
        <v>508</v>
      </c>
      <c r="C424" s="31">
        <v>829.45</v>
      </c>
      <c r="D424" s="40">
        <v>828.7166666666667</v>
      </c>
      <c r="E424" s="40">
        <v>823.43333333333339</v>
      </c>
      <c r="F424" s="40">
        <v>817.41666666666674</v>
      </c>
      <c r="G424" s="40">
        <v>812.13333333333344</v>
      </c>
      <c r="H424" s="40">
        <v>834.73333333333335</v>
      </c>
      <c r="I424" s="40">
        <v>840.01666666666665</v>
      </c>
      <c r="J424" s="40">
        <v>846.0333333333333</v>
      </c>
      <c r="K424" s="31">
        <v>834</v>
      </c>
      <c r="L424" s="31">
        <v>822.7</v>
      </c>
      <c r="M424" s="31">
        <v>0.77383999999999997</v>
      </c>
      <c r="N424" s="1"/>
      <c r="O424" s="1"/>
    </row>
    <row r="425" spans="1:15" ht="12.75" customHeight="1">
      <c r="A425" s="31">
        <v>415</v>
      </c>
      <c r="B425" s="31" t="s">
        <v>509</v>
      </c>
      <c r="C425" s="31">
        <v>442.7</v>
      </c>
      <c r="D425" s="40">
        <v>444.75</v>
      </c>
      <c r="E425" s="40">
        <v>437.95</v>
      </c>
      <c r="F425" s="40">
        <v>433.2</v>
      </c>
      <c r="G425" s="40">
        <v>426.4</v>
      </c>
      <c r="H425" s="40">
        <v>449.5</v>
      </c>
      <c r="I425" s="40">
        <v>456.29999999999995</v>
      </c>
      <c r="J425" s="40">
        <v>461.05</v>
      </c>
      <c r="K425" s="31">
        <v>451.55</v>
      </c>
      <c r="L425" s="31">
        <v>440</v>
      </c>
      <c r="M425" s="31">
        <v>0.59333999999999998</v>
      </c>
      <c r="N425" s="1"/>
      <c r="O425" s="1"/>
    </row>
    <row r="426" spans="1:15" ht="12.75" customHeight="1">
      <c r="A426" s="31">
        <v>416</v>
      </c>
      <c r="B426" s="31" t="s">
        <v>517</v>
      </c>
      <c r="C426" s="31">
        <v>253.35</v>
      </c>
      <c r="D426" s="40">
        <v>256.06666666666666</v>
      </c>
      <c r="E426" s="40">
        <v>249.2833333333333</v>
      </c>
      <c r="F426" s="40">
        <v>245.21666666666664</v>
      </c>
      <c r="G426" s="40">
        <v>238.43333333333328</v>
      </c>
      <c r="H426" s="40">
        <v>260.13333333333333</v>
      </c>
      <c r="I426" s="40">
        <v>266.91666666666674</v>
      </c>
      <c r="J426" s="40">
        <v>270.98333333333335</v>
      </c>
      <c r="K426" s="31">
        <v>262.85000000000002</v>
      </c>
      <c r="L426" s="31">
        <v>252</v>
      </c>
      <c r="M426" s="31">
        <v>5.3146500000000003</v>
      </c>
      <c r="N426" s="1"/>
      <c r="O426" s="1"/>
    </row>
    <row r="427" spans="1:15" ht="12.75" customHeight="1">
      <c r="A427" s="31">
        <v>417</v>
      </c>
      <c r="B427" s="31" t="s">
        <v>510</v>
      </c>
      <c r="C427" s="31">
        <v>67.75</v>
      </c>
      <c r="D427" s="40">
        <v>67.733333333333334</v>
      </c>
      <c r="E427" s="40">
        <v>66.166666666666671</v>
      </c>
      <c r="F427" s="40">
        <v>64.583333333333343</v>
      </c>
      <c r="G427" s="40">
        <v>63.01666666666668</v>
      </c>
      <c r="H427" s="40">
        <v>69.316666666666663</v>
      </c>
      <c r="I427" s="40">
        <v>70.883333333333326</v>
      </c>
      <c r="J427" s="40">
        <v>72.466666666666654</v>
      </c>
      <c r="K427" s="31">
        <v>69.3</v>
      </c>
      <c r="L427" s="31">
        <v>66.150000000000006</v>
      </c>
      <c r="M427" s="31">
        <v>89.729259999999996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2124.8000000000002</v>
      </c>
      <c r="D428" s="40">
        <v>2119.8333333333335</v>
      </c>
      <c r="E428" s="40">
        <v>2100.666666666667</v>
      </c>
      <c r="F428" s="40">
        <v>2076.5333333333333</v>
      </c>
      <c r="G428" s="40">
        <v>2057.3666666666668</v>
      </c>
      <c r="H428" s="40">
        <v>2143.9666666666672</v>
      </c>
      <c r="I428" s="40">
        <v>2163.1333333333341</v>
      </c>
      <c r="J428" s="40">
        <v>2187.2666666666673</v>
      </c>
      <c r="K428" s="31">
        <v>2139</v>
      </c>
      <c r="L428" s="31">
        <v>2095.6999999999998</v>
      </c>
      <c r="M428" s="31">
        <v>5.4982800000000003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1492.35</v>
      </c>
      <c r="D429" s="40">
        <v>1484.4333333333332</v>
      </c>
      <c r="E429" s="40">
        <v>1472.0166666666664</v>
      </c>
      <c r="F429" s="40">
        <v>1451.6833333333332</v>
      </c>
      <c r="G429" s="40">
        <v>1439.2666666666664</v>
      </c>
      <c r="H429" s="40">
        <v>1504.7666666666664</v>
      </c>
      <c r="I429" s="40">
        <v>1517.1833333333329</v>
      </c>
      <c r="J429" s="40">
        <v>1537.5166666666664</v>
      </c>
      <c r="K429" s="31">
        <v>1496.85</v>
      </c>
      <c r="L429" s="31">
        <v>1464.1</v>
      </c>
      <c r="M429" s="31">
        <v>8.6289499999999997</v>
      </c>
      <c r="N429" s="1"/>
      <c r="O429" s="1"/>
    </row>
    <row r="430" spans="1:15" ht="12.75" customHeight="1">
      <c r="A430" s="31">
        <v>420</v>
      </c>
      <c r="B430" s="31" t="s">
        <v>514</v>
      </c>
      <c r="C430" s="31">
        <v>465.85</v>
      </c>
      <c r="D430" s="40">
        <v>465.78333333333336</v>
      </c>
      <c r="E430" s="40">
        <v>461.76666666666671</v>
      </c>
      <c r="F430" s="40">
        <v>457.68333333333334</v>
      </c>
      <c r="G430" s="40">
        <v>453.66666666666669</v>
      </c>
      <c r="H430" s="40">
        <v>469.86666666666673</v>
      </c>
      <c r="I430" s="40">
        <v>473.88333333333338</v>
      </c>
      <c r="J430" s="40">
        <v>477.96666666666675</v>
      </c>
      <c r="K430" s="31">
        <v>469.8</v>
      </c>
      <c r="L430" s="31">
        <v>461.7</v>
      </c>
      <c r="M430" s="31">
        <v>15.39756</v>
      </c>
      <c r="N430" s="1"/>
      <c r="O430" s="1"/>
    </row>
    <row r="431" spans="1:15" ht="12.75" customHeight="1">
      <c r="A431" s="31">
        <v>421</v>
      </c>
      <c r="B431" s="31" t="s">
        <v>511</v>
      </c>
      <c r="C431" s="31">
        <v>96.05</v>
      </c>
      <c r="D431" s="40">
        <v>96.033333333333346</v>
      </c>
      <c r="E431" s="40">
        <v>94.066666666666691</v>
      </c>
      <c r="F431" s="40">
        <v>92.083333333333343</v>
      </c>
      <c r="G431" s="40">
        <v>90.116666666666688</v>
      </c>
      <c r="H431" s="40">
        <v>98.016666666666694</v>
      </c>
      <c r="I431" s="40">
        <v>99.983333333333363</v>
      </c>
      <c r="J431" s="40">
        <v>101.9666666666667</v>
      </c>
      <c r="K431" s="31">
        <v>98</v>
      </c>
      <c r="L431" s="31">
        <v>94.05</v>
      </c>
      <c r="M431" s="31">
        <v>1.39188</v>
      </c>
      <c r="N431" s="1"/>
      <c r="O431" s="1"/>
    </row>
    <row r="432" spans="1:15" ht="12.75" customHeight="1">
      <c r="A432" s="31">
        <v>422</v>
      </c>
      <c r="B432" s="31" t="s">
        <v>513</v>
      </c>
      <c r="C432" s="31">
        <v>288.85000000000002</v>
      </c>
      <c r="D432" s="40">
        <v>289.3</v>
      </c>
      <c r="E432" s="40">
        <v>283.05</v>
      </c>
      <c r="F432" s="40">
        <v>277.25</v>
      </c>
      <c r="G432" s="40">
        <v>271</v>
      </c>
      <c r="H432" s="40">
        <v>295.10000000000002</v>
      </c>
      <c r="I432" s="40">
        <v>301.35000000000002</v>
      </c>
      <c r="J432" s="40">
        <v>307.15000000000003</v>
      </c>
      <c r="K432" s="31">
        <v>295.55</v>
      </c>
      <c r="L432" s="31">
        <v>283.5</v>
      </c>
      <c r="M432" s="31">
        <v>6.5676699999999997</v>
      </c>
      <c r="N432" s="1"/>
      <c r="O432" s="1"/>
    </row>
    <row r="433" spans="1:15" ht="12.75" customHeight="1">
      <c r="A433" s="31">
        <v>423</v>
      </c>
      <c r="B433" s="31" t="s">
        <v>515</v>
      </c>
      <c r="C433" s="31">
        <v>569.5</v>
      </c>
      <c r="D433" s="40">
        <v>569.15</v>
      </c>
      <c r="E433" s="40">
        <v>563.9</v>
      </c>
      <c r="F433" s="40">
        <v>558.29999999999995</v>
      </c>
      <c r="G433" s="40">
        <v>553.04999999999995</v>
      </c>
      <c r="H433" s="40">
        <v>574.75</v>
      </c>
      <c r="I433" s="40">
        <v>580</v>
      </c>
      <c r="J433" s="40">
        <v>585.6</v>
      </c>
      <c r="K433" s="31">
        <v>574.4</v>
      </c>
      <c r="L433" s="31">
        <v>563.54999999999995</v>
      </c>
      <c r="M433" s="31">
        <v>0.58535000000000004</v>
      </c>
      <c r="N433" s="1"/>
      <c r="O433" s="1"/>
    </row>
    <row r="434" spans="1:15" ht="12.75" customHeight="1">
      <c r="A434" s="31">
        <v>424</v>
      </c>
      <c r="B434" s="31" t="s">
        <v>516</v>
      </c>
      <c r="C434" s="31">
        <v>372</v>
      </c>
      <c r="D434" s="40">
        <v>372.2</v>
      </c>
      <c r="E434" s="40">
        <v>368.79999999999995</v>
      </c>
      <c r="F434" s="40">
        <v>365.59999999999997</v>
      </c>
      <c r="G434" s="40">
        <v>362.19999999999993</v>
      </c>
      <c r="H434" s="40">
        <v>375.4</v>
      </c>
      <c r="I434" s="40">
        <v>378.79999999999995</v>
      </c>
      <c r="J434" s="40">
        <v>382</v>
      </c>
      <c r="K434" s="31">
        <v>375.6</v>
      </c>
      <c r="L434" s="31">
        <v>369</v>
      </c>
      <c r="M434" s="31">
        <v>1.4632799999999999</v>
      </c>
      <c r="N434" s="1"/>
      <c r="O434" s="1"/>
    </row>
    <row r="435" spans="1:15" ht="12.75" customHeight="1">
      <c r="A435" s="31">
        <v>425</v>
      </c>
      <c r="B435" s="31" t="s">
        <v>518</v>
      </c>
      <c r="C435" s="31">
        <v>2298.9</v>
      </c>
      <c r="D435" s="40">
        <v>2316.7999999999997</v>
      </c>
      <c r="E435" s="40">
        <v>2264.0999999999995</v>
      </c>
      <c r="F435" s="40">
        <v>2229.2999999999997</v>
      </c>
      <c r="G435" s="40">
        <v>2176.5999999999995</v>
      </c>
      <c r="H435" s="40">
        <v>2351.5999999999995</v>
      </c>
      <c r="I435" s="40">
        <v>2404.2999999999993</v>
      </c>
      <c r="J435" s="40">
        <v>2439.0999999999995</v>
      </c>
      <c r="K435" s="31">
        <v>2369.5</v>
      </c>
      <c r="L435" s="31">
        <v>2282</v>
      </c>
      <c r="M435" s="31">
        <v>0.35013</v>
      </c>
      <c r="N435" s="1"/>
      <c r="O435" s="1"/>
    </row>
    <row r="436" spans="1:15" ht="12.75" customHeight="1">
      <c r="A436" s="31">
        <v>426</v>
      </c>
      <c r="B436" s="31" t="s">
        <v>519</v>
      </c>
      <c r="C436" s="31">
        <v>868.1</v>
      </c>
      <c r="D436" s="40">
        <v>861.75</v>
      </c>
      <c r="E436" s="40">
        <v>843.5</v>
      </c>
      <c r="F436" s="40">
        <v>818.9</v>
      </c>
      <c r="G436" s="40">
        <v>800.65</v>
      </c>
      <c r="H436" s="40">
        <v>886.35</v>
      </c>
      <c r="I436" s="40">
        <v>904.6</v>
      </c>
      <c r="J436" s="40">
        <v>929.2</v>
      </c>
      <c r="K436" s="31">
        <v>880</v>
      </c>
      <c r="L436" s="31">
        <v>837.15</v>
      </c>
      <c r="M436" s="31">
        <v>0.49163000000000001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757.55</v>
      </c>
      <c r="D437" s="40">
        <v>756.13333333333333</v>
      </c>
      <c r="E437" s="40">
        <v>748.76666666666665</v>
      </c>
      <c r="F437" s="40">
        <v>739.98333333333335</v>
      </c>
      <c r="G437" s="40">
        <v>732.61666666666667</v>
      </c>
      <c r="H437" s="40">
        <v>764.91666666666663</v>
      </c>
      <c r="I437" s="40">
        <v>772.28333333333319</v>
      </c>
      <c r="J437" s="40">
        <v>781.06666666666661</v>
      </c>
      <c r="K437" s="31">
        <v>763.5</v>
      </c>
      <c r="L437" s="31">
        <v>747.35</v>
      </c>
      <c r="M437" s="31">
        <v>25.307849999999998</v>
      </c>
      <c r="N437" s="1"/>
      <c r="O437" s="1"/>
    </row>
    <row r="438" spans="1:15" ht="12.75" customHeight="1">
      <c r="A438" s="31">
        <v>428</v>
      </c>
      <c r="B438" s="31" t="s">
        <v>520</v>
      </c>
      <c r="C438" s="31">
        <v>447.05</v>
      </c>
      <c r="D438" s="40">
        <v>447.09999999999997</v>
      </c>
      <c r="E438" s="40">
        <v>439.99999999999994</v>
      </c>
      <c r="F438" s="40">
        <v>432.95</v>
      </c>
      <c r="G438" s="40">
        <v>425.84999999999997</v>
      </c>
      <c r="H438" s="40">
        <v>454.14999999999992</v>
      </c>
      <c r="I438" s="40">
        <v>461.24999999999994</v>
      </c>
      <c r="J438" s="40">
        <v>468.2999999999999</v>
      </c>
      <c r="K438" s="31">
        <v>454.2</v>
      </c>
      <c r="L438" s="31">
        <v>440.05</v>
      </c>
      <c r="M438" s="31">
        <v>2.8590900000000001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544.65</v>
      </c>
      <c r="D439" s="40">
        <v>542.48333333333335</v>
      </c>
      <c r="E439" s="40">
        <v>535.9666666666667</v>
      </c>
      <c r="F439" s="40">
        <v>527.2833333333333</v>
      </c>
      <c r="G439" s="40">
        <v>520.76666666666665</v>
      </c>
      <c r="H439" s="40">
        <v>551.16666666666674</v>
      </c>
      <c r="I439" s="40">
        <v>557.68333333333339</v>
      </c>
      <c r="J439" s="40">
        <v>566.36666666666679</v>
      </c>
      <c r="K439" s="31">
        <v>549</v>
      </c>
      <c r="L439" s="31">
        <v>533.79999999999995</v>
      </c>
      <c r="M439" s="31">
        <v>14.29682</v>
      </c>
      <c r="N439" s="1"/>
      <c r="O439" s="1"/>
    </row>
    <row r="440" spans="1:15" ht="12.75" customHeight="1">
      <c r="A440" s="31">
        <v>430</v>
      </c>
      <c r="B440" s="31" t="s">
        <v>523</v>
      </c>
      <c r="C440" s="31">
        <v>723.4</v>
      </c>
      <c r="D440" s="40">
        <v>723.06666666666661</v>
      </c>
      <c r="E440" s="40">
        <v>716.33333333333326</v>
      </c>
      <c r="F440" s="40">
        <v>709.26666666666665</v>
      </c>
      <c r="G440" s="40">
        <v>702.5333333333333</v>
      </c>
      <c r="H440" s="40">
        <v>730.13333333333321</v>
      </c>
      <c r="I440" s="40">
        <v>736.86666666666656</v>
      </c>
      <c r="J440" s="40">
        <v>743.93333333333317</v>
      </c>
      <c r="K440" s="31">
        <v>729.8</v>
      </c>
      <c r="L440" s="31">
        <v>716</v>
      </c>
      <c r="M440" s="31">
        <v>0.82611000000000001</v>
      </c>
      <c r="N440" s="1"/>
      <c r="O440" s="1"/>
    </row>
    <row r="441" spans="1:15" ht="12.75" customHeight="1">
      <c r="A441" s="31">
        <v>431</v>
      </c>
      <c r="B441" s="31" t="s">
        <v>521</v>
      </c>
      <c r="C441" s="31">
        <v>406.65</v>
      </c>
      <c r="D441" s="40">
        <v>409.5333333333333</v>
      </c>
      <c r="E441" s="40">
        <v>401.16666666666663</v>
      </c>
      <c r="F441" s="40">
        <v>395.68333333333334</v>
      </c>
      <c r="G441" s="40">
        <v>387.31666666666666</v>
      </c>
      <c r="H441" s="40">
        <v>415.01666666666659</v>
      </c>
      <c r="I441" s="40">
        <v>423.38333333333327</v>
      </c>
      <c r="J441" s="40">
        <v>428.86666666666656</v>
      </c>
      <c r="K441" s="31">
        <v>417.9</v>
      </c>
      <c r="L441" s="31">
        <v>404.05</v>
      </c>
      <c r="M441" s="31">
        <v>1.3707800000000001</v>
      </c>
      <c r="N441" s="1"/>
      <c r="O441" s="1"/>
    </row>
    <row r="442" spans="1:15" ht="12.75" customHeight="1">
      <c r="A442" s="31">
        <v>432</v>
      </c>
      <c r="B442" s="31" t="s">
        <v>522</v>
      </c>
      <c r="C442" s="31">
        <v>2391.15</v>
      </c>
      <c r="D442" s="40">
        <v>2390.25</v>
      </c>
      <c r="E442" s="40">
        <v>2334.35</v>
      </c>
      <c r="F442" s="40">
        <v>2277.5499999999997</v>
      </c>
      <c r="G442" s="40">
        <v>2221.6499999999996</v>
      </c>
      <c r="H442" s="40">
        <v>2447.0500000000002</v>
      </c>
      <c r="I442" s="40">
        <v>2502.9499999999998</v>
      </c>
      <c r="J442" s="40">
        <v>2559.7500000000005</v>
      </c>
      <c r="K442" s="31">
        <v>2446.15</v>
      </c>
      <c r="L442" s="31">
        <v>2333.4499999999998</v>
      </c>
      <c r="M442" s="31">
        <v>1.13714</v>
      </c>
      <c r="N442" s="1"/>
      <c r="O442" s="1"/>
    </row>
    <row r="443" spans="1:15" ht="12.75" customHeight="1">
      <c r="A443" s="31">
        <v>433</v>
      </c>
      <c r="B443" s="31" t="s">
        <v>524</v>
      </c>
      <c r="C443" s="31">
        <v>511.6</v>
      </c>
      <c r="D443" s="40">
        <v>509.60000000000008</v>
      </c>
      <c r="E443" s="40">
        <v>505.00000000000011</v>
      </c>
      <c r="F443" s="40">
        <v>498.40000000000003</v>
      </c>
      <c r="G443" s="40">
        <v>493.80000000000007</v>
      </c>
      <c r="H443" s="40">
        <v>516.20000000000016</v>
      </c>
      <c r="I443" s="40">
        <v>520.80000000000018</v>
      </c>
      <c r="J443" s="40">
        <v>527.4000000000002</v>
      </c>
      <c r="K443" s="31">
        <v>514.20000000000005</v>
      </c>
      <c r="L443" s="31">
        <v>503</v>
      </c>
      <c r="M443" s="31">
        <v>1.7680499999999999</v>
      </c>
      <c r="N443" s="1"/>
      <c r="O443" s="1"/>
    </row>
    <row r="444" spans="1:15" ht="12.75" customHeight="1">
      <c r="A444" s="31">
        <v>434</v>
      </c>
      <c r="B444" s="31" t="s">
        <v>525</v>
      </c>
      <c r="C444" s="31">
        <v>7.15</v>
      </c>
      <c r="D444" s="40">
        <v>7.1833333333333336</v>
      </c>
      <c r="E444" s="40">
        <v>7.0166666666666675</v>
      </c>
      <c r="F444" s="40">
        <v>6.8833333333333337</v>
      </c>
      <c r="G444" s="40">
        <v>6.7166666666666677</v>
      </c>
      <c r="H444" s="40">
        <v>7.3166666666666673</v>
      </c>
      <c r="I444" s="40">
        <v>7.4833333333333334</v>
      </c>
      <c r="J444" s="40">
        <v>7.6166666666666671</v>
      </c>
      <c r="K444" s="31">
        <v>7.35</v>
      </c>
      <c r="L444" s="31">
        <v>7.05</v>
      </c>
      <c r="M444" s="31">
        <v>497.81867</v>
      </c>
      <c r="N444" s="1"/>
      <c r="O444" s="1"/>
    </row>
    <row r="445" spans="1:15" ht="12.75" customHeight="1">
      <c r="A445" s="31">
        <v>435</v>
      </c>
      <c r="B445" s="31" t="s">
        <v>512</v>
      </c>
      <c r="C445" s="31">
        <v>388.05</v>
      </c>
      <c r="D445" s="40">
        <v>389.36666666666662</v>
      </c>
      <c r="E445" s="40">
        <v>385.23333333333323</v>
      </c>
      <c r="F445" s="40">
        <v>382.41666666666663</v>
      </c>
      <c r="G445" s="40">
        <v>378.28333333333325</v>
      </c>
      <c r="H445" s="40">
        <v>392.18333333333322</v>
      </c>
      <c r="I445" s="40">
        <v>396.31666666666655</v>
      </c>
      <c r="J445" s="40">
        <v>399.13333333333321</v>
      </c>
      <c r="K445" s="31">
        <v>393.5</v>
      </c>
      <c r="L445" s="31">
        <v>386.55</v>
      </c>
      <c r="M445" s="31">
        <v>3.7190099999999999</v>
      </c>
      <c r="N445" s="1"/>
      <c r="O445" s="1"/>
    </row>
    <row r="446" spans="1:15" ht="12.75" customHeight="1">
      <c r="A446" s="31">
        <v>436</v>
      </c>
      <c r="B446" s="31" t="s">
        <v>526</v>
      </c>
      <c r="C446" s="31">
        <v>953.6</v>
      </c>
      <c r="D446" s="40">
        <v>955.80000000000007</v>
      </c>
      <c r="E446" s="40">
        <v>942.80000000000018</v>
      </c>
      <c r="F446" s="40">
        <v>932.00000000000011</v>
      </c>
      <c r="G446" s="40">
        <v>919.00000000000023</v>
      </c>
      <c r="H446" s="40">
        <v>966.60000000000014</v>
      </c>
      <c r="I446" s="40">
        <v>979.59999999999991</v>
      </c>
      <c r="J446" s="40">
        <v>990.40000000000009</v>
      </c>
      <c r="K446" s="31">
        <v>968.8</v>
      </c>
      <c r="L446" s="31">
        <v>945</v>
      </c>
      <c r="M446" s="31">
        <v>0.20568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594.54999999999995</v>
      </c>
      <c r="D447" s="40">
        <v>589.94999999999993</v>
      </c>
      <c r="E447" s="40">
        <v>581.89999999999986</v>
      </c>
      <c r="F447" s="40">
        <v>569.24999999999989</v>
      </c>
      <c r="G447" s="40">
        <v>561.19999999999982</v>
      </c>
      <c r="H447" s="40">
        <v>602.59999999999991</v>
      </c>
      <c r="I447" s="40">
        <v>610.64999999999986</v>
      </c>
      <c r="J447" s="40">
        <v>623.29999999999995</v>
      </c>
      <c r="K447" s="31">
        <v>598</v>
      </c>
      <c r="L447" s="31">
        <v>577.29999999999995</v>
      </c>
      <c r="M447" s="31">
        <v>4.9910399999999999</v>
      </c>
      <c r="N447" s="1"/>
      <c r="O447" s="1"/>
    </row>
    <row r="448" spans="1:15" ht="12.75" customHeight="1">
      <c r="A448" s="31">
        <v>438</v>
      </c>
      <c r="B448" s="31" t="s">
        <v>531</v>
      </c>
      <c r="C448" s="31">
        <v>1759</v>
      </c>
      <c r="D448" s="40">
        <v>1746</v>
      </c>
      <c r="E448" s="40">
        <v>1733</v>
      </c>
      <c r="F448" s="40">
        <v>1707</v>
      </c>
      <c r="G448" s="40">
        <v>1694</v>
      </c>
      <c r="H448" s="40">
        <v>1772</v>
      </c>
      <c r="I448" s="40">
        <v>1785</v>
      </c>
      <c r="J448" s="40">
        <v>1811</v>
      </c>
      <c r="K448" s="31">
        <v>1759</v>
      </c>
      <c r="L448" s="31">
        <v>1720</v>
      </c>
      <c r="M448" s="31">
        <v>3.0011800000000002</v>
      </c>
      <c r="N448" s="1"/>
      <c r="O448" s="1"/>
    </row>
    <row r="449" spans="1:15" ht="12.75" customHeight="1">
      <c r="A449" s="31">
        <v>439</v>
      </c>
      <c r="B449" s="31" t="s">
        <v>532</v>
      </c>
      <c r="C449" s="31">
        <v>13321.25</v>
      </c>
      <c r="D449" s="40">
        <v>13321.300000000001</v>
      </c>
      <c r="E449" s="40">
        <v>13183.800000000003</v>
      </c>
      <c r="F449" s="40">
        <v>13046.350000000002</v>
      </c>
      <c r="G449" s="40">
        <v>12908.850000000004</v>
      </c>
      <c r="H449" s="40">
        <v>13458.750000000002</v>
      </c>
      <c r="I449" s="40">
        <v>13596.249999999998</v>
      </c>
      <c r="J449" s="40">
        <v>13733.7</v>
      </c>
      <c r="K449" s="31">
        <v>13458.8</v>
      </c>
      <c r="L449" s="31">
        <v>13183.85</v>
      </c>
      <c r="M449" s="31">
        <v>9.8399999999999998E-3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923.9</v>
      </c>
      <c r="D450" s="40">
        <v>921.08333333333337</v>
      </c>
      <c r="E450" s="40">
        <v>915.51666666666677</v>
      </c>
      <c r="F450" s="40">
        <v>907.13333333333344</v>
      </c>
      <c r="G450" s="40">
        <v>901.56666666666683</v>
      </c>
      <c r="H450" s="40">
        <v>929.4666666666667</v>
      </c>
      <c r="I450" s="40">
        <v>935.0333333333333</v>
      </c>
      <c r="J450" s="40">
        <v>943.41666666666663</v>
      </c>
      <c r="K450" s="31">
        <v>926.65</v>
      </c>
      <c r="L450" s="31">
        <v>912.7</v>
      </c>
      <c r="M450" s="31">
        <v>7.69754</v>
      </c>
      <c r="N450" s="1"/>
      <c r="O450" s="1"/>
    </row>
    <row r="451" spans="1:15" ht="12.75" customHeight="1">
      <c r="A451" s="31">
        <v>441</v>
      </c>
      <c r="B451" s="31" t="s">
        <v>533</v>
      </c>
      <c r="C451" s="31">
        <v>213.5</v>
      </c>
      <c r="D451" s="40">
        <v>213.26666666666665</v>
      </c>
      <c r="E451" s="40">
        <v>210.73333333333329</v>
      </c>
      <c r="F451" s="40">
        <v>207.96666666666664</v>
      </c>
      <c r="G451" s="40">
        <v>205.43333333333328</v>
      </c>
      <c r="H451" s="40">
        <v>216.0333333333333</v>
      </c>
      <c r="I451" s="40">
        <v>218.56666666666666</v>
      </c>
      <c r="J451" s="40">
        <v>221.33333333333331</v>
      </c>
      <c r="K451" s="31">
        <v>215.8</v>
      </c>
      <c r="L451" s="31">
        <v>210.5</v>
      </c>
      <c r="M451" s="31">
        <v>19.268619999999999</v>
      </c>
      <c r="N451" s="1"/>
      <c r="O451" s="1"/>
    </row>
    <row r="452" spans="1:15" ht="12.75" customHeight="1">
      <c r="A452" s="31">
        <v>442</v>
      </c>
      <c r="B452" s="31" t="s">
        <v>534</v>
      </c>
      <c r="C452" s="31">
        <v>1358.45</v>
      </c>
      <c r="D452" s="40">
        <v>1360.5</v>
      </c>
      <c r="E452" s="40">
        <v>1347.95</v>
      </c>
      <c r="F452" s="40">
        <v>1337.45</v>
      </c>
      <c r="G452" s="40">
        <v>1324.9</v>
      </c>
      <c r="H452" s="40">
        <v>1371</v>
      </c>
      <c r="I452" s="40">
        <v>1383.5500000000002</v>
      </c>
      <c r="J452" s="40">
        <v>1394.05</v>
      </c>
      <c r="K452" s="31">
        <v>1373.05</v>
      </c>
      <c r="L452" s="31">
        <v>1350</v>
      </c>
      <c r="M452" s="31">
        <v>4.6651499999999997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772.15</v>
      </c>
      <c r="D453" s="40">
        <v>768.13333333333333</v>
      </c>
      <c r="E453" s="40">
        <v>762.61666666666667</v>
      </c>
      <c r="F453" s="40">
        <v>753.08333333333337</v>
      </c>
      <c r="G453" s="40">
        <v>747.56666666666672</v>
      </c>
      <c r="H453" s="40">
        <v>777.66666666666663</v>
      </c>
      <c r="I453" s="40">
        <v>783.18333333333328</v>
      </c>
      <c r="J453" s="40">
        <v>792.71666666666658</v>
      </c>
      <c r="K453" s="31">
        <v>773.65</v>
      </c>
      <c r="L453" s="31">
        <v>758.6</v>
      </c>
      <c r="M453" s="31">
        <v>10.02435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5889.9</v>
      </c>
      <c r="D454" s="40">
        <v>5930.416666666667</v>
      </c>
      <c r="E454" s="40">
        <v>5830.1833333333343</v>
      </c>
      <c r="F454" s="40">
        <v>5770.4666666666672</v>
      </c>
      <c r="G454" s="40">
        <v>5670.2333333333345</v>
      </c>
      <c r="H454" s="40">
        <v>5990.1333333333341</v>
      </c>
      <c r="I454" s="40">
        <v>6090.3666666666659</v>
      </c>
      <c r="J454" s="40">
        <v>6150.0833333333339</v>
      </c>
      <c r="K454" s="31">
        <v>6030.65</v>
      </c>
      <c r="L454" s="31">
        <v>5870.7</v>
      </c>
      <c r="M454" s="31">
        <v>1.24308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493.9</v>
      </c>
      <c r="D455" s="40">
        <v>491.11666666666662</v>
      </c>
      <c r="E455" s="40">
        <v>486.28333333333325</v>
      </c>
      <c r="F455" s="40">
        <v>478.66666666666663</v>
      </c>
      <c r="G455" s="40">
        <v>473.83333333333326</v>
      </c>
      <c r="H455" s="40">
        <v>498.73333333333323</v>
      </c>
      <c r="I455" s="40">
        <v>503.56666666666661</v>
      </c>
      <c r="J455" s="40">
        <v>511.18333333333322</v>
      </c>
      <c r="K455" s="31">
        <v>495.95</v>
      </c>
      <c r="L455" s="31">
        <v>483.5</v>
      </c>
      <c r="M455" s="31">
        <v>205.81817000000001</v>
      </c>
      <c r="N455" s="1"/>
      <c r="O455" s="1"/>
    </row>
    <row r="456" spans="1:15" ht="12.75" customHeight="1">
      <c r="A456" s="31">
        <v>446</v>
      </c>
      <c r="B456" s="31" t="s">
        <v>535</v>
      </c>
      <c r="C456" s="31">
        <v>258.64999999999998</v>
      </c>
      <c r="D456" s="40">
        <v>258.33333333333331</v>
      </c>
      <c r="E456" s="40">
        <v>254.66666666666663</v>
      </c>
      <c r="F456" s="40">
        <v>250.68333333333331</v>
      </c>
      <c r="G456" s="40">
        <v>247.01666666666662</v>
      </c>
      <c r="H456" s="40">
        <v>262.31666666666661</v>
      </c>
      <c r="I456" s="40">
        <v>265.98333333333323</v>
      </c>
      <c r="J456" s="40">
        <v>269.96666666666664</v>
      </c>
      <c r="K456" s="31">
        <v>262</v>
      </c>
      <c r="L456" s="31">
        <v>254.35</v>
      </c>
      <c r="M456" s="31">
        <v>27.735109999999999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229.4</v>
      </c>
      <c r="D457" s="40">
        <v>229.06666666666669</v>
      </c>
      <c r="E457" s="40">
        <v>227.33333333333337</v>
      </c>
      <c r="F457" s="40">
        <v>225.26666666666668</v>
      </c>
      <c r="G457" s="40">
        <v>223.53333333333336</v>
      </c>
      <c r="H457" s="40">
        <v>231.13333333333338</v>
      </c>
      <c r="I457" s="40">
        <v>232.86666666666667</v>
      </c>
      <c r="J457" s="40">
        <v>234.93333333333339</v>
      </c>
      <c r="K457" s="31">
        <v>230.8</v>
      </c>
      <c r="L457" s="31">
        <v>227</v>
      </c>
      <c r="M457" s="31">
        <v>303.48052999999999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1173</v>
      </c>
      <c r="D458" s="40">
        <v>1166.3333333333333</v>
      </c>
      <c r="E458" s="40">
        <v>1155.6666666666665</v>
      </c>
      <c r="F458" s="40">
        <v>1138.3333333333333</v>
      </c>
      <c r="G458" s="40">
        <v>1127.6666666666665</v>
      </c>
      <c r="H458" s="40">
        <v>1183.6666666666665</v>
      </c>
      <c r="I458" s="40">
        <v>1194.333333333333</v>
      </c>
      <c r="J458" s="40">
        <v>1211.6666666666665</v>
      </c>
      <c r="K458" s="31">
        <v>1177</v>
      </c>
      <c r="L458" s="31">
        <v>1149</v>
      </c>
      <c r="M458" s="31">
        <v>74.485010000000003</v>
      </c>
      <c r="N458" s="1"/>
      <c r="O458" s="1"/>
    </row>
    <row r="459" spans="1:15" ht="12.75" customHeight="1">
      <c r="A459" s="31">
        <v>449</v>
      </c>
      <c r="B459" s="31" t="s">
        <v>864</v>
      </c>
      <c r="C459" s="31">
        <v>767.9</v>
      </c>
      <c r="D459" s="40">
        <v>760.76666666666677</v>
      </c>
      <c r="E459" s="40">
        <v>743.53333333333353</v>
      </c>
      <c r="F459" s="40">
        <v>719.16666666666674</v>
      </c>
      <c r="G459" s="40">
        <v>701.93333333333351</v>
      </c>
      <c r="H459" s="40">
        <v>785.13333333333355</v>
      </c>
      <c r="I459" s="40">
        <v>802.3666666666669</v>
      </c>
      <c r="J459" s="40">
        <v>826.73333333333358</v>
      </c>
      <c r="K459" s="31">
        <v>778</v>
      </c>
      <c r="L459" s="31">
        <v>736.4</v>
      </c>
      <c r="M459" s="31">
        <v>0.99838000000000005</v>
      </c>
      <c r="N459" s="1"/>
      <c r="O459" s="1"/>
    </row>
    <row r="460" spans="1:15" ht="12.75" customHeight="1">
      <c r="A460" s="31">
        <v>450</v>
      </c>
      <c r="B460" s="31" t="s">
        <v>527</v>
      </c>
      <c r="C460" s="31">
        <v>2261.5</v>
      </c>
      <c r="D460" s="40">
        <v>2244.2000000000003</v>
      </c>
      <c r="E460" s="40">
        <v>2179.4000000000005</v>
      </c>
      <c r="F460" s="40">
        <v>2097.3000000000002</v>
      </c>
      <c r="G460" s="40">
        <v>2032.5000000000005</v>
      </c>
      <c r="H460" s="40">
        <v>2326.3000000000006</v>
      </c>
      <c r="I460" s="40">
        <v>2391.1000000000008</v>
      </c>
      <c r="J460" s="40">
        <v>2473.2000000000007</v>
      </c>
      <c r="K460" s="31">
        <v>2309</v>
      </c>
      <c r="L460" s="31">
        <v>2162.1</v>
      </c>
      <c r="M460" s="31">
        <v>1.2333499999999999</v>
      </c>
      <c r="N460" s="1"/>
      <c r="O460" s="1"/>
    </row>
    <row r="461" spans="1:15" ht="12.75" customHeight="1">
      <c r="A461" s="31">
        <v>451</v>
      </c>
      <c r="B461" s="31" t="s">
        <v>528</v>
      </c>
      <c r="C461" s="31">
        <v>807.85</v>
      </c>
      <c r="D461" s="40">
        <v>821.19999999999993</v>
      </c>
      <c r="E461" s="40">
        <v>789.39999999999986</v>
      </c>
      <c r="F461" s="40">
        <v>770.94999999999993</v>
      </c>
      <c r="G461" s="40">
        <v>739.14999999999986</v>
      </c>
      <c r="H461" s="40">
        <v>839.64999999999986</v>
      </c>
      <c r="I461" s="40">
        <v>871.44999999999982</v>
      </c>
      <c r="J461" s="40">
        <v>889.89999999999986</v>
      </c>
      <c r="K461" s="31">
        <v>853</v>
      </c>
      <c r="L461" s="31">
        <v>802.75</v>
      </c>
      <c r="M461" s="31">
        <v>0.58897999999999995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3626.9</v>
      </c>
      <c r="D462" s="40">
        <v>3624.7833333333333</v>
      </c>
      <c r="E462" s="40">
        <v>3603.1166666666668</v>
      </c>
      <c r="F462" s="40">
        <v>3579.3333333333335</v>
      </c>
      <c r="G462" s="40">
        <v>3557.666666666667</v>
      </c>
      <c r="H462" s="40">
        <v>3648.5666666666666</v>
      </c>
      <c r="I462" s="40">
        <v>3670.2333333333336</v>
      </c>
      <c r="J462" s="40">
        <v>3694.0166666666664</v>
      </c>
      <c r="K462" s="31">
        <v>3646.45</v>
      </c>
      <c r="L462" s="31">
        <v>3601</v>
      </c>
      <c r="M462" s="31">
        <v>14.2866</v>
      </c>
      <c r="N462" s="1"/>
      <c r="O462" s="1"/>
    </row>
    <row r="463" spans="1:15" ht="12.75" customHeight="1">
      <c r="A463" s="31">
        <v>453</v>
      </c>
      <c r="B463" s="31" t="s">
        <v>536</v>
      </c>
      <c r="C463" s="31">
        <v>4197.5</v>
      </c>
      <c r="D463" s="40">
        <v>4211.75</v>
      </c>
      <c r="E463" s="40">
        <v>4152.3500000000004</v>
      </c>
      <c r="F463" s="40">
        <v>4107.2000000000007</v>
      </c>
      <c r="G463" s="40">
        <v>4047.8000000000011</v>
      </c>
      <c r="H463" s="40">
        <v>4256.8999999999996</v>
      </c>
      <c r="I463" s="40">
        <v>4316.2999999999993</v>
      </c>
      <c r="J463" s="40">
        <v>4361.4499999999989</v>
      </c>
      <c r="K463" s="31">
        <v>4271.1499999999996</v>
      </c>
      <c r="L463" s="31">
        <v>4166.6000000000004</v>
      </c>
      <c r="M463" s="31">
        <v>0.38458999999999999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1604.8</v>
      </c>
      <c r="D464" s="40">
        <v>1600.55</v>
      </c>
      <c r="E464" s="40">
        <v>1586.3</v>
      </c>
      <c r="F464" s="40">
        <v>1567.8</v>
      </c>
      <c r="G464" s="40">
        <v>1553.55</v>
      </c>
      <c r="H464" s="40">
        <v>1619.05</v>
      </c>
      <c r="I464" s="40">
        <v>1633.3</v>
      </c>
      <c r="J464" s="40">
        <v>1651.8</v>
      </c>
      <c r="K464" s="31">
        <v>1614.8</v>
      </c>
      <c r="L464" s="31">
        <v>1582.05</v>
      </c>
      <c r="M464" s="31">
        <v>16.045649999999998</v>
      </c>
      <c r="N464" s="1"/>
      <c r="O464" s="1"/>
    </row>
    <row r="465" spans="1:15" ht="12.75" customHeight="1">
      <c r="A465" s="31">
        <v>455</v>
      </c>
      <c r="B465" s="31" t="s">
        <v>538</v>
      </c>
      <c r="C465" s="31">
        <v>1682.6</v>
      </c>
      <c r="D465" s="40">
        <v>1705.9833333333333</v>
      </c>
      <c r="E465" s="40">
        <v>1651.6166666666668</v>
      </c>
      <c r="F465" s="40">
        <v>1620.6333333333334</v>
      </c>
      <c r="G465" s="40">
        <v>1566.2666666666669</v>
      </c>
      <c r="H465" s="40">
        <v>1736.9666666666667</v>
      </c>
      <c r="I465" s="40">
        <v>1791.333333333333</v>
      </c>
      <c r="J465" s="40">
        <v>1822.3166666666666</v>
      </c>
      <c r="K465" s="31">
        <v>1760.35</v>
      </c>
      <c r="L465" s="31">
        <v>1675</v>
      </c>
      <c r="M465" s="31">
        <v>0.83636999999999995</v>
      </c>
      <c r="N465" s="1"/>
      <c r="O465" s="1"/>
    </row>
    <row r="466" spans="1:15" ht="12.75" customHeight="1">
      <c r="A466" s="31">
        <v>456</v>
      </c>
      <c r="B466" s="31" t="s">
        <v>539</v>
      </c>
      <c r="C466" s="31">
        <v>1053.3499999999999</v>
      </c>
      <c r="D466" s="40">
        <v>1059.7833333333333</v>
      </c>
      <c r="E466" s="40">
        <v>1029.5666666666666</v>
      </c>
      <c r="F466" s="40">
        <v>1005.7833333333333</v>
      </c>
      <c r="G466" s="40">
        <v>975.56666666666661</v>
      </c>
      <c r="H466" s="40">
        <v>1083.5666666666666</v>
      </c>
      <c r="I466" s="40">
        <v>1113.7833333333333</v>
      </c>
      <c r="J466" s="40">
        <v>1137.5666666666666</v>
      </c>
      <c r="K466" s="31">
        <v>1090</v>
      </c>
      <c r="L466" s="31">
        <v>1036</v>
      </c>
      <c r="M466" s="31">
        <v>1.3227899999999999</v>
      </c>
      <c r="N466" s="1"/>
      <c r="O466" s="1"/>
    </row>
    <row r="467" spans="1:15" ht="12.75" customHeight="1">
      <c r="A467" s="31">
        <v>457</v>
      </c>
      <c r="B467" s="31" t="s">
        <v>543</v>
      </c>
      <c r="C467" s="31">
        <v>1674.3</v>
      </c>
      <c r="D467" s="40">
        <v>1669.1333333333332</v>
      </c>
      <c r="E467" s="40">
        <v>1651.1666666666665</v>
      </c>
      <c r="F467" s="40">
        <v>1628.0333333333333</v>
      </c>
      <c r="G467" s="40">
        <v>1610.0666666666666</v>
      </c>
      <c r="H467" s="40">
        <v>1692.2666666666664</v>
      </c>
      <c r="I467" s="40">
        <v>1710.2333333333331</v>
      </c>
      <c r="J467" s="40">
        <v>1733.3666666666663</v>
      </c>
      <c r="K467" s="31">
        <v>1687.1</v>
      </c>
      <c r="L467" s="31">
        <v>1646</v>
      </c>
      <c r="M467" s="31">
        <v>1.49661</v>
      </c>
      <c r="N467" s="1"/>
      <c r="O467" s="1"/>
    </row>
    <row r="468" spans="1:15" ht="12.75" customHeight="1">
      <c r="A468" s="31">
        <v>458</v>
      </c>
      <c r="B468" s="31" t="s">
        <v>540</v>
      </c>
      <c r="C468" s="31">
        <v>1946.35</v>
      </c>
      <c r="D468" s="40">
        <v>1964.8333333333333</v>
      </c>
      <c r="E468" s="40">
        <v>1922.6666666666665</v>
      </c>
      <c r="F468" s="40">
        <v>1898.9833333333333</v>
      </c>
      <c r="G468" s="40">
        <v>1856.8166666666666</v>
      </c>
      <c r="H468" s="40">
        <v>1988.5166666666664</v>
      </c>
      <c r="I468" s="40">
        <v>2030.6833333333329</v>
      </c>
      <c r="J468" s="40">
        <v>2054.3666666666663</v>
      </c>
      <c r="K468" s="31">
        <v>2007</v>
      </c>
      <c r="L468" s="31">
        <v>1941.15</v>
      </c>
      <c r="M468" s="31">
        <v>0.42947000000000002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2405.5500000000002</v>
      </c>
      <c r="D469" s="40">
        <v>2400.2166666666667</v>
      </c>
      <c r="E469" s="40">
        <v>2382.4333333333334</v>
      </c>
      <c r="F469" s="40">
        <v>2359.3166666666666</v>
      </c>
      <c r="G469" s="40">
        <v>2341.5333333333333</v>
      </c>
      <c r="H469" s="40">
        <v>2423.3333333333335</v>
      </c>
      <c r="I469" s="40">
        <v>2441.1166666666672</v>
      </c>
      <c r="J469" s="40">
        <v>2464.2333333333336</v>
      </c>
      <c r="K469" s="31">
        <v>2418</v>
      </c>
      <c r="L469" s="31">
        <v>2377.1</v>
      </c>
      <c r="M469" s="31">
        <v>9.2647600000000008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3137.9</v>
      </c>
      <c r="D470" s="40">
        <v>3120.1666666666665</v>
      </c>
      <c r="E470" s="40">
        <v>3092.7333333333331</v>
      </c>
      <c r="F470" s="40">
        <v>3047.5666666666666</v>
      </c>
      <c r="G470" s="40">
        <v>3020.1333333333332</v>
      </c>
      <c r="H470" s="40">
        <v>3165.333333333333</v>
      </c>
      <c r="I470" s="40">
        <v>3192.7666666666664</v>
      </c>
      <c r="J470" s="40">
        <v>3237.9333333333329</v>
      </c>
      <c r="K470" s="31">
        <v>3147.6</v>
      </c>
      <c r="L470" s="31">
        <v>3075</v>
      </c>
      <c r="M470" s="31">
        <v>3.92496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582.75</v>
      </c>
      <c r="D471" s="40">
        <v>583.65</v>
      </c>
      <c r="E471" s="40">
        <v>575.59999999999991</v>
      </c>
      <c r="F471" s="40">
        <v>568.44999999999993</v>
      </c>
      <c r="G471" s="40">
        <v>560.39999999999986</v>
      </c>
      <c r="H471" s="40">
        <v>590.79999999999995</v>
      </c>
      <c r="I471" s="40">
        <v>598.84999999999991</v>
      </c>
      <c r="J471" s="40">
        <v>606</v>
      </c>
      <c r="K471" s="31">
        <v>591.70000000000005</v>
      </c>
      <c r="L471" s="31">
        <v>576.5</v>
      </c>
      <c r="M471" s="31">
        <v>12.776949999999999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1041</v>
      </c>
      <c r="D472" s="40">
        <v>1037</v>
      </c>
      <c r="E472" s="40">
        <v>1022</v>
      </c>
      <c r="F472" s="40">
        <v>1003</v>
      </c>
      <c r="G472" s="40">
        <v>988</v>
      </c>
      <c r="H472" s="40">
        <v>1056</v>
      </c>
      <c r="I472" s="40">
        <v>1071</v>
      </c>
      <c r="J472" s="40">
        <v>1090</v>
      </c>
      <c r="K472" s="31">
        <v>1052</v>
      </c>
      <c r="L472" s="31">
        <v>1018</v>
      </c>
      <c r="M472" s="31">
        <v>5.5064799999999998</v>
      </c>
      <c r="N472" s="1"/>
      <c r="O472" s="1"/>
    </row>
    <row r="473" spans="1:15" ht="12.75" customHeight="1">
      <c r="A473" s="31">
        <v>463</v>
      </c>
      <c r="B473" s="31" t="s">
        <v>541</v>
      </c>
      <c r="C473" s="31">
        <v>51.6</v>
      </c>
      <c r="D473" s="40">
        <v>51.6</v>
      </c>
      <c r="E473" s="40">
        <v>51.6</v>
      </c>
      <c r="F473" s="40">
        <v>51.6</v>
      </c>
      <c r="G473" s="40">
        <v>51.6</v>
      </c>
      <c r="H473" s="40">
        <v>51.6</v>
      </c>
      <c r="I473" s="40">
        <v>51.6</v>
      </c>
      <c r="J473" s="40">
        <v>51.6</v>
      </c>
      <c r="K473" s="31">
        <v>51.6</v>
      </c>
      <c r="L473" s="31">
        <v>51.6</v>
      </c>
      <c r="M473" s="31">
        <v>20.054469999999998</v>
      </c>
      <c r="N473" s="1"/>
      <c r="O473" s="1"/>
    </row>
    <row r="474" spans="1:15" ht="12.75" customHeight="1">
      <c r="A474" s="31">
        <v>464</v>
      </c>
      <c r="B474" s="31" t="s">
        <v>542</v>
      </c>
      <c r="C474" s="31">
        <v>182.05</v>
      </c>
      <c r="D474" s="40">
        <v>182.7166666666667</v>
      </c>
      <c r="E474" s="40">
        <v>180.53333333333339</v>
      </c>
      <c r="F474" s="40">
        <v>179.01666666666668</v>
      </c>
      <c r="G474" s="40">
        <v>176.83333333333337</v>
      </c>
      <c r="H474" s="40">
        <v>184.23333333333341</v>
      </c>
      <c r="I474" s="40">
        <v>186.41666666666669</v>
      </c>
      <c r="J474" s="40">
        <v>187.93333333333342</v>
      </c>
      <c r="K474" s="31">
        <v>184.9</v>
      </c>
      <c r="L474" s="31">
        <v>181.2</v>
      </c>
      <c r="M474" s="31">
        <v>1.4100900000000001</v>
      </c>
      <c r="N474" s="1"/>
      <c r="O474" s="1"/>
    </row>
    <row r="475" spans="1:15" ht="12.75" customHeight="1">
      <c r="A475" s="31">
        <v>465</v>
      </c>
      <c r="B475" s="31" t="s">
        <v>529</v>
      </c>
      <c r="C475" s="31">
        <v>10242.049999999999</v>
      </c>
      <c r="D475" s="40">
        <v>10288.35</v>
      </c>
      <c r="E475" s="40">
        <v>10146.75</v>
      </c>
      <c r="F475" s="40">
        <v>10051.449999999999</v>
      </c>
      <c r="G475" s="40">
        <v>9909.8499999999985</v>
      </c>
      <c r="H475" s="40">
        <v>10383.650000000001</v>
      </c>
      <c r="I475" s="40">
        <v>10525.250000000004</v>
      </c>
      <c r="J475" s="40">
        <v>10620.550000000003</v>
      </c>
      <c r="K475" s="31">
        <v>10429.950000000001</v>
      </c>
      <c r="L475" s="31">
        <v>10193.049999999999</v>
      </c>
      <c r="M475" s="31">
        <v>0.12341000000000001</v>
      </c>
      <c r="N475" s="1"/>
      <c r="O475" s="1"/>
    </row>
    <row r="476" spans="1:15" ht="12.75" customHeight="1">
      <c r="A476" s="31">
        <v>466</v>
      </c>
      <c r="B476" s="31" t="s">
        <v>865</v>
      </c>
      <c r="C476" s="31">
        <v>134.5</v>
      </c>
      <c r="D476" s="40">
        <v>134.5</v>
      </c>
      <c r="E476" s="40">
        <v>134.5</v>
      </c>
      <c r="F476" s="40">
        <v>134.5</v>
      </c>
      <c r="G476" s="40">
        <v>134.5</v>
      </c>
      <c r="H476" s="40">
        <v>134.5</v>
      </c>
      <c r="I476" s="40">
        <v>134.5</v>
      </c>
      <c r="J476" s="40">
        <v>134.5</v>
      </c>
      <c r="K476" s="31">
        <v>134.5</v>
      </c>
      <c r="L476" s="31">
        <v>134.5</v>
      </c>
      <c r="M476" s="31">
        <v>54.521500000000003</v>
      </c>
      <c r="N476" s="1"/>
      <c r="O476" s="1"/>
    </row>
    <row r="477" spans="1:15" ht="12.75" customHeight="1">
      <c r="A477" s="31">
        <v>467</v>
      </c>
      <c r="B477" s="31" t="s">
        <v>530</v>
      </c>
      <c r="C477" s="31">
        <v>41.65</v>
      </c>
      <c r="D477" s="40">
        <v>41.85</v>
      </c>
      <c r="E477" s="40">
        <v>41.2</v>
      </c>
      <c r="F477" s="40">
        <v>40.75</v>
      </c>
      <c r="G477" s="40">
        <v>40.1</v>
      </c>
      <c r="H477" s="40">
        <v>42.300000000000004</v>
      </c>
      <c r="I477" s="40">
        <v>42.949999999999996</v>
      </c>
      <c r="J477" s="40">
        <v>43.400000000000006</v>
      </c>
      <c r="K477" s="31">
        <v>42.5</v>
      </c>
      <c r="L477" s="31">
        <v>41.4</v>
      </c>
      <c r="M477" s="31">
        <v>79.247519999999994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682.55</v>
      </c>
      <c r="D478" s="40">
        <v>676.93333333333328</v>
      </c>
      <c r="E478" s="40">
        <v>669.31666666666661</v>
      </c>
      <c r="F478" s="40">
        <v>656.08333333333337</v>
      </c>
      <c r="G478" s="40">
        <v>648.4666666666667</v>
      </c>
      <c r="H478" s="40">
        <v>690.16666666666652</v>
      </c>
      <c r="I478" s="40">
        <v>697.78333333333308</v>
      </c>
      <c r="J478" s="40">
        <v>711.01666666666642</v>
      </c>
      <c r="K478" s="31">
        <v>684.55</v>
      </c>
      <c r="L478" s="31">
        <v>663.7</v>
      </c>
      <c r="M478" s="31">
        <v>8.7915399999999995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1552.3</v>
      </c>
      <c r="D479" s="40">
        <v>1547.1333333333332</v>
      </c>
      <c r="E479" s="40">
        <v>1536.2666666666664</v>
      </c>
      <c r="F479" s="40">
        <v>1520.2333333333331</v>
      </c>
      <c r="G479" s="40">
        <v>1509.3666666666663</v>
      </c>
      <c r="H479" s="40">
        <v>1563.1666666666665</v>
      </c>
      <c r="I479" s="40">
        <v>1574.0333333333333</v>
      </c>
      <c r="J479" s="40">
        <v>1590.0666666666666</v>
      </c>
      <c r="K479" s="31">
        <v>1558</v>
      </c>
      <c r="L479" s="31">
        <v>1531.1</v>
      </c>
      <c r="M479" s="31">
        <v>2.1678299999999999</v>
      </c>
      <c r="N479" s="1"/>
      <c r="O479" s="1"/>
    </row>
    <row r="480" spans="1:15" ht="12.75" customHeight="1">
      <c r="A480" s="31">
        <v>470</v>
      </c>
      <c r="B480" s="31" t="s">
        <v>544</v>
      </c>
      <c r="C480" s="31">
        <v>13.3</v>
      </c>
      <c r="D480" s="40">
        <v>13.283333333333333</v>
      </c>
      <c r="E480" s="40">
        <v>13.166666666666666</v>
      </c>
      <c r="F480" s="40">
        <v>13.033333333333333</v>
      </c>
      <c r="G480" s="40">
        <v>12.916666666666666</v>
      </c>
      <c r="H480" s="40">
        <v>13.416666666666666</v>
      </c>
      <c r="I480" s="40">
        <v>13.533333333333333</v>
      </c>
      <c r="J480" s="40">
        <v>13.666666666666666</v>
      </c>
      <c r="K480" s="31">
        <v>13.4</v>
      </c>
      <c r="L480" s="31">
        <v>13.15</v>
      </c>
      <c r="M480" s="31">
        <v>32.280479999999997</v>
      </c>
      <c r="N480" s="1"/>
      <c r="O480" s="1"/>
    </row>
    <row r="481" spans="1:15" ht="12.75" customHeight="1">
      <c r="A481" s="31">
        <v>471</v>
      </c>
      <c r="B481" s="31" t="s">
        <v>545</v>
      </c>
      <c r="C481" s="31">
        <v>550.45000000000005</v>
      </c>
      <c r="D481" s="40">
        <v>545.30000000000007</v>
      </c>
      <c r="E481" s="40">
        <v>535.60000000000014</v>
      </c>
      <c r="F481" s="40">
        <v>520.75000000000011</v>
      </c>
      <c r="G481" s="40">
        <v>511.05000000000018</v>
      </c>
      <c r="H481" s="40">
        <v>560.15000000000009</v>
      </c>
      <c r="I481" s="40">
        <v>569.85000000000014</v>
      </c>
      <c r="J481" s="40">
        <v>584.70000000000005</v>
      </c>
      <c r="K481" s="31">
        <v>555</v>
      </c>
      <c r="L481" s="31">
        <v>530.45000000000005</v>
      </c>
      <c r="M481" s="31">
        <v>4.8092100000000002</v>
      </c>
      <c r="N481" s="1"/>
      <c r="O481" s="1"/>
    </row>
    <row r="482" spans="1:15" ht="12.75" customHeight="1">
      <c r="A482" s="31">
        <v>472</v>
      </c>
      <c r="B482" s="31" t="s">
        <v>547</v>
      </c>
      <c r="C482" s="31">
        <v>139.35</v>
      </c>
      <c r="D482" s="40">
        <v>140.25</v>
      </c>
      <c r="E482" s="40">
        <v>138.1</v>
      </c>
      <c r="F482" s="40">
        <v>136.85</v>
      </c>
      <c r="G482" s="40">
        <v>134.69999999999999</v>
      </c>
      <c r="H482" s="40">
        <v>141.5</v>
      </c>
      <c r="I482" s="40">
        <v>143.64999999999998</v>
      </c>
      <c r="J482" s="40">
        <v>144.9</v>
      </c>
      <c r="K482" s="31">
        <v>142.4</v>
      </c>
      <c r="L482" s="31">
        <v>139</v>
      </c>
      <c r="M482" s="31">
        <v>6.5026799999999998</v>
      </c>
      <c r="N482" s="1"/>
      <c r="O482" s="1"/>
    </row>
    <row r="483" spans="1:15" ht="12.75" customHeight="1">
      <c r="A483" s="31">
        <v>473</v>
      </c>
      <c r="B483" s="31" t="s">
        <v>548</v>
      </c>
      <c r="C483" s="31">
        <v>19.2</v>
      </c>
      <c r="D483" s="40">
        <v>19.333333333333332</v>
      </c>
      <c r="E483" s="40">
        <v>18.966666666666665</v>
      </c>
      <c r="F483" s="40">
        <v>18.733333333333334</v>
      </c>
      <c r="G483" s="40">
        <v>18.366666666666667</v>
      </c>
      <c r="H483" s="40">
        <v>19.566666666666663</v>
      </c>
      <c r="I483" s="40">
        <v>19.93333333333333</v>
      </c>
      <c r="J483" s="40">
        <v>20.166666666666661</v>
      </c>
      <c r="K483" s="31">
        <v>19.7</v>
      </c>
      <c r="L483" s="31">
        <v>19.100000000000001</v>
      </c>
      <c r="M483" s="31">
        <v>12.865309999999999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7423.95</v>
      </c>
      <c r="D484" s="40">
        <v>7394.2333333333336</v>
      </c>
      <c r="E484" s="40">
        <v>7329.7166666666672</v>
      </c>
      <c r="F484" s="40">
        <v>7235.4833333333336</v>
      </c>
      <c r="G484" s="40">
        <v>7170.9666666666672</v>
      </c>
      <c r="H484" s="40">
        <v>7488.4666666666672</v>
      </c>
      <c r="I484" s="40">
        <v>7552.9833333333336</v>
      </c>
      <c r="J484" s="40">
        <v>7647.2166666666672</v>
      </c>
      <c r="K484" s="31">
        <v>7458.75</v>
      </c>
      <c r="L484" s="31">
        <v>7300</v>
      </c>
      <c r="M484" s="31">
        <v>2.0958999999999999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47</v>
      </c>
      <c r="D485" s="40">
        <v>46.983333333333327</v>
      </c>
      <c r="E485" s="40">
        <v>46.516666666666652</v>
      </c>
      <c r="F485" s="40">
        <v>46.033333333333324</v>
      </c>
      <c r="G485" s="40">
        <v>45.566666666666649</v>
      </c>
      <c r="H485" s="40">
        <v>47.466666666666654</v>
      </c>
      <c r="I485" s="40">
        <v>47.933333333333337</v>
      </c>
      <c r="J485" s="40">
        <v>48.416666666666657</v>
      </c>
      <c r="K485" s="31">
        <v>47.45</v>
      </c>
      <c r="L485" s="31">
        <v>46.5</v>
      </c>
      <c r="M485" s="31">
        <v>142.96581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728.1</v>
      </c>
      <c r="D486" s="40">
        <v>729.9</v>
      </c>
      <c r="E486" s="40">
        <v>724.15</v>
      </c>
      <c r="F486" s="40">
        <v>720.2</v>
      </c>
      <c r="G486" s="40">
        <v>714.45</v>
      </c>
      <c r="H486" s="40">
        <v>733.84999999999991</v>
      </c>
      <c r="I486" s="40">
        <v>739.59999999999991</v>
      </c>
      <c r="J486" s="40">
        <v>743.54999999999984</v>
      </c>
      <c r="K486" s="31">
        <v>735.65</v>
      </c>
      <c r="L486" s="31">
        <v>725.95</v>
      </c>
      <c r="M486" s="31">
        <v>18.279730000000001</v>
      </c>
      <c r="N486" s="1"/>
      <c r="O486" s="1"/>
    </row>
    <row r="487" spans="1:15" ht="12.75" customHeight="1">
      <c r="A487" s="31">
        <v>477</v>
      </c>
      <c r="B487" s="31" t="s">
        <v>546</v>
      </c>
      <c r="C487" s="31">
        <v>1013.25</v>
      </c>
      <c r="D487" s="40">
        <v>1016.2166666666667</v>
      </c>
      <c r="E487" s="40">
        <v>1004.0333333333333</v>
      </c>
      <c r="F487" s="40">
        <v>994.81666666666661</v>
      </c>
      <c r="G487" s="40">
        <v>982.63333333333321</v>
      </c>
      <c r="H487" s="40">
        <v>1025.4333333333334</v>
      </c>
      <c r="I487" s="40">
        <v>1037.6166666666668</v>
      </c>
      <c r="J487" s="40">
        <v>1046.8333333333335</v>
      </c>
      <c r="K487" s="31">
        <v>1028.4000000000001</v>
      </c>
      <c r="L487" s="31">
        <v>1007</v>
      </c>
      <c r="M487" s="31">
        <v>2.0389200000000001</v>
      </c>
      <c r="N487" s="1"/>
      <c r="O487" s="1"/>
    </row>
    <row r="488" spans="1:15" ht="12.75" customHeight="1">
      <c r="A488" s="31">
        <v>478</v>
      </c>
      <c r="B488" s="31" t="s">
        <v>551</v>
      </c>
      <c r="C488" s="31">
        <v>570.45000000000005</v>
      </c>
      <c r="D488" s="40">
        <v>558.61666666666667</v>
      </c>
      <c r="E488" s="40">
        <v>538.83333333333337</v>
      </c>
      <c r="F488" s="40">
        <v>507.2166666666667</v>
      </c>
      <c r="G488" s="40">
        <v>487.43333333333339</v>
      </c>
      <c r="H488" s="40">
        <v>590.23333333333335</v>
      </c>
      <c r="I488" s="40">
        <v>610.01666666666665</v>
      </c>
      <c r="J488" s="40">
        <v>641.63333333333333</v>
      </c>
      <c r="K488" s="31">
        <v>578.4</v>
      </c>
      <c r="L488" s="31">
        <v>527</v>
      </c>
      <c r="M488" s="31">
        <v>3.3724400000000001</v>
      </c>
      <c r="N488" s="1"/>
      <c r="O488" s="1"/>
    </row>
    <row r="489" spans="1:15" ht="12.75" customHeight="1">
      <c r="A489" s="31">
        <v>479</v>
      </c>
      <c r="B489" s="31" t="s">
        <v>552</v>
      </c>
      <c r="C489" s="31">
        <v>35.4</v>
      </c>
      <c r="D489" s="40">
        <v>35.533333333333331</v>
      </c>
      <c r="E489" s="40">
        <v>33.86666666666666</v>
      </c>
      <c r="F489" s="40">
        <v>32.333333333333329</v>
      </c>
      <c r="G489" s="40">
        <v>30.666666666666657</v>
      </c>
      <c r="H489" s="40">
        <v>37.066666666666663</v>
      </c>
      <c r="I489" s="40">
        <v>38.733333333333334</v>
      </c>
      <c r="J489" s="40">
        <v>40.266666666666666</v>
      </c>
      <c r="K489" s="31">
        <v>37.200000000000003</v>
      </c>
      <c r="L489" s="31">
        <v>34</v>
      </c>
      <c r="M489" s="31">
        <v>62.158589999999997</v>
      </c>
      <c r="N489" s="1"/>
      <c r="O489" s="1"/>
    </row>
    <row r="490" spans="1:15" ht="12.75" customHeight="1">
      <c r="A490" s="31">
        <v>480</v>
      </c>
      <c r="B490" s="31" t="s">
        <v>553</v>
      </c>
      <c r="C490" s="31">
        <v>1095</v>
      </c>
      <c r="D490" s="40">
        <v>1094.6833333333332</v>
      </c>
      <c r="E490" s="40">
        <v>1065.4166666666663</v>
      </c>
      <c r="F490" s="40">
        <v>1035.833333333333</v>
      </c>
      <c r="G490" s="40">
        <v>1006.5666666666662</v>
      </c>
      <c r="H490" s="40">
        <v>1124.2666666666664</v>
      </c>
      <c r="I490" s="40">
        <v>1153.5333333333333</v>
      </c>
      <c r="J490" s="40">
        <v>1183.1166666666666</v>
      </c>
      <c r="K490" s="31">
        <v>1123.95</v>
      </c>
      <c r="L490" s="31">
        <v>1065.0999999999999</v>
      </c>
      <c r="M490" s="31">
        <v>1.32897</v>
      </c>
      <c r="N490" s="1"/>
      <c r="O490" s="1"/>
    </row>
    <row r="491" spans="1:15" ht="12.75" customHeight="1">
      <c r="A491" s="31">
        <v>481</v>
      </c>
      <c r="B491" s="31" t="s">
        <v>555</v>
      </c>
      <c r="C491" s="31">
        <v>311.2</v>
      </c>
      <c r="D491" s="40">
        <v>308.59999999999997</v>
      </c>
      <c r="E491" s="40">
        <v>303.29999999999995</v>
      </c>
      <c r="F491" s="40">
        <v>295.39999999999998</v>
      </c>
      <c r="G491" s="40">
        <v>290.09999999999997</v>
      </c>
      <c r="H491" s="40">
        <v>316.49999999999994</v>
      </c>
      <c r="I491" s="40">
        <v>321.8</v>
      </c>
      <c r="J491" s="40">
        <v>329.69999999999993</v>
      </c>
      <c r="K491" s="31">
        <v>313.89999999999998</v>
      </c>
      <c r="L491" s="31">
        <v>300.7</v>
      </c>
      <c r="M491" s="31">
        <v>3.9767999999999999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891.9</v>
      </c>
      <c r="D492" s="40">
        <v>887.73333333333323</v>
      </c>
      <c r="E492" s="40">
        <v>879.51666666666642</v>
      </c>
      <c r="F492" s="40">
        <v>867.13333333333321</v>
      </c>
      <c r="G492" s="40">
        <v>858.9166666666664</v>
      </c>
      <c r="H492" s="40">
        <v>900.11666666666645</v>
      </c>
      <c r="I492" s="40">
        <v>908.33333333333337</v>
      </c>
      <c r="J492" s="40">
        <v>920.71666666666647</v>
      </c>
      <c r="K492" s="31">
        <v>895.95</v>
      </c>
      <c r="L492" s="31">
        <v>875.35</v>
      </c>
      <c r="M492" s="31">
        <v>1.7706500000000001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341.8</v>
      </c>
      <c r="D493" s="40">
        <v>342.61666666666662</v>
      </c>
      <c r="E493" s="40">
        <v>336.23333333333323</v>
      </c>
      <c r="F493" s="40">
        <v>330.66666666666663</v>
      </c>
      <c r="G493" s="40">
        <v>324.28333333333325</v>
      </c>
      <c r="H493" s="40">
        <v>348.18333333333322</v>
      </c>
      <c r="I493" s="40">
        <v>354.56666666666655</v>
      </c>
      <c r="J493" s="40">
        <v>360.13333333333321</v>
      </c>
      <c r="K493" s="31">
        <v>349</v>
      </c>
      <c r="L493" s="31">
        <v>337.05</v>
      </c>
      <c r="M493" s="31">
        <v>204.55793</v>
      </c>
      <c r="N493" s="1"/>
      <c r="O493" s="1"/>
    </row>
    <row r="494" spans="1:15" ht="12.75" customHeight="1">
      <c r="A494" s="31">
        <v>484</v>
      </c>
      <c r="B494" s="31" t="s">
        <v>556</v>
      </c>
      <c r="C494" s="31">
        <v>2606.5500000000002</v>
      </c>
      <c r="D494" s="40">
        <v>2615.9500000000003</v>
      </c>
      <c r="E494" s="40">
        <v>2581.9000000000005</v>
      </c>
      <c r="F494" s="40">
        <v>2557.2500000000005</v>
      </c>
      <c r="G494" s="40">
        <v>2523.2000000000007</v>
      </c>
      <c r="H494" s="40">
        <v>2640.6000000000004</v>
      </c>
      <c r="I494" s="40">
        <v>2674.6500000000005</v>
      </c>
      <c r="J494" s="40">
        <v>2699.3</v>
      </c>
      <c r="K494" s="31">
        <v>2650</v>
      </c>
      <c r="L494" s="31">
        <v>2591.3000000000002</v>
      </c>
      <c r="M494" s="31">
        <v>0.29503000000000001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240.25</v>
      </c>
      <c r="D495" s="40">
        <v>238.38333333333333</v>
      </c>
      <c r="E495" s="40">
        <v>235.86666666666665</v>
      </c>
      <c r="F495" s="40">
        <v>231.48333333333332</v>
      </c>
      <c r="G495" s="40">
        <v>228.96666666666664</v>
      </c>
      <c r="H495" s="40">
        <v>242.76666666666665</v>
      </c>
      <c r="I495" s="40">
        <v>245.2833333333333</v>
      </c>
      <c r="J495" s="40">
        <v>249.66666666666666</v>
      </c>
      <c r="K495" s="31">
        <v>240.9</v>
      </c>
      <c r="L495" s="31">
        <v>234</v>
      </c>
      <c r="M495" s="31">
        <v>2.2609900000000001</v>
      </c>
      <c r="N495" s="1"/>
      <c r="O495" s="1"/>
    </row>
    <row r="496" spans="1:15" ht="12.75" customHeight="1">
      <c r="A496" s="31">
        <v>486</v>
      </c>
      <c r="B496" s="31" t="s">
        <v>557</v>
      </c>
      <c r="C496" s="31">
        <v>1878.75</v>
      </c>
      <c r="D496" s="40">
        <v>1878.7333333333333</v>
      </c>
      <c r="E496" s="40">
        <v>1852.4666666666667</v>
      </c>
      <c r="F496" s="40">
        <v>1826.1833333333334</v>
      </c>
      <c r="G496" s="40">
        <v>1799.9166666666667</v>
      </c>
      <c r="H496" s="40">
        <v>1905.0166666666667</v>
      </c>
      <c r="I496" s="40">
        <v>1931.2833333333335</v>
      </c>
      <c r="J496" s="40">
        <v>1957.5666666666666</v>
      </c>
      <c r="K496" s="31">
        <v>1905</v>
      </c>
      <c r="L496" s="31">
        <v>1852.45</v>
      </c>
      <c r="M496" s="31">
        <v>0.18475</v>
      </c>
      <c r="N496" s="1"/>
      <c r="O496" s="1"/>
    </row>
    <row r="497" spans="1:15" ht="12.75" customHeight="1">
      <c r="A497" s="31">
        <v>487</v>
      </c>
      <c r="B497" s="31" t="s">
        <v>550</v>
      </c>
      <c r="C497" s="31">
        <v>544.25</v>
      </c>
      <c r="D497" s="40">
        <v>541.26666666666665</v>
      </c>
      <c r="E497" s="40">
        <v>533.5333333333333</v>
      </c>
      <c r="F497" s="40">
        <v>522.81666666666661</v>
      </c>
      <c r="G497" s="40">
        <v>515.08333333333326</v>
      </c>
      <c r="H497" s="40">
        <v>551.98333333333335</v>
      </c>
      <c r="I497" s="40">
        <v>559.7166666666667</v>
      </c>
      <c r="J497" s="40">
        <v>570.43333333333339</v>
      </c>
      <c r="K497" s="31">
        <v>549</v>
      </c>
      <c r="L497" s="31">
        <v>530.54999999999995</v>
      </c>
      <c r="M497" s="31">
        <v>2.8199900000000002</v>
      </c>
      <c r="N497" s="1"/>
      <c r="O497" s="1"/>
    </row>
    <row r="498" spans="1:15" ht="12.75" customHeight="1">
      <c r="A498" s="31">
        <v>488</v>
      </c>
      <c r="B498" s="31" t="s">
        <v>549</v>
      </c>
      <c r="C498" s="31">
        <v>3788.45</v>
      </c>
      <c r="D498" s="40">
        <v>3790.0166666666664</v>
      </c>
      <c r="E498" s="40">
        <v>3768.4333333333329</v>
      </c>
      <c r="F498" s="40">
        <v>3748.4166666666665</v>
      </c>
      <c r="G498" s="40">
        <v>3726.833333333333</v>
      </c>
      <c r="H498" s="40">
        <v>3810.0333333333328</v>
      </c>
      <c r="I498" s="40">
        <v>3831.6166666666668</v>
      </c>
      <c r="J498" s="40">
        <v>3851.6333333333328</v>
      </c>
      <c r="K498" s="31">
        <v>3811.6</v>
      </c>
      <c r="L498" s="31">
        <v>3770</v>
      </c>
      <c r="M498" s="31">
        <v>5.1810000000000002E-2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1253.0999999999999</v>
      </c>
      <c r="D499" s="40">
        <v>1257.1833333333334</v>
      </c>
      <c r="E499" s="40">
        <v>1242.3666666666668</v>
      </c>
      <c r="F499" s="40">
        <v>1231.6333333333334</v>
      </c>
      <c r="G499" s="40">
        <v>1216.8166666666668</v>
      </c>
      <c r="H499" s="40">
        <v>1267.9166666666667</v>
      </c>
      <c r="I499" s="40">
        <v>1282.7333333333333</v>
      </c>
      <c r="J499" s="40">
        <v>1293.4666666666667</v>
      </c>
      <c r="K499" s="31">
        <v>1272</v>
      </c>
      <c r="L499" s="31">
        <v>1246.45</v>
      </c>
      <c r="M499" s="31">
        <v>7.7943199999999999</v>
      </c>
      <c r="N499" s="1"/>
      <c r="O499" s="1"/>
    </row>
    <row r="500" spans="1:15" ht="12.75" customHeight="1">
      <c r="A500" s="31">
        <v>490</v>
      </c>
      <c r="B500" s="31" t="s">
        <v>554</v>
      </c>
      <c r="C500" s="31">
        <v>1982.25</v>
      </c>
      <c r="D500" s="40">
        <v>1974.25</v>
      </c>
      <c r="E500" s="40">
        <v>1953.5</v>
      </c>
      <c r="F500" s="40">
        <v>1924.75</v>
      </c>
      <c r="G500" s="40">
        <v>1904</v>
      </c>
      <c r="H500" s="40">
        <v>2003</v>
      </c>
      <c r="I500" s="40">
        <v>2023.75</v>
      </c>
      <c r="J500" s="40">
        <v>2052.5</v>
      </c>
      <c r="K500" s="31">
        <v>1995</v>
      </c>
      <c r="L500" s="31">
        <v>1945.5</v>
      </c>
      <c r="M500" s="31">
        <v>0.46812999999999999</v>
      </c>
      <c r="N500" s="1"/>
      <c r="O500" s="1"/>
    </row>
    <row r="501" spans="1:15" ht="12.75" customHeight="1">
      <c r="A501" s="31">
        <v>491</v>
      </c>
      <c r="B501" s="31" t="s">
        <v>558</v>
      </c>
      <c r="C501" s="31">
        <v>8103.9</v>
      </c>
      <c r="D501" s="40">
        <v>8082.9666666666672</v>
      </c>
      <c r="E501" s="40">
        <v>7975.9333333333343</v>
      </c>
      <c r="F501" s="40">
        <v>7847.9666666666672</v>
      </c>
      <c r="G501" s="40">
        <v>7740.9333333333343</v>
      </c>
      <c r="H501" s="40">
        <v>8210.9333333333343</v>
      </c>
      <c r="I501" s="40">
        <v>8317.9666666666672</v>
      </c>
      <c r="J501" s="40">
        <v>8445.9333333333343</v>
      </c>
      <c r="K501" s="31">
        <v>8190</v>
      </c>
      <c r="L501" s="31">
        <v>7955</v>
      </c>
      <c r="M501" s="31">
        <v>2.9919999999999999E-2</v>
      </c>
      <c r="N501" s="1"/>
      <c r="O501" s="1"/>
    </row>
    <row r="502" spans="1:15" ht="12.75" customHeight="1">
      <c r="A502" s="31">
        <v>492</v>
      </c>
      <c r="B502" s="31" t="s">
        <v>559</v>
      </c>
      <c r="C502" s="31">
        <v>176.7</v>
      </c>
      <c r="D502" s="40">
        <v>173.29999999999998</v>
      </c>
      <c r="E502" s="40">
        <v>168.29999999999995</v>
      </c>
      <c r="F502" s="40">
        <v>159.89999999999998</v>
      </c>
      <c r="G502" s="40">
        <v>154.89999999999995</v>
      </c>
      <c r="H502" s="40">
        <v>181.69999999999996</v>
      </c>
      <c r="I502" s="40">
        <v>186.70000000000002</v>
      </c>
      <c r="J502" s="40">
        <v>195.09999999999997</v>
      </c>
      <c r="K502" s="31">
        <v>178.3</v>
      </c>
      <c r="L502" s="31">
        <v>164.9</v>
      </c>
      <c r="M502" s="31">
        <v>71.025599999999997</v>
      </c>
      <c r="N502" s="1"/>
      <c r="O502" s="1"/>
    </row>
    <row r="503" spans="1:15" ht="12.75" customHeight="1">
      <c r="A503" s="31">
        <v>493</v>
      </c>
      <c r="B503" s="31" t="s">
        <v>560</v>
      </c>
      <c r="C503" s="31">
        <v>142.80000000000001</v>
      </c>
      <c r="D503" s="40">
        <v>141.83333333333334</v>
      </c>
      <c r="E503" s="40">
        <v>139.66666666666669</v>
      </c>
      <c r="F503" s="40">
        <v>136.53333333333333</v>
      </c>
      <c r="G503" s="40">
        <v>134.36666666666667</v>
      </c>
      <c r="H503" s="40">
        <v>144.9666666666667</v>
      </c>
      <c r="I503" s="40">
        <v>147.13333333333338</v>
      </c>
      <c r="J503" s="40">
        <v>150.26666666666671</v>
      </c>
      <c r="K503" s="31">
        <v>144</v>
      </c>
      <c r="L503" s="31">
        <v>138.69999999999999</v>
      </c>
      <c r="M503" s="31">
        <v>14.703530000000001</v>
      </c>
      <c r="N503" s="1"/>
      <c r="O503" s="1"/>
    </row>
    <row r="504" spans="1:15" ht="12.75" customHeight="1">
      <c r="A504" s="31">
        <v>494</v>
      </c>
      <c r="B504" s="31" t="s">
        <v>561</v>
      </c>
      <c r="C504" s="31">
        <v>578.29999999999995</v>
      </c>
      <c r="D504" s="40">
        <v>577.73333333333323</v>
      </c>
      <c r="E504" s="40">
        <v>570.56666666666649</v>
      </c>
      <c r="F504" s="40">
        <v>562.83333333333326</v>
      </c>
      <c r="G504" s="40">
        <v>555.66666666666652</v>
      </c>
      <c r="H504" s="40">
        <v>585.46666666666647</v>
      </c>
      <c r="I504" s="40">
        <v>592.63333333333321</v>
      </c>
      <c r="J504" s="40">
        <v>600.36666666666645</v>
      </c>
      <c r="K504" s="31">
        <v>584.9</v>
      </c>
      <c r="L504" s="31">
        <v>570</v>
      </c>
      <c r="M504" s="31">
        <v>0.47794999999999999</v>
      </c>
      <c r="N504" s="1"/>
      <c r="O504" s="1"/>
    </row>
    <row r="505" spans="1:15" ht="12.75" customHeight="1">
      <c r="A505" s="31">
        <v>495</v>
      </c>
      <c r="B505" s="322" t="s">
        <v>282</v>
      </c>
      <c r="C505" s="322">
        <v>1891.9</v>
      </c>
      <c r="D505" s="323">
        <v>1888.7333333333333</v>
      </c>
      <c r="E505" s="323">
        <v>1815.4666666666667</v>
      </c>
      <c r="F505" s="323">
        <v>1739.0333333333333</v>
      </c>
      <c r="G505" s="323">
        <v>1665.7666666666667</v>
      </c>
      <c r="H505" s="323">
        <v>1965.1666666666667</v>
      </c>
      <c r="I505" s="323">
        <v>2038.4333333333336</v>
      </c>
      <c r="J505" s="323">
        <v>2114.8666666666668</v>
      </c>
      <c r="K505" s="322">
        <v>1962</v>
      </c>
      <c r="L505" s="322">
        <v>1812.3</v>
      </c>
      <c r="M505" s="322">
        <v>27.003620000000002</v>
      </c>
      <c r="N505" s="1"/>
      <c r="O505" s="1"/>
    </row>
    <row r="506" spans="1:15" ht="12.75" customHeight="1">
      <c r="A506" s="31">
        <v>496</v>
      </c>
      <c r="B506" s="324" t="s">
        <v>214</v>
      </c>
      <c r="C506" s="310">
        <v>641.70000000000005</v>
      </c>
      <c r="D506" s="325">
        <v>644.31666666666672</v>
      </c>
      <c r="E506" s="325">
        <v>635.63333333333344</v>
      </c>
      <c r="F506" s="325">
        <v>629.56666666666672</v>
      </c>
      <c r="G506" s="325">
        <v>620.88333333333344</v>
      </c>
      <c r="H506" s="325">
        <v>650.38333333333344</v>
      </c>
      <c r="I506" s="325">
        <v>659.06666666666661</v>
      </c>
      <c r="J506" s="325">
        <v>665.13333333333344</v>
      </c>
      <c r="K506" s="310">
        <v>653</v>
      </c>
      <c r="L506" s="310">
        <v>638.25</v>
      </c>
      <c r="M506" s="310">
        <v>76.803290000000004</v>
      </c>
      <c r="N506" s="1"/>
      <c r="O506" s="1"/>
    </row>
    <row r="507" spans="1:15" ht="12.75" customHeight="1">
      <c r="A507" s="31">
        <v>497</v>
      </c>
      <c r="B507" s="324" t="s">
        <v>562</v>
      </c>
      <c r="C507" s="310">
        <v>434.15</v>
      </c>
      <c r="D507" s="325">
        <v>435.43333333333334</v>
      </c>
      <c r="E507" s="325">
        <v>430.9666666666667</v>
      </c>
      <c r="F507" s="325">
        <v>427.78333333333336</v>
      </c>
      <c r="G507" s="325">
        <v>423.31666666666672</v>
      </c>
      <c r="H507" s="325">
        <v>438.61666666666667</v>
      </c>
      <c r="I507" s="325">
        <v>443.08333333333326</v>
      </c>
      <c r="J507" s="325">
        <v>446.26666666666665</v>
      </c>
      <c r="K507" s="310">
        <v>439.9</v>
      </c>
      <c r="L507" s="310">
        <v>432.25</v>
      </c>
      <c r="M507" s="310">
        <v>3.2272099999999999</v>
      </c>
      <c r="N507" s="1"/>
      <c r="O507" s="1"/>
    </row>
    <row r="508" spans="1:15" ht="12.75" customHeight="1">
      <c r="A508" s="31">
        <v>498</v>
      </c>
      <c r="B508" s="324" t="s">
        <v>283</v>
      </c>
      <c r="C508" s="310">
        <v>13.25</v>
      </c>
      <c r="D508" s="325">
        <v>13.266666666666666</v>
      </c>
      <c r="E508" s="325">
        <v>13.083333333333332</v>
      </c>
      <c r="F508" s="325">
        <v>12.916666666666666</v>
      </c>
      <c r="G508" s="325">
        <v>12.733333333333333</v>
      </c>
      <c r="H508" s="325">
        <v>13.433333333333332</v>
      </c>
      <c r="I508" s="325">
        <v>13.616666666666665</v>
      </c>
      <c r="J508" s="325">
        <v>13.783333333333331</v>
      </c>
      <c r="K508" s="310">
        <v>13.45</v>
      </c>
      <c r="L508" s="310">
        <v>13.1</v>
      </c>
      <c r="M508" s="310">
        <v>893.85559000000001</v>
      </c>
      <c r="N508" s="1"/>
      <c r="O508" s="1"/>
    </row>
    <row r="509" spans="1:15" ht="12.75" customHeight="1">
      <c r="A509" s="31">
        <v>499</v>
      </c>
      <c r="B509" s="309" t="s">
        <v>215</v>
      </c>
      <c r="C509" s="310">
        <v>356.8</v>
      </c>
      <c r="D509" s="325">
        <v>356.23333333333335</v>
      </c>
      <c r="E509" s="325">
        <v>351.66666666666669</v>
      </c>
      <c r="F509" s="325">
        <v>346.53333333333336</v>
      </c>
      <c r="G509" s="325">
        <v>341.9666666666667</v>
      </c>
      <c r="H509" s="325">
        <v>361.36666666666667</v>
      </c>
      <c r="I509" s="325">
        <v>365.93333333333328</v>
      </c>
      <c r="J509" s="325">
        <v>371.06666666666666</v>
      </c>
      <c r="K509" s="310">
        <v>360.8</v>
      </c>
      <c r="L509" s="310">
        <v>351.1</v>
      </c>
      <c r="M509" s="310">
        <v>169.44434000000001</v>
      </c>
      <c r="N509" s="1"/>
      <c r="O509" s="1"/>
    </row>
    <row r="510" spans="1:15" ht="12.75" customHeight="1">
      <c r="A510" s="31">
        <v>500</v>
      </c>
      <c r="B510" s="310" t="s">
        <v>563</v>
      </c>
      <c r="C510" s="325">
        <v>450.3</v>
      </c>
      <c r="D510" s="325">
        <v>445.23333333333329</v>
      </c>
      <c r="E510" s="325">
        <v>435.46666666666658</v>
      </c>
      <c r="F510" s="325">
        <v>420.63333333333327</v>
      </c>
      <c r="G510" s="325">
        <v>410.86666666666656</v>
      </c>
      <c r="H510" s="325">
        <v>460.06666666666661</v>
      </c>
      <c r="I510" s="325">
        <v>469.83333333333337</v>
      </c>
      <c r="J510" s="310">
        <v>484.66666666666663</v>
      </c>
      <c r="K510" s="310">
        <v>455</v>
      </c>
      <c r="L510" s="310">
        <v>430.4</v>
      </c>
      <c r="M510" s="309">
        <v>18.273959999999999</v>
      </c>
      <c r="N510" s="1"/>
      <c r="O510" s="1"/>
    </row>
    <row r="511" spans="1:15" ht="12.75" customHeight="1">
      <c r="A511" s="31">
        <v>501</v>
      </c>
      <c r="B511" s="310" t="s">
        <v>564</v>
      </c>
      <c r="C511" s="325">
        <v>1970.65</v>
      </c>
      <c r="D511" s="325">
        <v>1952.45</v>
      </c>
      <c r="E511" s="325">
        <v>1920.2</v>
      </c>
      <c r="F511" s="325">
        <v>1869.75</v>
      </c>
      <c r="G511" s="325">
        <v>1837.5</v>
      </c>
      <c r="H511" s="325">
        <v>2002.9</v>
      </c>
      <c r="I511" s="325">
        <v>2035.15</v>
      </c>
      <c r="J511" s="310">
        <v>2085.6000000000004</v>
      </c>
      <c r="K511" s="310">
        <v>1984.7</v>
      </c>
      <c r="L511" s="310">
        <v>1902</v>
      </c>
      <c r="M511" s="309">
        <v>0.24573999999999999</v>
      </c>
      <c r="N511" s="1"/>
      <c r="O511" s="1"/>
    </row>
    <row r="512" spans="1:15" ht="12.75" customHeight="1">
      <c r="A512" s="376"/>
      <c r="B512" s="376"/>
      <c r="C512" s="377"/>
      <c r="D512" s="377"/>
      <c r="E512" s="377"/>
      <c r="F512" s="377"/>
      <c r="G512" s="377"/>
      <c r="H512" s="377"/>
      <c r="I512" s="377"/>
      <c r="J512" s="376"/>
      <c r="K512" s="376"/>
      <c r="L512" s="376"/>
      <c r="M512" s="378"/>
      <c r="N512" s="1"/>
      <c r="O512" s="1"/>
    </row>
    <row r="513" spans="1:15" ht="12.75" customHeight="1">
      <c r="A513" s="376"/>
      <c r="B513" s="376"/>
      <c r="C513" s="377"/>
      <c r="D513" s="377"/>
      <c r="E513" s="377"/>
      <c r="F513" s="377"/>
      <c r="G513" s="377"/>
      <c r="H513" s="377"/>
      <c r="I513" s="377"/>
      <c r="J513" s="376"/>
      <c r="K513" s="376"/>
      <c r="L513" s="376"/>
      <c r="M513" s="378"/>
      <c r="N513" s="1"/>
      <c r="O513" s="1"/>
    </row>
    <row r="514" spans="1:15" ht="12.75" customHeight="1">
      <c r="A514" s="376"/>
      <c r="B514" s="376"/>
      <c r="C514" s="377"/>
      <c r="D514" s="377"/>
      <c r="E514" s="377"/>
      <c r="F514" s="377"/>
      <c r="G514" s="377"/>
      <c r="H514" s="377"/>
      <c r="I514" s="377"/>
      <c r="J514" s="376"/>
      <c r="K514" s="376"/>
      <c r="L514" s="376"/>
      <c r="M514" s="378"/>
      <c r="N514" s="1"/>
      <c r="O514" s="1"/>
    </row>
    <row r="515" spans="1:15" ht="12.75" customHeight="1">
      <c r="A515" s="376"/>
      <c r="B515" s="376"/>
      <c r="C515" s="377"/>
      <c r="D515" s="377"/>
      <c r="E515" s="377"/>
      <c r="F515" s="377"/>
      <c r="G515" s="377"/>
      <c r="H515" s="377"/>
      <c r="I515" s="377"/>
      <c r="J515" s="376"/>
      <c r="K515" s="376"/>
      <c r="L515" s="376"/>
      <c r="M515" s="378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92"/>
      <c r="B5" s="493"/>
      <c r="C5" s="492"/>
      <c r="D5" s="493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494" t="s">
        <v>567</v>
      </c>
      <c r="C7" s="493"/>
      <c r="D7" s="7">
        <f>Main!B10</f>
        <v>44539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44538</v>
      </c>
      <c r="B10" s="32">
        <v>530027</v>
      </c>
      <c r="C10" s="31" t="s">
        <v>1011</v>
      </c>
      <c r="D10" s="31" t="s">
        <v>1012</v>
      </c>
      <c r="E10" s="31" t="s">
        <v>577</v>
      </c>
      <c r="F10" s="90">
        <v>70000</v>
      </c>
      <c r="G10" s="32">
        <v>11.64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44538</v>
      </c>
      <c r="B11" s="32">
        <v>530027</v>
      </c>
      <c r="C11" s="31" t="s">
        <v>1011</v>
      </c>
      <c r="D11" s="31" t="s">
        <v>867</v>
      </c>
      <c r="E11" s="31" t="s">
        <v>576</v>
      </c>
      <c r="F11" s="90">
        <v>113780</v>
      </c>
      <c r="G11" s="32">
        <v>10.54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44538</v>
      </c>
      <c r="B12" s="32">
        <v>530027</v>
      </c>
      <c r="C12" s="31" t="s">
        <v>1011</v>
      </c>
      <c r="D12" s="31" t="s">
        <v>867</v>
      </c>
      <c r="E12" s="31" t="s">
        <v>577</v>
      </c>
      <c r="F12" s="90">
        <v>8746</v>
      </c>
      <c r="G12" s="32">
        <v>11.64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44538</v>
      </c>
      <c r="B13" s="32">
        <v>539570</v>
      </c>
      <c r="C13" s="31" t="s">
        <v>1013</v>
      </c>
      <c r="D13" s="31" t="s">
        <v>1014</v>
      </c>
      <c r="E13" s="31" t="s">
        <v>576</v>
      </c>
      <c r="F13" s="90">
        <v>115200</v>
      </c>
      <c r="G13" s="32">
        <v>5.18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44538</v>
      </c>
      <c r="B14" s="32">
        <v>507828</v>
      </c>
      <c r="C14" s="31" t="s">
        <v>1015</v>
      </c>
      <c r="D14" s="31" t="s">
        <v>1016</v>
      </c>
      <c r="E14" s="31" t="s">
        <v>576</v>
      </c>
      <c r="F14" s="90">
        <v>77631</v>
      </c>
      <c r="G14" s="32">
        <v>10.210000000000001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44538</v>
      </c>
      <c r="B15" s="32">
        <v>507828</v>
      </c>
      <c r="C15" s="31" t="s">
        <v>1015</v>
      </c>
      <c r="D15" s="31" t="s">
        <v>1016</v>
      </c>
      <c r="E15" s="31" t="s">
        <v>577</v>
      </c>
      <c r="F15" s="90">
        <v>353990</v>
      </c>
      <c r="G15" s="32">
        <v>10.4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44538</v>
      </c>
      <c r="B16" s="32">
        <v>507828</v>
      </c>
      <c r="C16" s="31" t="s">
        <v>1015</v>
      </c>
      <c r="D16" s="31" t="s">
        <v>1017</v>
      </c>
      <c r="E16" s="31" t="s">
        <v>576</v>
      </c>
      <c r="F16" s="90">
        <v>324175</v>
      </c>
      <c r="G16" s="32">
        <v>10.4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44538</v>
      </c>
      <c r="B17" s="32">
        <v>507828</v>
      </c>
      <c r="C17" s="31" t="s">
        <v>1015</v>
      </c>
      <c r="D17" s="31" t="s">
        <v>1017</v>
      </c>
      <c r="E17" s="31" t="s">
        <v>577</v>
      </c>
      <c r="F17" s="90">
        <v>104060</v>
      </c>
      <c r="G17" s="32">
        <v>10.38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44538</v>
      </c>
      <c r="B18" s="32">
        <v>540135</v>
      </c>
      <c r="C18" s="31" t="s">
        <v>960</v>
      </c>
      <c r="D18" s="31" t="s">
        <v>1018</v>
      </c>
      <c r="E18" s="31" t="s">
        <v>576</v>
      </c>
      <c r="F18" s="90">
        <v>252522</v>
      </c>
      <c r="G18" s="32">
        <v>6.77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44538</v>
      </c>
      <c r="B19" s="32">
        <v>540135</v>
      </c>
      <c r="C19" s="31" t="s">
        <v>960</v>
      </c>
      <c r="D19" s="31" t="s">
        <v>961</v>
      </c>
      <c r="E19" s="31" t="s">
        <v>577</v>
      </c>
      <c r="F19" s="90">
        <v>350000</v>
      </c>
      <c r="G19" s="32">
        <v>6.75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44538</v>
      </c>
      <c r="B20" s="32">
        <v>538716</v>
      </c>
      <c r="C20" s="31" t="s">
        <v>1019</v>
      </c>
      <c r="D20" s="31" t="s">
        <v>1020</v>
      </c>
      <c r="E20" s="31" t="s">
        <v>577</v>
      </c>
      <c r="F20" s="90">
        <v>185000</v>
      </c>
      <c r="G20" s="32">
        <v>31.59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44538</v>
      </c>
      <c r="B21" s="32">
        <v>538716</v>
      </c>
      <c r="C21" s="31" t="s">
        <v>1019</v>
      </c>
      <c r="D21" s="31" t="s">
        <v>1021</v>
      </c>
      <c r="E21" s="31" t="s">
        <v>576</v>
      </c>
      <c r="F21" s="90">
        <v>90000</v>
      </c>
      <c r="G21" s="32">
        <v>31.5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44538</v>
      </c>
      <c r="B22" s="32">
        <v>538716</v>
      </c>
      <c r="C22" s="31" t="s">
        <v>1019</v>
      </c>
      <c r="D22" s="31" t="s">
        <v>963</v>
      </c>
      <c r="E22" s="31" t="s">
        <v>576</v>
      </c>
      <c r="F22" s="90">
        <v>95000</v>
      </c>
      <c r="G22" s="32">
        <v>31.63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44538</v>
      </c>
      <c r="B23" s="32">
        <v>522005</v>
      </c>
      <c r="C23" s="31" t="s">
        <v>1022</v>
      </c>
      <c r="D23" s="31" t="s">
        <v>1023</v>
      </c>
      <c r="E23" s="31" t="s">
        <v>577</v>
      </c>
      <c r="F23" s="90">
        <v>22156</v>
      </c>
      <c r="G23" s="32">
        <v>71.739999999999995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44538</v>
      </c>
      <c r="B24" s="32">
        <v>537766</v>
      </c>
      <c r="C24" s="31" t="s">
        <v>1024</v>
      </c>
      <c r="D24" s="31" t="s">
        <v>1025</v>
      </c>
      <c r="E24" s="31" t="s">
        <v>576</v>
      </c>
      <c r="F24" s="90">
        <v>502042</v>
      </c>
      <c r="G24" s="32">
        <v>3.98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44538</v>
      </c>
      <c r="B25" s="32">
        <v>537766</v>
      </c>
      <c r="C25" s="31" t="s">
        <v>1024</v>
      </c>
      <c r="D25" s="31" t="s">
        <v>1025</v>
      </c>
      <c r="E25" s="31" t="s">
        <v>577</v>
      </c>
      <c r="F25" s="90">
        <v>51208</v>
      </c>
      <c r="G25" s="32">
        <v>3.95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44538</v>
      </c>
      <c r="B26" s="32">
        <v>537766</v>
      </c>
      <c r="C26" s="31" t="s">
        <v>1024</v>
      </c>
      <c r="D26" s="31" t="s">
        <v>1026</v>
      </c>
      <c r="E26" s="31" t="s">
        <v>576</v>
      </c>
      <c r="F26" s="90">
        <v>38155</v>
      </c>
      <c r="G26" s="32">
        <v>3.91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44538</v>
      </c>
      <c r="B27" s="32">
        <v>537766</v>
      </c>
      <c r="C27" s="31" t="s">
        <v>1024</v>
      </c>
      <c r="D27" s="31" t="s">
        <v>1026</v>
      </c>
      <c r="E27" s="31" t="s">
        <v>577</v>
      </c>
      <c r="F27" s="90">
        <v>683690</v>
      </c>
      <c r="G27" s="32">
        <v>3.97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44538</v>
      </c>
      <c r="B28" s="32">
        <v>536965</v>
      </c>
      <c r="C28" s="31" t="s">
        <v>962</v>
      </c>
      <c r="D28" s="31" t="s">
        <v>1027</v>
      </c>
      <c r="E28" s="31" t="s">
        <v>576</v>
      </c>
      <c r="F28" s="90">
        <v>17980</v>
      </c>
      <c r="G28" s="32">
        <v>6.51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44538</v>
      </c>
      <c r="B29" s="32">
        <v>536965</v>
      </c>
      <c r="C29" s="31" t="s">
        <v>962</v>
      </c>
      <c r="D29" s="31" t="s">
        <v>1028</v>
      </c>
      <c r="E29" s="31" t="s">
        <v>576</v>
      </c>
      <c r="F29" s="90">
        <v>30000</v>
      </c>
      <c r="G29" s="32">
        <v>7.54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44538</v>
      </c>
      <c r="B30" s="32">
        <v>536965</v>
      </c>
      <c r="C30" s="31" t="s">
        <v>962</v>
      </c>
      <c r="D30" s="31" t="s">
        <v>1027</v>
      </c>
      <c r="E30" s="31" t="s">
        <v>577</v>
      </c>
      <c r="F30" s="90">
        <v>21000</v>
      </c>
      <c r="G30" s="32">
        <v>7.57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44538</v>
      </c>
      <c r="B31" s="32">
        <v>512169</v>
      </c>
      <c r="C31" s="31" t="s">
        <v>1029</v>
      </c>
      <c r="D31" s="31" t="s">
        <v>1030</v>
      </c>
      <c r="E31" s="31" t="s">
        <v>577</v>
      </c>
      <c r="F31" s="90">
        <v>22163</v>
      </c>
      <c r="G31" s="32">
        <v>7.67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44538</v>
      </c>
      <c r="B32" s="32">
        <v>540681</v>
      </c>
      <c r="C32" s="31" t="s">
        <v>1031</v>
      </c>
      <c r="D32" s="31" t="s">
        <v>967</v>
      </c>
      <c r="E32" s="31" t="s">
        <v>576</v>
      </c>
      <c r="F32" s="90">
        <v>60000</v>
      </c>
      <c r="G32" s="32">
        <v>9.5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44538</v>
      </c>
      <c r="B33" s="32">
        <v>512379</v>
      </c>
      <c r="C33" s="31" t="s">
        <v>916</v>
      </c>
      <c r="D33" s="31" t="s">
        <v>917</v>
      </c>
      <c r="E33" s="31" t="s">
        <v>576</v>
      </c>
      <c r="F33" s="90">
        <v>342224</v>
      </c>
      <c r="G33" s="32">
        <v>5.16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44538</v>
      </c>
      <c r="B34" s="32">
        <v>512379</v>
      </c>
      <c r="C34" s="31" t="s">
        <v>916</v>
      </c>
      <c r="D34" s="31" t="s">
        <v>917</v>
      </c>
      <c r="E34" s="31" t="s">
        <v>577</v>
      </c>
      <c r="F34" s="90">
        <v>2308427</v>
      </c>
      <c r="G34" s="32">
        <v>5.17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44538</v>
      </c>
      <c r="B35" s="32">
        <v>541778</v>
      </c>
      <c r="C35" s="31" t="s">
        <v>1032</v>
      </c>
      <c r="D35" s="31" t="s">
        <v>1033</v>
      </c>
      <c r="E35" s="31" t="s">
        <v>576</v>
      </c>
      <c r="F35" s="90">
        <v>41821</v>
      </c>
      <c r="G35" s="32">
        <v>498.58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44538</v>
      </c>
      <c r="B36" s="32">
        <v>541778</v>
      </c>
      <c r="C36" s="31" t="s">
        <v>1032</v>
      </c>
      <c r="D36" s="31" t="s">
        <v>1033</v>
      </c>
      <c r="E36" s="31" t="s">
        <v>577</v>
      </c>
      <c r="F36" s="90">
        <v>81643</v>
      </c>
      <c r="G36" s="32">
        <v>497.09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44538</v>
      </c>
      <c r="B37" s="32">
        <v>539405</v>
      </c>
      <c r="C37" s="31" t="s">
        <v>964</v>
      </c>
      <c r="D37" s="31" t="s">
        <v>1034</v>
      </c>
      <c r="E37" s="31" t="s">
        <v>577</v>
      </c>
      <c r="F37" s="90">
        <v>28558</v>
      </c>
      <c r="G37" s="32">
        <v>16.52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44538</v>
      </c>
      <c r="B38" s="32">
        <v>539405</v>
      </c>
      <c r="C38" s="31" t="s">
        <v>964</v>
      </c>
      <c r="D38" s="31" t="s">
        <v>965</v>
      </c>
      <c r="E38" s="31" t="s">
        <v>576</v>
      </c>
      <c r="F38" s="90">
        <v>29900</v>
      </c>
      <c r="G38" s="32">
        <v>16.55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44538</v>
      </c>
      <c r="B39" s="32">
        <v>543410</v>
      </c>
      <c r="C39" s="31" t="s">
        <v>966</v>
      </c>
      <c r="D39" s="31" t="s">
        <v>1035</v>
      </c>
      <c r="E39" s="31" t="s">
        <v>577</v>
      </c>
      <c r="F39" s="90">
        <v>30000</v>
      </c>
      <c r="G39" s="32">
        <v>27.55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44538</v>
      </c>
      <c r="B40" s="32">
        <v>526783</v>
      </c>
      <c r="C40" s="31" t="s">
        <v>1036</v>
      </c>
      <c r="D40" s="31" t="s">
        <v>1037</v>
      </c>
      <c r="E40" s="31" t="s">
        <v>577</v>
      </c>
      <c r="F40" s="90">
        <v>23841</v>
      </c>
      <c r="G40" s="32">
        <v>787.42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44538</v>
      </c>
      <c r="B41" s="32">
        <v>540936</v>
      </c>
      <c r="C41" s="31" t="s">
        <v>1038</v>
      </c>
      <c r="D41" s="31" t="s">
        <v>867</v>
      </c>
      <c r="E41" s="31" t="s">
        <v>576</v>
      </c>
      <c r="F41" s="90">
        <v>144547</v>
      </c>
      <c r="G41" s="32">
        <v>12.23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44538</v>
      </c>
      <c r="B42" s="32">
        <v>540936</v>
      </c>
      <c r="C42" s="31" t="s">
        <v>1038</v>
      </c>
      <c r="D42" s="31" t="s">
        <v>867</v>
      </c>
      <c r="E42" s="31" t="s">
        <v>577</v>
      </c>
      <c r="F42" s="90">
        <v>99034</v>
      </c>
      <c r="G42" s="32">
        <v>12.28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44538</v>
      </c>
      <c r="B43" s="32">
        <v>513536</v>
      </c>
      <c r="C43" s="31" t="s">
        <v>968</v>
      </c>
      <c r="D43" s="31" t="s">
        <v>969</v>
      </c>
      <c r="E43" s="31" t="s">
        <v>577</v>
      </c>
      <c r="F43" s="90">
        <v>750000</v>
      </c>
      <c r="G43" s="32">
        <v>11.85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44538</v>
      </c>
      <c r="B44" s="32">
        <v>523277</v>
      </c>
      <c r="C44" s="31" t="s">
        <v>1039</v>
      </c>
      <c r="D44" s="31" t="s">
        <v>1040</v>
      </c>
      <c r="E44" s="31" t="s">
        <v>577</v>
      </c>
      <c r="F44" s="90">
        <v>4970000</v>
      </c>
      <c r="G44" s="32">
        <v>0.68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44538</v>
      </c>
      <c r="B45" s="32">
        <v>539679</v>
      </c>
      <c r="C45" s="31" t="s">
        <v>970</v>
      </c>
      <c r="D45" s="31" t="s">
        <v>971</v>
      </c>
      <c r="E45" s="31" t="s">
        <v>577</v>
      </c>
      <c r="F45" s="90">
        <v>33606</v>
      </c>
      <c r="G45" s="32">
        <v>10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44538</v>
      </c>
      <c r="B46" s="32">
        <v>539679</v>
      </c>
      <c r="C46" s="31" t="s">
        <v>970</v>
      </c>
      <c r="D46" s="31" t="s">
        <v>1041</v>
      </c>
      <c r="E46" s="31" t="s">
        <v>576</v>
      </c>
      <c r="F46" s="90">
        <v>149563</v>
      </c>
      <c r="G46" s="32">
        <v>10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44538</v>
      </c>
      <c r="B47" s="32">
        <v>539679</v>
      </c>
      <c r="C47" s="31" t="s">
        <v>970</v>
      </c>
      <c r="D47" s="31" t="s">
        <v>1042</v>
      </c>
      <c r="E47" s="31" t="s">
        <v>577</v>
      </c>
      <c r="F47" s="90">
        <v>100000</v>
      </c>
      <c r="G47" s="32">
        <v>10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44538</v>
      </c>
      <c r="B48" s="32">
        <v>534563</v>
      </c>
      <c r="C48" s="31" t="s">
        <v>972</v>
      </c>
      <c r="D48" s="31" t="s">
        <v>1043</v>
      </c>
      <c r="E48" s="31" t="s">
        <v>576</v>
      </c>
      <c r="F48" s="90">
        <v>52800</v>
      </c>
      <c r="G48" s="32">
        <v>2.64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44538</v>
      </c>
      <c r="B49" s="32">
        <v>534563</v>
      </c>
      <c r="C49" s="31" t="s">
        <v>972</v>
      </c>
      <c r="D49" s="31" t="s">
        <v>973</v>
      </c>
      <c r="E49" s="31" t="s">
        <v>577</v>
      </c>
      <c r="F49" s="90">
        <v>103200</v>
      </c>
      <c r="G49" s="32">
        <v>2.64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44538</v>
      </c>
      <c r="B50" s="32">
        <v>540080</v>
      </c>
      <c r="C50" s="31" t="s">
        <v>1044</v>
      </c>
      <c r="D50" s="31" t="s">
        <v>867</v>
      </c>
      <c r="E50" s="31" t="s">
        <v>576</v>
      </c>
      <c r="F50" s="90">
        <v>87768</v>
      </c>
      <c r="G50" s="32">
        <v>12.75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44538</v>
      </c>
      <c r="B51" s="32">
        <v>540080</v>
      </c>
      <c r="C51" s="31" t="s">
        <v>1044</v>
      </c>
      <c r="D51" s="31" t="s">
        <v>867</v>
      </c>
      <c r="E51" s="31" t="s">
        <v>577</v>
      </c>
      <c r="F51" s="90">
        <v>20264</v>
      </c>
      <c r="G51" s="32">
        <v>14.09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44538</v>
      </c>
      <c r="B52" s="32">
        <v>530557</v>
      </c>
      <c r="C52" s="31" t="s">
        <v>918</v>
      </c>
      <c r="D52" s="31" t="s">
        <v>1045</v>
      </c>
      <c r="E52" s="31" t="s">
        <v>577</v>
      </c>
      <c r="F52" s="90">
        <v>5000000</v>
      </c>
      <c r="G52" s="32">
        <v>1.78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44538</v>
      </c>
      <c r="B53" s="32">
        <v>530557</v>
      </c>
      <c r="C53" s="31" t="s">
        <v>918</v>
      </c>
      <c r="D53" s="31" t="s">
        <v>1046</v>
      </c>
      <c r="E53" s="31" t="s">
        <v>577</v>
      </c>
      <c r="F53" s="90">
        <v>2500000</v>
      </c>
      <c r="G53" s="32">
        <v>1.78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44538</v>
      </c>
      <c r="B54" s="32">
        <v>530557</v>
      </c>
      <c r="C54" s="31" t="s">
        <v>918</v>
      </c>
      <c r="D54" s="31" t="s">
        <v>1047</v>
      </c>
      <c r="E54" s="31" t="s">
        <v>577</v>
      </c>
      <c r="F54" s="90">
        <v>1664013</v>
      </c>
      <c r="G54" s="32">
        <v>1.78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44538</v>
      </c>
      <c r="B55" s="32">
        <v>540243</v>
      </c>
      <c r="C55" s="31" t="s">
        <v>942</v>
      </c>
      <c r="D55" s="31" t="s">
        <v>974</v>
      </c>
      <c r="E55" s="31" t="s">
        <v>577</v>
      </c>
      <c r="F55" s="90">
        <v>12000</v>
      </c>
      <c r="G55" s="32">
        <v>54.75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44538</v>
      </c>
      <c r="B56" s="32">
        <v>540243</v>
      </c>
      <c r="C56" s="31" t="s">
        <v>942</v>
      </c>
      <c r="D56" s="31" t="s">
        <v>944</v>
      </c>
      <c r="E56" s="31" t="s">
        <v>576</v>
      </c>
      <c r="F56" s="90">
        <v>13510</v>
      </c>
      <c r="G56" s="32">
        <v>54.9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44538</v>
      </c>
      <c r="B57" s="32">
        <v>540243</v>
      </c>
      <c r="C57" s="31" t="s">
        <v>942</v>
      </c>
      <c r="D57" s="31" t="s">
        <v>1048</v>
      </c>
      <c r="E57" s="31" t="s">
        <v>577</v>
      </c>
      <c r="F57" s="90">
        <v>14100</v>
      </c>
      <c r="G57" s="32">
        <v>54.84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44538</v>
      </c>
      <c r="B58" s="32">
        <v>540243</v>
      </c>
      <c r="C58" s="31" t="s">
        <v>942</v>
      </c>
      <c r="D58" s="31" t="s">
        <v>1049</v>
      </c>
      <c r="E58" s="31" t="s">
        <v>576</v>
      </c>
      <c r="F58" s="90">
        <v>246</v>
      </c>
      <c r="G58" s="32">
        <v>54.6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44538</v>
      </c>
      <c r="B59" s="32">
        <v>540243</v>
      </c>
      <c r="C59" s="31" t="s">
        <v>942</v>
      </c>
      <c r="D59" s="31" t="s">
        <v>943</v>
      </c>
      <c r="E59" s="31" t="s">
        <v>576</v>
      </c>
      <c r="F59" s="90">
        <v>10531</v>
      </c>
      <c r="G59" s="32">
        <v>54.07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44538</v>
      </c>
      <c r="B60" s="32">
        <v>540243</v>
      </c>
      <c r="C60" s="31" t="s">
        <v>942</v>
      </c>
      <c r="D60" s="31" t="s">
        <v>1050</v>
      </c>
      <c r="E60" s="31" t="s">
        <v>577</v>
      </c>
      <c r="F60" s="90">
        <v>52809</v>
      </c>
      <c r="G60" s="32">
        <v>54.86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44538</v>
      </c>
      <c r="B61" s="32">
        <v>540243</v>
      </c>
      <c r="C61" s="31" t="s">
        <v>942</v>
      </c>
      <c r="D61" s="31" t="s">
        <v>943</v>
      </c>
      <c r="E61" s="31" t="s">
        <v>577</v>
      </c>
      <c r="F61" s="90">
        <v>116448</v>
      </c>
      <c r="G61" s="32">
        <v>54.73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44538</v>
      </c>
      <c r="B62" s="32">
        <v>540243</v>
      </c>
      <c r="C62" s="20" t="s">
        <v>942</v>
      </c>
      <c r="D62" s="20" t="s">
        <v>1049</v>
      </c>
      <c r="E62" s="31" t="s">
        <v>577</v>
      </c>
      <c r="F62" s="90">
        <v>140302</v>
      </c>
      <c r="G62" s="32">
        <v>54.86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44538</v>
      </c>
      <c r="B63" s="32">
        <v>540243</v>
      </c>
      <c r="C63" s="31" t="s">
        <v>942</v>
      </c>
      <c r="D63" s="31" t="s">
        <v>1051</v>
      </c>
      <c r="E63" s="31" t="s">
        <v>576</v>
      </c>
      <c r="F63" s="90">
        <v>20000</v>
      </c>
      <c r="G63" s="32">
        <v>54.85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44538</v>
      </c>
      <c r="B64" s="32">
        <v>538537</v>
      </c>
      <c r="C64" s="31" t="s">
        <v>975</v>
      </c>
      <c r="D64" s="31" t="s">
        <v>1052</v>
      </c>
      <c r="E64" s="31" t="s">
        <v>576</v>
      </c>
      <c r="F64" s="90">
        <v>123815</v>
      </c>
      <c r="G64" s="32">
        <v>0.94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44538</v>
      </c>
      <c r="B65" s="32">
        <v>538537</v>
      </c>
      <c r="C65" s="31" t="s">
        <v>975</v>
      </c>
      <c r="D65" s="31" t="s">
        <v>1052</v>
      </c>
      <c r="E65" s="31" t="s">
        <v>577</v>
      </c>
      <c r="F65" s="90">
        <v>2647</v>
      </c>
      <c r="G65" s="32">
        <v>0.87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44538</v>
      </c>
      <c r="B66" s="32">
        <v>538537</v>
      </c>
      <c r="C66" s="31" t="s">
        <v>975</v>
      </c>
      <c r="D66" s="31" t="s">
        <v>1053</v>
      </c>
      <c r="E66" s="31" t="s">
        <v>576</v>
      </c>
      <c r="F66" s="90">
        <v>270000</v>
      </c>
      <c r="G66" s="32">
        <v>0.9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44538</v>
      </c>
      <c r="B67" s="32">
        <v>538537</v>
      </c>
      <c r="C67" s="31" t="s">
        <v>975</v>
      </c>
      <c r="D67" s="31" t="s">
        <v>1053</v>
      </c>
      <c r="E67" s="31" t="s">
        <v>577</v>
      </c>
      <c r="F67" s="90">
        <v>184011</v>
      </c>
      <c r="G67" s="32">
        <v>0.94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44538</v>
      </c>
      <c r="B68" s="32">
        <v>538537</v>
      </c>
      <c r="C68" s="31" t="s">
        <v>975</v>
      </c>
      <c r="D68" s="31" t="s">
        <v>1054</v>
      </c>
      <c r="E68" s="31" t="s">
        <v>577</v>
      </c>
      <c r="F68" s="90">
        <v>392500</v>
      </c>
      <c r="G68" s="32">
        <v>0.9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44538</v>
      </c>
      <c r="B69" s="32">
        <v>532340</v>
      </c>
      <c r="C69" s="31" t="s">
        <v>1055</v>
      </c>
      <c r="D69" s="31" t="s">
        <v>1056</v>
      </c>
      <c r="E69" s="31" t="s">
        <v>576</v>
      </c>
      <c r="F69" s="90">
        <v>64089</v>
      </c>
      <c r="G69" s="32">
        <v>2.16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44538</v>
      </c>
      <c r="B70" s="32">
        <v>532340</v>
      </c>
      <c r="C70" s="31" t="s">
        <v>1055</v>
      </c>
      <c r="D70" s="31" t="s">
        <v>1057</v>
      </c>
      <c r="E70" s="31" t="s">
        <v>577</v>
      </c>
      <c r="F70" s="90">
        <v>60000</v>
      </c>
      <c r="G70" s="32">
        <v>2.14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44538</v>
      </c>
      <c r="B71" s="32">
        <v>531726</v>
      </c>
      <c r="C71" s="31" t="s">
        <v>945</v>
      </c>
      <c r="D71" s="31" t="s">
        <v>1058</v>
      </c>
      <c r="E71" s="31" t="s">
        <v>576</v>
      </c>
      <c r="F71" s="90">
        <v>45000</v>
      </c>
      <c r="G71" s="32">
        <v>120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44538</v>
      </c>
      <c r="B72" s="32">
        <v>531726</v>
      </c>
      <c r="C72" s="31" t="s">
        <v>945</v>
      </c>
      <c r="D72" s="31" t="s">
        <v>1059</v>
      </c>
      <c r="E72" s="31" t="s">
        <v>577</v>
      </c>
      <c r="F72" s="90">
        <v>61350</v>
      </c>
      <c r="G72" s="32">
        <v>120.01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44538</v>
      </c>
      <c r="B73" s="32">
        <v>524572</v>
      </c>
      <c r="C73" s="31" t="s">
        <v>1060</v>
      </c>
      <c r="D73" s="31" t="s">
        <v>1061</v>
      </c>
      <c r="E73" s="31" t="s">
        <v>577</v>
      </c>
      <c r="F73" s="90">
        <v>83644</v>
      </c>
      <c r="G73" s="32">
        <v>13.78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44538</v>
      </c>
      <c r="B74" s="32">
        <v>543375</v>
      </c>
      <c r="C74" s="31" t="s">
        <v>1062</v>
      </c>
      <c r="D74" s="31" t="s">
        <v>1063</v>
      </c>
      <c r="E74" s="31" t="s">
        <v>577</v>
      </c>
      <c r="F74" s="90">
        <v>50000</v>
      </c>
      <c r="G74" s="32">
        <v>31.57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44538</v>
      </c>
      <c r="B75" s="32">
        <v>538452</v>
      </c>
      <c r="C75" s="31" t="s">
        <v>1064</v>
      </c>
      <c r="D75" s="31" t="s">
        <v>1065</v>
      </c>
      <c r="E75" s="31" t="s">
        <v>576</v>
      </c>
      <c r="F75" s="90">
        <v>61378</v>
      </c>
      <c r="G75" s="32">
        <v>8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44538</v>
      </c>
      <c r="B76" s="32">
        <v>514028</v>
      </c>
      <c r="C76" s="31" t="s">
        <v>1066</v>
      </c>
      <c r="D76" s="31" t="s">
        <v>1067</v>
      </c>
      <c r="E76" s="31" t="s">
        <v>577</v>
      </c>
      <c r="F76" s="90">
        <v>34335</v>
      </c>
      <c r="G76" s="32">
        <v>37.049999999999997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44538</v>
      </c>
      <c r="B77" s="32">
        <v>519191</v>
      </c>
      <c r="C77" s="31" t="s">
        <v>919</v>
      </c>
      <c r="D77" s="31" t="s">
        <v>1068</v>
      </c>
      <c r="E77" s="31" t="s">
        <v>576</v>
      </c>
      <c r="F77" s="90">
        <v>39189</v>
      </c>
      <c r="G77" s="32">
        <v>20.66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44538</v>
      </c>
      <c r="B78" s="32">
        <v>519191</v>
      </c>
      <c r="C78" s="31" t="s">
        <v>919</v>
      </c>
      <c r="D78" s="31" t="s">
        <v>1068</v>
      </c>
      <c r="E78" s="31" t="s">
        <v>577</v>
      </c>
      <c r="F78" s="90">
        <v>29403</v>
      </c>
      <c r="G78" s="32">
        <v>20.55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44538</v>
      </c>
      <c r="B79" s="32">
        <v>519191</v>
      </c>
      <c r="C79" s="31" t="s">
        <v>919</v>
      </c>
      <c r="D79" s="31" t="s">
        <v>867</v>
      </c>
      <c r="E79" s="31" t="s">
        <v>576</v>
      </c>
      <c r="F79" s="90">
        <v>56004</v>
      </c>
      <c r="G79" s="32">
        <v>19.600000000000001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44538</v>
      </c>
      <c r="B80" s="32">
        <v>519191</v>
      </c>
      <c r="C80" s="31" t="s">
        <v>919</v>
      </c>
      <c r="D80" s="31" t="s">
        <v>867</v>
      </c>
      <c r="E80" s="31" t="s">
        <v>577</v>
      </c>
      <c r="F80" s="90">
        <v>42274</v>
      </c>
      <c r="G80" s="32">
        <v>19.989999999999998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44538</v>
      </c>
      <c r="B81" s="32">
        <v>512499</v>
      </c>
      <c r="C81" s="31" t="s">
        <v>976</v>
      </c>
      <c r="D81" s="31" t="s">
        <v>1069</v>
      </c>
      <c r="E81" s="31" t="s">
        <v>577</v>
      </c>
      <c r="F81" s="90">
        <v>7200000</v>
      </c>
      <c r="G81" s="32">
        <v>0.51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44538</v>
      </c>
      <c r="B82" s="32">
        <v>538212</v>
      </c>
      <c r="C82" s="31" t="s">
        <v>977</v>
      </c>
      <c r="D82" s="31" t="s">
        <v>867</v>
      </c>
      <c r="E82" s="31" t="s">
        <v>577</v>
      </c>
      <c r="F82" s="90">
        <v>3400000</v>
      </c>
      <c r="G82" s="32">
        <v>2.25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44538</v>
      </c>
      <c r="B83" s="32">
        <v>533019</v>
      </c>
      <c r="C83" s="31" t="s">
        <v>946</v>
      </c>
      <c r="D83" s="31" t="s">
        <v>947</v>
      </c>
      <c r="E83" s="31" t="s">
        <v>577</v>
      </c>
      <c r="F83" s="90">
        <v>35000</v>
      </c>
      <c r="G83" s="32">
        <v>60.2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44538</v>
      </c>
      <c r="B84" s="32">
        <v>519566</v>
      </c>
      <c r="C84" s="31" t="s">
        <v>978</v>
      </c>
      <c r="D84" s="31" t="s">
        <v>1070</v>
      </c>
      <c r="E84" s="31" t="s">
        <v>576</v>
      </c>
      <c r="F84" s="90">
        <v>24221</v>
      </c>
      <c r="G84" s="32">
        <v>194.56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44538</v>
      </c>
      <c r="B85" s="32">
        <v>519566</v>
      </c>
      <c r="C85" s="31" t="s">
        <v>978</v>
      </c>
      <c r="D85" s="31" t="s">
        <v>1070</v>
      </c>
      <c r="E85" s="31" t="s">
        <v>577</v>
      </c>
      <c r="F85" s="90">
        <v>44500</v>
      </c>
      <c r="G85" s="32">
        <v>177.46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44538</v>
      </c>
      <c r="B86" s="32">
        <v>539584</v>
      </c>
      <c r="C86" s="31" t="s">
        <v>1071</v>
      </c>
      <c r="D86" s="31" t="s">
        <v>1072</v>
      </c>
      <c r="E86" s="31" t="s">
        <v>576</v>
      </c>
      <c r="F86" s="90">
        <v>258000</v>
      </c>
      <c r="G86" s="32">
        <v>1.04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44538</v>
      </c>
      <c r="B87" s="32">
        <v>539584</v>
      </c>
      <c r="C87" s="31" t="s">
        <v>1071</v>
      </c>
      <c r="D87" s="31" t="s">
        <v>1073</v>
      </c>
      <c r="E87" s="31" t="s">
        <v>577</v>
      </c>
      <c r="F87" s="90">
        <v>982766</v>
      </c>
      <c r="G87" s="32">
        <v>1.07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44538</v>
      </c>
      <c r="B88" s="32">
        <v>539584</v>
      </c>
      <c r="C88" s="31" t="s">
        <v>1071</v>
      </c>
      <c r="D88" s="31" t="s">
        <v>1074</v>
      </c>
      <c r="E88" s="31" t="s">
        <v>576</v>
      </c>
      <c r="F88" s="90">
        <v>500000</v>
      </c>
      <c r="G88" s="32">
        <v>1.07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44538</v>
      </c>
      <c r="B89" s="32">
        <v>539584</v>
      </c>
      <c r="C89" s="31" t="s">
        <v>1071</v>
      </c>
      <c r="D89" s="31" t="s">
        <v>1075</v>
      </c>
      <c r="E89" s="31" t="s">
        <v>577</v>
      </c>
      <c r="F89" s="90">
        <v>413627</v>
      </c>
      <c r="G89" s="32">
        <v>1.02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44538</v>
      </c>
      <c r="B90" s="32">
        <v>539584</v>
      </c>
      <c r="C90" s="31" t="s">
        <v>1071</v>
      </c>
      <c r="D90" s="31" t="s">
        <v>1076</v>
      </c>
      <c r="E90" s="31" t="s">
        <v>576</v>
      </c>
      <c r="F90" s="90">
        <v>500000</v>
      </c>
      <c r="G90" s="32">
        <v>1.07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44538</v>
      </c>
      <c r="B91" s="32">
        <v>539217</v>
      </c>
      <c r="C91" s="31" t="s">
        <v>979</v>
      </c>
      <c r="D91" s="31" t="s">
        <v>980</v>
      </c>
      <c r="E91" s="31" t="s">
        <v>577</v>
      </c>
      <c r="F91" s="90">
        <v>1553607</v>
      </c>
      <c r="G91" s="32">
        <v>2.29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44538</v>
      </c>
      <c r="B92" s="32">
        <v>539217</v>
      </c>
      <c r="C92" s="31" t="s">
        <v>979</v>
      </c>
      <c r="D92" s="31" t="s">
        <v>1077</v>
      </c>
      <c r="E92" s="31" t="s">
        <v>577</v>
      </c>
      <c r="F92" s="90">
        <v>478938</v>
      </c>
      <c r="G92" s="32">
        <v>2.29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44538</v>
      </c>
      <c r="B93" s="32">
        <v>539217</v>
      </c>
      <c r="C93" s="31" t="s">
        <v>979</v>
      </c>
      <c r="D93" s="31" t="s">
        <v>1078</v>
      </c>
      <c r="E93" s="31" t="s">
        <v>577</v>
      </c>
      <c r="F93" s="90">
        <v>1335243</v>
      </c>
      <c r="G93" s="32">
        <v>2.29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44538</v>
      </c>
      <c r="B94" s="32">
        <v>539217</v>
      </c>
      <c r="C94" s="31" t="s">
        <v>979</v>
      </c>
      <c r="D94" s="31" t="s">
        <v>1079</v>
      </c>
      <c r="E94" s="31" t="s">
        <v>577</v>
      </c>
      <c r="F94" s="90">
        <v>8671968</v>
      </c>
      <c r="G94" s="32">
        <v>2.29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44538</v>
      </c>
      <c r="B95" s="32">
        <v>539026</v>
      </c>
      <c r="C95" s="31" t="s">
        <v>981</v>
      </c>
      <c r="D95" s="31" t="s">
        <v>1080</v>
      </c>
      <c r="E95" s="31" t="s">
        <v>576</v>
      </c>
      <c r="F95" s="90">
        <v>40000</v>
      </c>
      <c r="G95" s="32">
        <v>8.1999999999999993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44538</v>
      </c>
      <c r="B96" s="32">
        <v>539026</v>
      </c>
      <c r="C96" s="31" t="s">
        <v>981</v>
      </c>
      <c r="D96" s="31" t="s">
        <v>1081</v>
      </c>
      <c r="E96" s="31" t="s">
        <v>577</v>
      </c>
      <c r="F96" s="90">
        <v>40000</v>
      </c>
      <c r="G96" s="32">
        <v>8.1999999999999993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44538</v>
      </c>
      <c r="B97" s="32">
        <v>531025</v>
      </c>
      <c r="C97" s="31" t="s">
        <v>915</v>
      </c>
      <c r="D97" s="31" t="s">
        <v>867</v>
      </c>
      <c r="E97" s="31" t="s">
        <v>576</v>
      </c>
      <c r="F97" s="90">
        <v>272080</v>
      </c>
      <c r="G97" s="32">
        <v>3.72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44538</v>
      </c>
      <c r="B98" s="32">
        <v>531025</v>
      </c>
      <c r="C98" s="31" t="s">
        <v>915</v>
      </c>
      <c r="D98" s="31" t="s">
        <v>867</v>
      </c>
      <c r="E98" s="31" t="s">
        <v>577</v>
      </c>
      <c r="F98" s="90">
        <v>1079</v>
      </c>
      <c r="G98" s="32">
        <v>3.72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44538</v>
      </c>
      <c r="B99" s="32">
        <v>541735</v>
      </c>
      <c r="C99" s="31" t="s">
        <v>1082</v>
      </c>
      <c r="D99" s="31" t="s">
        <v>1083</v>
      </c>
      <c r="E99" s="31" t="s">
        <v>577</v>
      </c>
      <c r="F99" s="90">
        <v>50112</v>
      </c>
      <c r="G99" s="32">
        <v>20.3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44538</v>
      </c>
      <c r="B100" s="32" t="s">
        <v>1084</v>
      </c>
      <c r="C100" s="31" t="s">
        <v>1085</v>
      </c>
      <c r="D100" s="31" t="s">
        <v>867</v>
      </c>
      <c r="E100" s="31" t="s">
        <v>576</v>
      </c>
      <c r="F100" s="90">
        <v>165017</v>
      </c>
      <c r="G100" s="32">
        <v>153.83000000000001</v>
      </c>
      <c r="H100" s="32" t="s">
        <v>884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44538</v>
      </c>
      <c r="B101" s="32" t="s">
        <v>1015</v>
      </c>
      <c r="C101" s="31" t="s">
        <v>1086</v>
      </c>
      <c r="D101" s="31" t="s">
        <v>1087</v>
      </c>
      <c r="E101" s="31" t="s">
        <v>576</v>
      </c>
      <c r="F101" s="90">
        <v>300000</v>
      </c>
      <c r="G101" s="32">
        <v>10.14</v>
      </c>
      <c r="H101" s="32" t="s">
        <v>884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44538</v>
      </c>
      <c r="B102" s="32" t="s">
        <v>1015</v>
      </c>
      <c r="C102" s="31" t="s">
        <v>1086</v>
      </c>
      <c r="D102" s="31" t="s">
        <v>1016</v>
      </c>
      <c r="E102" s="31" t="s">
        <v>576</v>
      </c>
      <c r="F102" s="90">
        <v>333359</v>
      </c>
      <c r="G102" s="32">
        <v>10.24</v>
      </c>
      <c r="H102" s="32" t="s">
        <v>884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44538</v>
      </c>
      <c r="B103" s="32" t="s">
        <v>1024</v>
      </c>
      <c r="C103" s="31" t="s">
        <v>1088</v>
      </c>
      <c r="D103" s="31" t="s">
        <v>1089</v>
      </c>
      <c r="E103" s="31" t="s">
        <v>576</v>
      </c>
      <c r="F103" s="90">
        <v>35606</v>
      </c>
      <c r="G103" s="32">
        <v>3.82</v>
      </c>
      <c r="H103" s="32" t="s">
        <v>884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44538</v>
      </c>
      <c r="B104" s="32" t="s">
        <v>1024</v>
      </c>
      <c r="C104" s="31" t="s">
        <v>1088</v>
      </c>
      <c r="D104" s="31" t="s">
        <v>1090</v>
      </c>
      <c r="E104" s="31" t="s">
        <v>576</v>
      </c>
      <c r="F104" s="90">
        <v>711000</v>
      </c>
      <c r="G104" s="32">
        <v>4</v>
      </c>
      <c r="H104" s="32" t="s">
        <v>884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44538</v>
      </c>
      <c r="B105" s="32" t="s">
        <v>1024</v>
      </c>
      <c r="C105" s="31" t="s">
        <v>1088</v>
      </c>
      <c r="D105" s="31" t="s">
        <v>1025</v>
      </c>
      <c r="E105" s="31" t="s">
        <v>576</v>
      </c>
      <c r="F105" s="90">
        <v>113907</v>
      </c>
      <c r="G105" s="32">
        <v>3.95</v>
      </c>
      <c r="H105" s="32" t="s">
        <v>884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44538</v>
      </c>
      <c r="B106" s="32" t="s">
        <v>312</v>
      </c>
      <c r="C106" s="31" t="s">
        <v>1091</v>
      </c>
      <c r="D106" s="31" t="s">
        <v>882</v>
      </c>
      <c r="E106" s="31" t="s">
        <v>576</v>
      </c>
      <c r="F106" s="90">
        <v>258620</v>
      </c>
      <c r="G106" s="32">
        <v>2042.44</v>
      </c>
      <c r="H106" s="32" t="s">
        <v>884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44538</v>
      </c>
      <c r="B107" s="32" t="s">
        <v>312</v>
      </c>
      <c r="C107" s="31" t="s">
        <v>1091</v>
      </c>
      <c r="D107" s="31" t="s">
        <v>883</v>
      </c>
      <c r="E107" s="31" t="s">
        <v>576</v>
      </c>
      <c r="F107" s="90">
        <v>328860</v>
      </c>
      <c r="G107" s="32">
        <v>2041.13</v>
      </c>
      <c r="H107" s="32" t="s">
        <v>884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44538</v>
      </c>
      <c r="B108" s="32" t="s">
        <v>948</v>
      </c>
      <c r="C108" s="31" t="s">
        <v>949</v>
      </c>
      <c r="D108" s="31" t="s">
        <v>950</v>
      </c>
      <c r="E108" s="31" t="s">
        <v>576</v>
      </c>
      <c r="F108" s="90">
        <v>568765</v>
      </c>
      <c r="G108" s="32">
        <v>31.92</v>
      </c>
      <c r="H108" s="32" t="s">
        <v>884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44538</v>
      </c>
      <c r="B109" s="32" t="s">
        <v>982</v>
      </c>
      <c r="C109" s="31" t="s">
        <v>983</v>
      </c>
      <c r="D109" s="31" t="s">
        <v>984</v>
      </c>
      <c r="E109" s="31" t="s">
        <v>576</v>
      </c>
      <c r="F109" s="90">
        <v>72000</v>
      </c>
      <c r="G109" s="32">
        <v>10.48</v>
      </c>
      <c r="H109" s="32" t="s">
        <v>884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44538</v>
      </c>
      <c r="B110" s="32" t="s">
        <v>985</v>
      </c>
      <c r="C110" s="31" t="s">
        <v>986</v>
      </c>
      <c r="D110" s="31" t="s">
        <v>1092</v>
      </c>
      <c r="E110" s="31" t="s">
        <v>576</v>
      </c>
      <c r="F110" s="90">
        <v>60000</v>
      </c>
      <c r="G110" s="32">
        <v>91.4</v>
      </c>
      <c r="H110" s="32" t="s">
        <v>884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44538</v>
      </c>
      <c r="B111" s="32" t="s">
        <v>1093</v>
      </c>
      <c r="C111" s="31" t="s">
        <v>1094</v>
      </c>
      <c r="D111" s="31" t="s">
        <v>867</v>
      </c>
      <c r="E111" s="31" t="s">
        <v>576</v>
      </c>
      <c r="F111" s="90">
        <v>1953297</v>
      </c>
      <c r="G111" s="32">
        <v>17.260000000000002</v>
      </c>
      <c r="H111" s="32" t="s">
        <v>884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44538</v>
      </c>
      <c r="B112" s="32" t="s">
        <v>1095</v>
      </c>
      <c r="C112" s="31" t="s">
        <v>1096</v>
      </c>
      <c r="D112" s="31" t="s">
        <v>882</v>
      </c>
      <c r="E112" s="31" t="s">
        <v>576</v>
      </c>
      <c r="F112" s="90">
        <v>1000258</v>
      </c>
      <c r="G112" s="32">
        <v>138.86000000000001</v>
      </c>
      <c r="H112" s="32" t="s">
        <v>884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44538</v>
      </c>
      <c r="B113" s="32" t="s">
        <v>1095</v>
      </c>
      <c r="C113" s="31" t="s">
        <v>1096</v>
      </c>
      <c r="D113" s="31" t="s">
        <v>883</v>
      </c>
      <c r="E113" s="31" t="s">
        <v>576</v>
      </c>
      <c r="F113" s="90">
        <v>997156</v>
      </c>
      <c r="G113" s="32">
        <v>139.32</v>
      </c>
      <c r="H113" s="32" t="s">
        <v>884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44538</v>
      </c>
      <c r="B114" s="32" t="s">
        <v>1095</v>
      </c>
      <c r="C114" s="31" t="s">
        <v>1096</v>
      </c>
      <c r="D114" s="31" t="s">
        <v>923</v>
      </c>
      <c r="E114" s="31" t="s">
        <v>576</v>
      </c>
      <c r="F114" s="90">
        <v>883284</v>
      </c>
      <c r="G114" s="32">
        <v>139.12</v>
      </c>
      <c r="H114" s="32" t="s">
        <v>884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44538</v>
      </c>
      <c r="B115" s="32" t="s">
        <v>1097</v>
      </c>
      <c r="C115" s="31" t="s">
        <v>1098</v>
      </c>
      <c r="D115" s="31" t="s">
        <v>1099</v>
      </c>
      <c r="E115" s="31" t="s">
        <v>576</v>
      </c>
      <c r="F115" s="90">
        <v>169500</v>
      </c>
      <c r="G115" s="32">
        <v>44</v>
      </c>
      <c r="H115" s="32" t="s">
        <v>884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44538</v>
      </c>
      <c r="B116" s="32" t="s">
        <v>1097</v>
      </c>
      <c r="C116" s="31" t="s">
        <v>1098</v>
      </c>
      <c r="D116" s="31" t="s">
        <v>1100</v>
      </c>
      <c r="E116" s="31" t="s">
        <v>576</v>
      </c>
      <c r="F116" s="90">
        <v>30000</v>
      </c>
      <c r="G116" s="32">
        <v>48.6</v>
      </c>
      <c r="H116" s="32" t="s">
        <v>884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44538</v>
      </c>
      <c r="B117" s="32" t="s">
        <v>1097</v>
      </c>
      <c r="C117" s="31" t="s">
        <v>1098</v>
      </c>
      <c r="D117" s="31" t="s">
        <v>1101</v>
      </c>
      <c r="E117" s="31" t="s">
        <v>576</v>
      </c>
      <c r="F117" s="90">
        <v>30000</v>
      </c>
      <c r="G117" s="32">
        <v>44.08</v>
      </c>
      <c r="H117" s="32" t="s">
        <v>884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44538</v>
      </c>
      <c r="B118" s="32" t="s">
        <v>1102</v>
      </c>
      <c r="C118" s="31" t="s">
        <v>1103</v>
      </c>
      <c r="D118" s="31" t="s">
        <v>1104</v>
      </c>
      <c r="E118" s="31" t="s">
        <v>576</v>
      </c>
      <c r="F118" s="90">
        <v>575816</v>
      </c>
      <c r="G118" s="32">
        <v>8.24</v>
      </c>
      <c r="H118" s="32" t="s">
        <v>884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44538</v>
      </c>
      <c r="B119" s="32" t="s">
        <v>1105</v>
      </c>
      <c r="C119" s="31" t="s">
        <v>1106</v>
      </c>
      <c r="D119" s="31" t="s">
        <v>1107</v>
      </c>
      <c r="E119" s="31" t="s">
        <v>576</v>
      </c>
      <c r="F119" s="90">
        <v>300000</v>
      </c>
      <c r="G119" s="32">
        <v>29</v>
      </c>
      <c r="H119" s="32" t="s">
        <v>884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44538</v>
      </c>
      <c r="B120" s="32" t="s">
        <v>989</v>
      </c>
      <c r="C120" s="31" t="s">
        <v>990</v>
      </c>
      <c r="D120" s="31" t="s">
        <v>923</v>
      </c>
      <c r="E120" s="31" t="s">
        <v>576</v>
      </c>
      <c r="F120" s="90">
        <v>106864</v>
      </c>
      <c r="G120" s="32">
        <v>203.56</v>
      </c>
      <c r="H120" s="32" t="s">
        <v>884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44538</v>
      </c>
      <c r="B121" s="32" t="s">
        <v>989</v>
      </c>
      <c r="C121" s="31" t="s">
        <v>990</v>
      </c>
      <c r="D121" s="31" t="s">
        <v>993</v>
      </c>
      <c r="E121" s="31" t="s">
        <v>576</v>
      </c>
      <c r="F121" s="90">
        <v>76138</v>
      </c>
      <c r="G121" s="32">
        <v>205.24</v>
      </c>
      <c r="H121" s="32" t="s">
        <v>884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44538</v>
      </c>
      <c r="B122" s="32" t="s">
        <v>989</v>
      </c>
      <c r="C122" s="31" t="s">
        <v>990</v>
      </c>
      <c r="D122" s="31" t="s">
        <v>1108</v>
      </c>
      <c r="E122" s="31" t="s">
        <v>576</v>
      </c>
      <c r="F122" s="90">
        <v>73830</v>
      </c>
      <c r="G122" s="32">
        <v>201.4</v>
      </c>
      <c r="H122" s="32" t="s">
        <v>884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44538</v>
      </c>
      <c r="B123" s="32" t="s">
        <v>989</v>
      </c>
      <c r="C123" s="31" t="s">
        <v>990</v>
      </c>
      <c r="D123" s="31" t="s">
        <v>882</v>
      </c>
      <c r="E123" s="31" t="s">
        <v>576</v>
      </c>
      <c r="F123" s="90">
        <v>140571</v>
      </c>
      <c r="G123" s="32">
        <v>201.83</v>
      </c>
      <c r="H123" s="32" t="s">
        <v>884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44538</v>
      </c>
      <c r="B124" s="32" t="s">
        <v>989</v>
      </c>
      <c r="C124" s="31" t="s">
        <v>990</v>
      </c>
      <c r="D124" s="31" t="s">
        <v>883</v>
      </c>
      <c r="E124" s="31" t="s">
        <v>576</v>
      </c>
      <c r="F124" s="90">
        <v>248909</v>
      </c>
      <c r="G124" s="32">
        <v>201.87</v>
      </c>
      <c r="H124" s="32" t="s">
        <v>884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44538</v>
      </c>
      <c r="B125" s="32" t="s">
        <v>896</v>
      </c>
      <c r="C125" s="31" t="s">
        <v>920</v>
      </c>
      <c r="D125" s="31" t="s">
        <v>867</v>
      </c>
      <c r="E125" s="31" t="s">
        <v>576</v>
      </c>
      <c r="F125" s="90">
        <v>234381</v>
      </c>
      <c r="G125" s="32">
        <v>180.43</v>
      </c>
      <c r="H125" s="32" t="s">
        <v>884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44538</v>
      </c>
      <c r="B126" s="32" t="s">
        <v>1109</v>
      </c>
      <c r="C126" s="31" t="s">
        <v>1110</v>
      </c>
      <c r="D126" s="31" t="s">
        <v>867</v>
      </c>
      <c r="E126" s="31" t="s">
        <v>576</v>
      </c>
      <c r="F126" s="90">
        <v>84062</v>
      </c>
      <c r="G126" s="32">
        <v>51.35</v>
      </c>
      <c r="H126" s="32" t="s">
        <v>884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44538</v>
      </c>
      <c r="B127" s="32" t="s">
        <v>1111</v>
      </c>
      <c r="C127" s="31" t="s">
        <v>1112</v>
      </c>
      <c r="D127" s="31" t="s">
        <v>917</v>
      </c>
      <c r="E127" s="31" t="s">
        <v>576</v>
      </c>
      <c r="F127" s="90">
        <v>19604</v>
      </c>
      <c r="G127" s="32">
        <v>20.02</v>
      </c>
      <c r="H127" s="32" t="s">
        <v>884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44538</v>
      </c>
      <c r="B128" s="32" t="s">
        <v>1113</v>
      </c>
      <c r="C128" s="31" t="s">
        <v>1114</v>
      </c>
      <c r="D128" s="31" t="s">
        <v>1115</v>
      </c>
      <c r="E128" s="31" t="s">
        <v>576</v>
      </c>
      <c r="F128" s="90">
        <v>294444</v>
      </c>
      <c r="G128" s="32">
        <v>72</v>
      </c>
      <c r="H128" s="32" t="s">
        <v>884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44538</v>
      </c>
      <c r="B129" s="32" t="s">
        <v>1116</v>
      </c>
      <c r="C129" s="31" t="s">
        <v>1117</v>
      </c>
      <c r="D129" s="31" t="s">
        <v>1118</v>
      </c>
      <c r="E129" s="31" t="s">
        <v>576</v>
      </c>
      <c r="F129" s="90">
        <v>52000</v>
      </c>
      <c r="G129" s="32">
        <v>53.43</v>
      </c>
      <c r="H129" s="32" t="s">
        <v>884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44538</v>
      </c>
      <c r="B130" s="32" t="s">
        <v>921</v>
      </c>
      <c r="C130" s="31" t="s">
        <v>922</v>
      </c>
      <c r="D130" s="31" t="s">
        <v>1119</v>
      </c>
      <c r="E130" s="31" t="s">
        <v>576</v>
      </c>
      <c r="F130" s="90">
        <v>149834</v>
      </c>
      <c r="G130" s="32">
        <v>946.95</v>
      </c>
      <c r="H130" s="32" t="s">
        <v>884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44538</v>
      </c>
      <c r="B131" s="32" t="s">
        <v>921</v>
      </c>
      <c r="C131" s="31" t="s">
        <v>922</v>
      </c>
      <c r="D131" s="31" t="s">
        <v>1120</v>
      </c>
      <c r="E131" s="31" t="s">
        <v>576</v>
      </c>
      <c r="F131" s="90">
        <v>192435</v>
      </c>
      <c r="G131" s="32">
        <v>956.45</v>
      </c>
      <c r="H131" s="32" t="s">
        <v>884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44538</v>
      </c>
      <c r="B132" s="32" t="s">
        <v>921</v>
      </c>
      <c r="C132" s="31" t="s">
        <v>922</v>
      </c>
      <c r="D132" s="31" t="s">
        <v>1121</v>
      </c>
      <c r="E132" s="31" t="s">
        <v>576</v>
      </c>
      <c r="F132" s="90">
        <v>84594</v>
      </c>
      <c r="G132" s="32">
        <v>911.77</v>
      </c>
      <c r="H132" s="32" t="s">
        <v>884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44538</v>
      </c>
      <c r="B133" s="32" t="s">
        <v>921</v>
      </c>
      <c r="C133" s="31" t="s">
        <v>922</v>
      </c>
      <c r="D133" s="31" t="s">
        <v>992</v>
      </c>
      <c r="E133" s="31" t="s">
        <v>576</v>
      </c>
      <c r="F133" s="90">
        <v>140874</v>
      </c>
      <c r="G133" s="32">
        <v>936.2</v>
      </c>
      <c r="H133" s="32" t="s">
        <v>884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44538</v>
      </c>
      <c r="B134" s="32" t="s">
        <v>921</v>
      </c>
      <c r="C134" s="31" t="s">
        <v>922</v>
      </c>
      <c r="D134" s="31" t="s">
        <v>883</v>
      </c>
      <c r="E134" s="31" t="s">
        <v>576</v>
      </c>
      <c r="F134" s="90">
        <v>288135</v>
      </c>
      <c r="G134" s="32">
        <v>930.51</v>
      </c>
      <c r="H134" s="32" t="s">
        <v>884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44538</v>
      </c>
      <c r="B135" s="32" t="s">
        <v>921</v>
      </c>
      <c r="C135" s="31" t="s">
        <v>922</v>
      </c>
      <c r="D135" s="31" t="s">
        <v>923</v>
      </c>
      <c r="E135" s="31" t="s">
        <v>576</v>
      </c>
      <c r="F135" s="90">
        <v>299455</v>
      </c>
      <c r="G135" s="32">
        <v>928.57</v>
      </c>
      <c r="H135" s="32" t="s">
        <v>884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44538</v>
      </c>
      <c r="B136" s="32" t="s">
        <v>921</v>
      </c>
      <c r="C136" s="31" t="s">
        <v>922</v>
      </c>
      <c r="D136" s="31" t="s">
        <v>882</v>
      </c>
      <c r="E136" s="31" t="s">
        <v>576</v>
      </c>
      <c r="F136" s="90">
        <v>195706</v>
      </c>
      <c r="G136" s="32">
        <v>912.5</v>
      </c>
      <c r="H136" s="32" t="s">
        <v>884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44538</v>
      </c>
      <c r="B137" s="32" t="s">
        <v>1122</v>
      </c>
      <c r="C137" s="31" t="s">
        <v>1123</v>
      </c>
      <c r="D137" s="31" t="s">
        <v>1124</v>
      </c>
      <c r="E137" s="31" t="s">
        <v>576</v>
      </c>
      <c r="F137" s="90">
        <v>85000</v>
      </c>
      <c r="G137" s="32">
        <v>87.98</v>
      </c>
      <c r="H137" s="32" t="s">
        <v>884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44538</v>
      </c>
      <c r="B138" s="32" t="s">
        <v>1125</v>
      </c>
      <c r="C138" s="31" t="s">
        <v>1126</v>
      </c>
      <c r="D138" s="31" t="s">
        <v>1127</v>
      </c>
      <c r="E138" s="31" t="s">
        <v>576</v>
      </c>
      <c r="F138" s="90">
        <v>664464</v>
      </c>
      <c r="G138" s="32">
        <v>52.39</v>
      </c>
      <c r="H138" s="32" t="s">
        <v>884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44538</v>
      </c>
      <c r="B139" s="32" t="s">
        <v>1125</v>
      </c>
      <c r="C139" s="31" t="s">
        <v>1126</v>
      </c>
      <c r="D139" s="31" t="s">
        <v>883</v>
      </c>
      <c r="E139" s="31" t="s">
        <v>576</v>
      </c>
      <c r="F139" s="90">
        <v>368300</v>
      </c>
      <c r="G139" s="32">
        <v>52.07</v>
      </c>
      <c r="H139" s="32" t="s">
        <v>884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44538</v>
      </c>
      <c r="B140" s="32" t="s">
        <v>1125</v>
      </c>
      <c r="C140" s="31" t="s">
        <v>1126</v>
      </c>
      <c r="D140" s="31" t="s">
        <v>923</v>
      </c>
      <c r="E140" s="31" t="s">
        <v>576</v>
      </c>
      <c r="F140" s="90">
        <v>218839</v>
      </c>
      <c r="G140" s="32">
        <v>51.95</v>
      </c>
      <c r="H140" s="32" t="s">
        <v>884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44538</v>
      </c>
      <c r="B141" s="32" t="s">
        <v>1125</v>
      </c>
      <c r="C141" s="31" t="s">
        <v>1126</v>
      </c>
      <c r="D141" s="31" t="s">
        <v>882</v>
      </c>
      <c r="E141" s="31" t="s">
        <v>576</v>
      </c>
      <c r="F141" s="90">
        <v>307129</v>
      </c>
      <c r="G141" s="32">
        <v>52.12</v>
      </c>
      <c r="H141" s="32" t="s">
        <v>884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44538</v>
      </c>
      <c r="B142" s="32" t="s">
        <v>1084</v>
      </c>
      <c r="C142" s="31" t="s">
        <v>1085</v>
      </c>
      <c r="D142" s="31" t="s">
        <v>867</v>
      </c>
      <c r="E142" s="31" t="s">
        <v>577</v>
      </c>
      <c r="F142" s="90">
        <v>250025</v>
      </c>
      <c r="G142" s="32">
        <v>154.53</v>
      </c>
      <c r="H142" s="32" t="s">
        <v>884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44538</v>
      </c>
      <c r="B143" s="32" t="s">
        <v>1015</v>
      </c>
      <c r="C143" s="31" t="s">
        <v>1086</v>
      </c>
      <c r="D143" s="31" t="s">
        <v>1016</v>
      </c>
      <c r="E143" s="31" t="s">
        <v>577</v>
      </c>
      <c r="F143" s="90">
        <v>52000</v>
      </c>
      <c r="G143" s="32">
        <v>9.8699999999999992</v>
      </c>
      <c r="H143" s="32" t="s">
        <v>884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44538</v>
      </c>
      <c r="B144" s="32" t="s">
        <v>1024</v>
      </c>
      <c r="C144" s="31" t="s">
        <v>1088</v>
      </c>
      <c r="D144" s="31" t="s">
        <v>1090</v>
      </c>
      <c r="E144" s="31" t="s">
        <v>577</v>
      </c>
      <c r="F144" s="90">
        <v>185999</v>
      </c>
      <c r="G144" s="32">
        <v>4</v>
      </c>
      <c r="H144" s="32" t="s">
        <v>884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44538</v>
      </c>
      <c r="B145" s="32" t="s">
        <v>1024</v>
      </c>
      <c r="C145" s="31" t="s">
        <v>1088</v>
      </c>
      <c r="D145" s="31" t="s">
        <v>1025</v>
      </c>
      <c r="E145" s="31" t="s">
        <v>577</v>
      </c>
      <c r="F145" s="90">
        <v>451972</v>
      </c>
      <c r="G145" s="32">
        <v>4.0199999999999996</v>
      </c>
      <c r="H145" s="32" t="s">
        <v>884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44538</v>
      </c>
      <c r="B146" s="32" t="s">
        <v>1024</v>
      </c>
      <c r="C146" s="31" t="s">
        <v>1088</v>
      </c>
      <c r="D146" s="31" t="s">
        <v>1089</v>
      </c>
      <c r="E146" s="31" t="s">
        <v>577</v>
      </c>
      <c r="F146" s="90">
        <v>1306025</v>
      </c>
      <c r="G146" s="32">
        <v>3.98</v>
      </c>
      <c r="H146" s="32" t="s">
        <v>884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44538</v>
      </c>
      <c r="B147" s="32" t="s">
        <v>951</v>
      </c>
      <c r="C147" s="31" t="s">
        <v>952</v>
      </c>
      <c r="D147" s="31" t="s">
        <v>953</v>
      </c>
      <c r="E147" s="31" t="s">
        <v>577</v>
      </c>
      <c r="F147" s="90">
        <v>147000</v>
      </c>
      <c r="G147" s="32">
        <v>5.0199999999999996</v>
      </c>
      <c r="H147" s="32" t="s">
        <v>884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44538</v>
      </c>
      <c r="B148" s="32" t="s">
        <v>312</v>
      </c>
      <c r="C148" s="31" t="s">
        <v>1091</v>
      </c>
      <c r="D148" s="31" t="s">
        <v>882</v>
      </c>
      <c r="E148" s="31" t="s">
        <v>577</v>
      </c>
      <c r="F148" s="90">
        <v>258620</v>
      </c>
      <c r="G148" s="32">
        <v>2042.7</v>
      </c>
      <c r="H148" s="32" t="s">
        <v>884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44538</v>
      </c>
      <c r="B149" s="32" t="s">
        <v>312</v>
      </c>
      <c r="C149" s="31" t="s">
        <v>1091</v>
      </c>
      <c r="D149" s="31" t="s">
        <v>883</v>
      </c>
      <c r="E149" s="31" t="s">
        <v>577</v>
      </c>
      <c r="F149" s="90">
        <v>332045</v>
      </c>
      <c r="G149" s="32">
        <v>2043.23</v>
      </c>
      <c r="H149" s="32" t="s">
        <v>884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44538</v>
      </c>
      <c r="B150" s="32" t="s">
        <v>948</v>
      </c>
      <c r="C150" s="31" t="s">
        <v>949</v>
      </c>
      <c r="D150" s="31" t="s">
        <v>950</v>
      </c>
      <c r="E150" s="31" t="s">
        <v>577</v>
      </c>
      <c r="F150" s="90">
        <v>318765</v>
      </c>
      <c r="G150" s="32">
        <v>31.38</v>
      </c>
      <c r="H150" s="32" t="s">
        <v>884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44538</v>
      </c>
      <c r="B151" s="32" t="s">
        <v>982</v>
      </c>
      <c r="C151" s="31" t="s">
        <v>983</v>
      </c>
      <c r="D151" s="31" t="s">
        <v>995</v>
      </c>
      <c r="E151" s="31" t="s">
        <v>577</v>
      </c>
      <c r="F151" s="90">
        <v>72000</v>
      </c>
      <c r="G151" s="32">
        <v>10.48</v>
      </c>
      <c r="H151" s="32" t="s">
        <v>884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44538</v>
      </c>
      <c r="B152" s="32" t="s">
        <v>982</v>
      </c>
      <c r="C152" s="31" t="s">
        <v>983</v>
      </c>
      <c r="D152" s="31" t="s">
        <v>994</v>
      </c>
      <c r="E152" s="31" t="s">
        <v>577</v>
      </c>
      <c r="F152" s="90">
        <v>60000</v>
      </c>
      <c r="G152" s="32">
        <v>10.039999999999999</v>
      </c>
      <c r="H152" s="32" t="s">
        <v>884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44538</v>
      </c>
      <c r="B153" s="32" t="s">
        <v>985</v>
      </c>
      <c r="C153" s="31" t="s">
        <v>986</v>
      </c>
      <c r="D153" s="31" t="s">
        <v>987</v>
      </c>
      <c r="E153" s="31" t="s">
        <v>577</v>
      </c>
      <c r="F153" s="90">
        <v>42000</v>
      </c>
      <c r="G153" s="32">
        <v>91.41</v>
      </c>
      <c r="H153" s="32" t="s">
        <v>884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44538</v>
      </c>
      <c r="B154" s="32" t="s">
        <v>985</v>
      </c>
      <c r="C154" s="31" t="s">
        <v>986</v>
      </c>
      <c r="D154" s="31" t="s">
        <v>988</v>
      </c>
      <c r="E154" s="31" t="s">
        <v>577</v>
      </c>
      <c r="F154" s="90">
        <v>42000</v>
      </c>
      <c r="G154" s="32">
        <v>93.31</v>
      </c>
      <c r="H154" s="32" t="s">
        <v>884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44538</v>
      </c>
      <c r="B155" s="32" t="s">
        <v>985</v>
      </c>
      <c r="C155" s="31" t="s">
        <v>986</v>
      </c>
      <c r="D155" s="31" t="s">
        <v>1128</v>
      </c>
      <c r="E155" s="31" t="s">
        <v>577</v>
      </c>
      <c r="F155" s="90">
        <v>66000</v>
      </c>
      <c r="G155" s="32">
        <v>91.76</v>
      </c>
      <c r="H155" s="32" t="s">
        <v>884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44538</v>
      </c>
      <c r="B156" s="32" t="s">
        <v>1129</v>
      </c>
      <c r="C156" s="31" t="s">
        <v>1130</v>
      </c>
      <c r="D156" s="31" t="s">
        <v>1131</v>
      </c>
      <c r="E156" s="31" t="s">
        <v>577</v>
      </c>
      <c r="F156" s="90">
        <v>1253541</v>
      </c>
      <c r="G156" s="32">
        <v>2.2000000000000002</v>
      </c>
      <c r="H156" s="32" t="s">
        <v>884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44538</v>
      </c>
      <c r="B157" s="32" t="s">
        <v>1093</v>
      </c>
      <c r="C157" s="31" t="s">
        <v>1094</v>
      </c>
      <c r="D157" s="31" t="s">
        <v>867</v>
      </c>
      <c r="E157" s="31" t="s">
        <v>577</v>
      </c>
      <c r="F157" s="90">
        <v>1982366</v>
      </c>
      <c r="G157" s="32">
        <v>18.27</v>
      </c>
      <c r="H157" s="32" t="s">
        <v>884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44538</v>
      </c>
      <c r="B158" s="32" t="s">
        <v>398</v>
      </c>
      <c r="C158" s="31" t="s">
        <v>1132</v>
      </c>
      <c r="D158" s="31" t="s">
        <v>1133</v>
      </c>
      <c r="E158" s="31" t="s">
        <v>577</v>
      </c>
      <c r="F158" s="90">
        <v>5776899</v>
      </c>
      <c r="G158" s="32">
        <v>312.64999999999998</v>
      </c>
      <c r="H158" s="32" t="s">
        <v>884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44538</v>
      </c>
      <c r="B159" s="32" t="s">
        <v>1095</v>
      </c>
      <c r="C159" s="31" t="s">
        <v>1096</v>
      </c>
      <c r="D159" s="31" t="s">
        <v>883</v>
      </c>
      <c r="E159" s="31" t="s">
        <v>577</v>
      </c>
      <c r="F159" s="90">
        <v>1006165</v>
      </c>
      <c r="G159" s="32">
        <v>139.32</v>
      </c>
      <c r="H159" s="32" t="s">
        <v>884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44538</v>
      </c>
      <c r="B160" s="32" t="s">
        <v>1095</v>
      </c>
      <c r="C160" s="31" t="s">
        <v>1096</v>
      </c>
      <c r="D160" s="31" t="s">
        <v>882</v>
      </c>
      <c r="E160" s="31" t="s">
        <v>577</v>
      </c>
      <c r="F160" s="90">
        <v>1000258</v>
      </c>
      <c r="G160" s="32">
        <v>138.97</v>
      </c>
      <c r="H160" s="32" t="s">
        <v>884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44538</v>
      </c>
      <c r="B161" s="32" t="s">
        <v>1095</v>
      </c>
      <c r="C161" s="31" t="s">
        <v>1096</v>
      </c>
      <c r="D161" s="31" t="s">
        <v>923</v>
      </c>
      <c r="E161" s="31" t="s">
        <v>577</v>
      </c>
      <c r="F161" s="90">
        <v>894334</v>
      </c>
      <c r="G161" s="32">
        <v>139.16</v>
      </c>
      <c r="H161" s="32" t="s">
        <v>884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44538</v>
      </c>
      <c r="B162" s="32" t="s">
        <v>1097</v>
      </c>
      <c r="C162" s="31" t="s">
        <v>1098</v>
      </c>
      <c r="D162" s="31" t="s">
        <v>1134</v>
      </c>
      <c r="E162" s="31" t="s">
        <v>577</v>
      </c>
      <c r="F162" s="90">
        <v>199500</v>
      </c>
      <c r="G162" s="32">
        <v>44.01</v>
      </c>
      <c r="H162" s="32" t="s">
        <v>884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44538</v>
      </c>
      <c r="B163" s="32" t="s">
        <v>1097</v>
      </c>
      <c r="C163" s="31" t="s">
        <v>1098</v>
      </c>
      <c r="D163" s="31" t="s">
        <v>1101</v>
      </c>
      <c r="E163" s="31" t="s">
        <v>577</v>
      </c>
      <c r="F163" s="90">
        <v>30000</v>
      </c>
      <c r="G163" s="32">
        <v>48.6</v>
      </c>
      <c r="H163" s="32" t="s">
        <v>884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44538</v>
      </c>
      <c r="B164" s="32" t="s">
        <v>1105</v>
      </c>
      <c r="C164" s="31" t="s">
        <v>1106</v>
      </c>
      <c r="D164" s="31" t="s">
        <v>1135</v>
      </c>
      <c r="E164" s="31" t="s">
        <v>577</v>
      </c>
      <c r="F164" s="90">
        <v>322284</v>
      </c>
      <c r="G164" s="32">
        <v>29</v>
      </c>
      <c r="H164" s="32" t="s">
        <v>884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44538</v>
      </c>
      <c r="B165" s="32" t="s">
        <v>989</v>
      </c>
      <c r="C165" s="31" t="s">
        <v>990</v>
      </c>
      <c r="D165" s="31" t="s">
        <v>993</v>
      </c>
      <c r="E165" s="31" t="s">
        <v>577</v>
      </c>
      <c r="F165" s="90">
        <v>72238</v>
      </c>
      <c r="G165" s="32">
        <v>206.22</v>
      </c>
      <c r="H165" s="32" t="s">
        <v>884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44538</v>
      </c>
      <c r="B166" s="32" t="s">
        <v>989</v>
      </c>
      <c r="C166" s="31" t="s">
        <v>990</v>
      </c>
      <c r="D166" s="31" t="s">
        <v>882</v>
      </c>
      <c r="E166" s="31" t="s">
        <v>577</v>
      </c>
      <c r="F166" s="90">
        <v>140571</v>
      </c>
      <c r="G166" s="32">
        <v>201.32</v>
      </c>
      <c r="H166" s="32" t="s">
        <v>884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44538</v>
      </c>
      <c r="B167" s="32" t="s">
        <v>989</v>
      </c>
      <c r="C167" s="31" t="s">
        <v>990</v>
      </c>
      <c r="D167" s="31" t="s">
        <v>923</v>
      </c>
      <c r="E167" s="31" t="s">
        <v>577</v>
      </c>
      <c r="F167" s="90">
        <v>107694</v>
      </c>
      <c r="G167" s="32">
        <v>202.99</v>
      </c>
      <c r="H167" s="32" t="s">
        <v>884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44538</v>
      </c>
      <c r="B168" s="32" t="s">
        <v>989</v>
      </c>
      <c r="C168" s="31" t="s">
        <v>990</v>
      </c>
      <c r="D168" s="31" t="s">
        <v>1108</v>
      </c>
      <c r="E168" s="31" t="s">
        <v>577</v>
      </c>
      <c r="F168" s="90">
        <v>77320</v>
      </c>
      <c r="G168" s="32">
        <v>201.61</v>
      </c>
      <c r="H168" s="32" t="s">
        <v>884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44538</v>
      </c>
      <c r="B169" s="32" t="s">
        <v>989</v>
      </c>
      <c r="C169" s="31" t="s">
        <v>990</v>
      </c>
      <c r="D169" s="31" t="s">
        <v>883</v>
      </c>
      <c r="E169" s="31" t="s">
        <v>577</v>
      </c>
      <c r="F169" s="90">
        <v>248821</v>
      </c>
      <c r="G169" s="32">
        <v>202.36</v>
      </c>
      <c r="H169" s="32" t="s">
        <v>884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44538</v>
      </c>
      <c r="B170" s="32" t="s">
        <v>896</v>
      </c>
      <c r="C170" s="31" t="s">
        <v>920</v>
      </c>
      <c r="D170" s="31" t="s">
        <v>867</v>
      </c>
      <c r="E170" s="31" t="s">
        <v>577</v>
      </c>
      <c r="F170" s="90">
        <v>191582</v>
      </c>
      <c r="G170" s="32">
        <v>180.37</v>
      </c>
      <c r="H170" s="32" t="s">
        <v>884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>
        <v>44538</v>
      </c>
      <c r="B171" s="32" t="s">
        <v>1109</v>
      </c>
      <c r="C171" s="31" t="s">
        <v>1110</v>
      </c>
      <c r="D171" s="31" t="s">
        <v>867</v>
      </c>
      <c r="E171" s="31" t="s">
        <v>577</v>
      </c>
      <c r="F171" s="90">
        <v>84062</v>
      </c>
      <c r="G171" s="32">
        <v>52.64</v>
      </c>
      <c r="H171" s="32" t="s">
        <v>884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>
        <v>44538</v>
      </c>
      <c r="B172" s="32" t="s">
        <v>954</v>
      </c>
      <c r="C172" s="31" t="s">
        <v>955</v>
      </c>
      <c r="D172" s="31" t="s">
        <v>956</v>
      </c>
      <c r="E172" s="31" t="s">
        <v>577</v>
      </c>
      <c r="F172" s="90">
        <v>603402</v>
      </c>
      <c r="G172" s="32">
        <v>7.61</v>
      </c>
      <c r="H172" s="32" t="s">
        <v>884</v>
      </c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>
        <v>44538</v>
      </c>
      <c r="B173" s="32" t="s">
        <v>1111</v>
      </c>
      <c r="C173" s="31" t="s">
        <v>1112</v>
      </c>
      <c r="D173" s="31" t="s">
        <v>1136</v>
      </c>
      <c r="E173" s="31" t="s">
        <v>577</v>
      </c>
      <c r="F173" s="90">
        <v>300000</v>
      </c>
      <c r="G173" s="32">
        <v>22.87</v>
      </c>
      <c r="H173" s="32" t="s">
        <v>884</v>
      </c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>
        <v>44538</v>
      </c>
      <c r="B174" s="32" t="s">
        <v>1111</v>
      </c>
      <c r="C174" s="31" t="s">
        <v>1112</v>
      </c>
      <c r="D174" s="31" t="s">
        <v>917</v>
      </c>
      <c r="E174" s="31" t="s">
        <v>577</v>
      </c>
      <c r="F174" s="90">
        <v>397654</v>
      </c>
      <c r="G174" s="32">
        <v>20.69</v>
      </c>
      <c r="H174" s="32" t="s">
        <v>884</v>
      </c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>
        <v>44538</v>
      </c>
      <c r="B175" s="32" t="s">
        <v>1137</v>
      </c>
      <c r="C175" s="31" t="s">
        <v>1138</v>
      </c>
      <c r="D175" s="31" t="s">
        <v>1139</v>
      </c>
      <c r="E175" s="31" t="s">
        <v>577</v>
      </c>
      <c r="F175" s="90">
        <v>11200000</v>
      </c>
      <c r="G175" s="32">
        <v>101.64</v>
      </c>
      <c r="H175" s="32" t="s">
        <v>884</v>
      </c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>
        <v>44538</v>
      </c>
      <c r="B176" s="32" t="s">
        <v>1113</v>
      </c>
      <c r="C176" s="31" t="s">
        <v>1114</v>
      </c>
      <c r="D176" s="31" t="s">
        <v>1140</v>
      </c>
      <c r="E176" s="31" t="s">
        <v>577</v>
      </c>
      <c r="F176" s="90">
        <v>138150</v>
      </c>
      <c r="G176" s="32">
        <v>72</v>
      </c>
      <c r="H176" s="32" t="s">
        <v>884</v>
      </c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>
        <v>44538</v>
      </c>
      <c r="B177" s="32" t="s">
        <v>1113</v>
      </c>
      <c r="C177" s="31" t="s">
        <v>1114</v>
      </c>
      <c r="D177" s="31" t="s">
        <v>991</v>
      </c>
      <c r="E177" s="31" t="s">
        <v>577</v>
      </c>
      <c r="F177" s="90">
        <v>147222</v>
      </c>
      <c r="G177" s="32">
        <v>72</v>
      </c>
      <c r="H177" s="32" t="s">
        <v>884</v>
      </c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>
        <v>44538</v>
      </c>
      <c r="B178" s="32" t="s">
        <v>921</v>
      </c>
      <c r="C178" s="31" t="s">
        <v>922</v>
      </c>
      <c r="D178" s="31" t="s">
        <v>882</v>
      </c>
      <c r="E178" s="31" t="s">
        <v>577</v>
      </c>
      <c r="F178" s="90">
        <v>195706</v>
      </c>
      <c r="G178" s="32">
        <v>912.57</v>
      </c>
      <c r="H178" s="32" t="s">
        <v>884</v>
      </c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>
        <v>44538</v>
      </c>
      <c r="B179" s="32" t="s">
        <v>921</v>
      </c>
      <c r="C179" s="31" t="s">
        <v>922</v>
      </c>
      <c r="D179" s="31" t="s">
        <v>1119</v>
      </c>
      <c r="E179" s="31" t="s">
        <v>577</v>
      </c>
      <c r="F179" s="90">
        <v>149962</v>
      </c>
      <c r="G179" s="32">
        <v>947.42</v>
      </c>
      <c r="H179" s="32" t="s">
        <v>884</v>
      </c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>
        <v>44538</v>
      </c>
      <c r="B180" s="32" t="s">
        <v>921</v>
      </c>
      <c r="C180" s="31" t="s">
        <v>922</v>
      </c>
      <c r="D180" s="31" t="s">
        <v>1120</v>
      </c>
      <c r="E180" s="31" t="s">
        <v>577</v>
      </c>
      <c r="F180" s="90">
        <v>154187</v>
      </c>
      <c r="G180" s="32">
        <v>959.14</v>
      </c>
      <c r="H180" s="32" t="s">
        <v>884</v>
      </c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>
        <v>44538</v>
      </c>
      <c r="B181" s="32" t="s">
        <v>921</v>
      </c>
      <c r="C181" s="31" t="s">
        <v>922</v>
      </c>
      <c r="D181" s="31" t="s">
        <v>1121</v>
      </c>
      <c r="E181" s="31" t="s">
        <v>577</v>
      </c>
      <c r="F181" s="90">
        <v>84599</v>
      </c>
      <c r="G181" s="32">
        <v>912.1</v>
      </c>
      <c r="H181" s="32" t="s">
        <v>884</v>
      </c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>
        <v>44538</v>
      </c>
      <c r="B182" s="32" t="s">
        <v>921</v>
      </c>
      <c r="C182" s="31" t="s">
        <v>922</v>
      </c>
      <c r="D182" s="31" t="s">
        <v>992</v>
      </c>
      <c r="E182" s="31" t="s">
        <v>577</v>
      </c>
      <c r="F182" s="90">
        <v>142838</v>
      </c>
      <c r="G182" s="32">
        <v>936.46</v>
      </c>
      <c r="H182" s="32" t="s">
        <v>884</v>
      </c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>
        <v>44538</v>
      </c>
      <c r="B183" s="32" t="s">
        <v>921</v>
      </c>
      <c r="C183" s="31" t="s">
        <v>922</v>
      </c>
      <c r="D183" s="31" t="s">
        <v>883</v>
      </c>
      <c r="E183" s="31" t="s">
        <v>577</v>
      </c>
      <c r="F183" s="90">
        <v>289319</v>
      </c>
      <c r="G183" s="32">
        <v>932.5</v>
      </c>
      <c r="H183" s="32" t="s">
        <v>884</v>
      </c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>
        <v>44538</v>
      </c>
      <c r="B184" s="32" t="s">
        <v>921</v>
      </c>
      <c r="C184" s="31" t="s">
        <v>922</v>
      </c>
      <c r="D184" s="31" t="s">
        <v>923</v>
      </c>
      <c r="E184" s="31" t="s">
        <v>577</v>
      </c>
      <c r="F184" s="90">
        <v>297461</v>
      </c>
      <c r="G184" s="32">
        <v>928.54</v>
      </c>
      <c r="H184" s="32" t="s">
        <v>884</v>
      </c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>
        <v>44538</v>
      </c>
      <c r="B185" s="32" t="s">
        <v>1122</v>
      </c>
      <c r="C185" s="31" t="s">
        <v>1123</v>
      </c>
      <c r="D185" s="31" t="s">
        <v>1124</v>
      </c>
      <c r="E185" s="31" t="s">
        <v>577</v>
      </c>
      <c r="F185" s="90">
        <v>12000</v>
      </c>
      <c r="G185" s="32">
        <v>90.75</v>
      </c>
      <c r="H185" s="32" t="s">
        <v>884</v>
      </c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>
        <v>44538</v>
      </c>
      <c r="B186" s="32" t="s">
        <v>1141</v>
      </c>
      <c r="C186" s="31" t="s">
        <v>1142</v>
      </c>
      <c r="D186" s="31" t="s">
        <v>1143</v>
      </c>
      <c r="E186" s="31" t="s">
        <v>577</v>
      </c>
      <c r="F186" s="90">
        <v>100000</v>
      </c>
      <c r="G186" s="32">
        <v>4.95</v>
      </c>
      <c r="H186" s="32" t="s">
        <v>884</v>
      </c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>
        <v>44538</v>
      </c>
      <c r="B187" s="32" t="s">
        <v>1125</v>
      </c>
      <c r="C187" s="31" t="s">
        <v>1126</v>
      </c>
      <c r="D187" s="31" t="s">
        <v>923</v>
      </c>
      <c r="E187" s="31" t="s">
        <v>577</v>
      </c>
      <c r="F187" s="90">
        <v>216137</v>
      </c>
      <c r="G187" s="32">
        <v>52.03</v>
      </c>
      <c r="H187" s="32" t="s">
        <v>884</v>
      </c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>
        <v>44538</v>
      </c>
      <c r="B188" s="32" t="s">
        <v>1125</v>
      </c>
      <c r="C188" s="31" t="s">
        <v>1126</v>
      </c>
      <c r="D188" s="31" t="s">
        <v>1127</v>
      </c>
      <c r="E188" s="31" t="s">
        <v>577</v>
      </c>
      <c r="F188" s="90">
        <v>667154</v>
      </c>
      <c r="G188" s="32">
        <v>52.72</v>
      </c>
      <c r="H188" s="32" t="s">
        <v>884</v>
      </c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>
        <v>44538</v>
      </c>
      <c r="B189" s="32" t="s">
        <v>1125</v>
      </c>
      <c r="C189" s="31" t="s">
        <v>1126</v>
      </c>
      <c r="D189" s="31" t="s">
        <v>883</v>
      </c>
      <c r="E189" s="31" t="s">
        <v>577</v>
      </c>
      <c r="F189" s="90">
        <v>366602</v>
      </c>
      <c r="G189" s="32">
        <v>51.96</v>
      </c>
      <c r="H189" s="32" t="s">
        <v>884</v>
      </c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>
        <v>44538</v>
      </c>
      <c r="B190" s="32" t="s">
        <v>1125</v>
      </c>
      <c r="C190" s="31" t="s">
        <v>1126</v>
      </c>
      <c r="D190" s="31" t="s">
        <v>882</v>
      </c>
      <c r="E190" s="31" t="s">
        <v>577</v>
      </c>
      <c r="F190" s="90">
        <v>307129</v>
      </c>
      <c r="G190" s="32">
        <v>52.07</v>
      </c>
      <c r="H190" s="32" t="s">
        <v>884</v>
      </c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0"/>
  <sheetViews>
    <sheetView zoomScale="85" zoomScaleNormal="85" workbookViewId="0">
      <selection activeCell="J23" sqref="J2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895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44539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830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3">
        <v>1</v>
      </c>
      <c r="B10" s="264">
        <v>44474</v>
      </c>
      <c r="C10" s="114"/>
      <c r="D10" s="109" t="s">
        <v>118</v>
      </c>
      <c r="E10" s="110" t="s">
        <v>593</v>
      </c>
      <c r="F10" s="107" t="s">
        <v>831</v>
      </c>
      <c r="G10" s="107">
        <v>660</v>
      </c>
      <c r="H10" s="110"/>
      <c r="I10" s="111" t="s">
        <v>832</v>
      </c>
      <c r="J10" s="112" t="s">
        <v>594</v>
      </c>
      <c r="K10" s="113"/>
      <c r="L10" s="108"/>
      <c r="M10" s="114"/>
      <c r="N10" s="109"/>
      <c r="O10" s="110"/>
      <c r="P10" s="107">
        <f>VLOOKUP(D10,'MidCap Intra'!B22:C524,2,0)</f>
        <v>686.4</v>
      </c>
      <c r="Q10" s="1"/>
      <c r="R10" s="1" t="s">
        <v>592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38" customFormat="1" ht="12.75" customHeight="1">
      <c r="A11" s="326">
        <v>2</v>
      </c>
      <c r="B11" s="327">
        <v>44495</v>
      </c>
      <c r="C11" s="328"/>
      <c r="D11" s="329" t="s">
        <v>126</v>
      </c>
      <c r="E11" s="330" t="s">
        <v>593</v>
      </c>
      <c r="F11" s="331" t="s">
        <v>843</v>
      </c>
      <c r="G11" s="331">
        <v>1395</v>
      </c>
      <c r="H11" s="330"/>
      <c r="I11" s="332" t="s">
        <v>844</v>
      </c>
      <c r="J11" s="333" t="s">
        <v>594</v>
      </c>
      <c r="K11" s="333"/>
      <c r="L11" s="334"/>
      <c r="M11" s="335"/>
      <c r="N11" s="333"/>
      <c r="O11" s="336"/>
      <c r="P11" s="107">
        <f>VLOOKUP(D11,'MidCap Intra'!B29:C522,2,0)</f>
        <v>1445</v>
      </c>
      <c r="Q11" s="337"/>
      <c r="R11" s="337" t="s">
        <v>592</v>
      </c>
      <c r="S11" s="337"/>
      <c r="T11" s="337"/>
      <c r="U11" s="337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337"/>
      <c r="AL11" s="337"/>
    </row>
    <row r="12" spans="1:38" s="262" customFormat="1" ht="12.75" customHeight="1">
      <c r="A12" s="348">
        <v>3</v>
      </c>
      <c r="B12" s="349">
        <v>44525</v>
      </c>
      <c r="C12" s="350"/>
      <c r="D12" s="351" t="s">
        <v>407</v>
      </c>
      <c r="E12" s="352" t="s">
        <v>593</v>
      </c>
      <c r="F12" s="353">
        <v>772.5</v>
      </c>
      <c r="G12" s="353">
        <v>730</v>
      </c>
      <c r="H12" s="352">
        <v>730</v>
      </c>
      <c r="I12" s="354" t="s">
        <v>873</v>
      </c>
      <c r="J12" s="355" t="s">
        <v>887</v>
      </c>
      <c r="K12" s="355">
        <f t="shared" ref="K12" si="0">H12-F12</f>
        <v>-42.5</v>
      </c>
      <c r="L12" s="356">
        <f>(F12*-0.7)/100</f>
        <v>-5.4074999999999998</v>
      </c>
      <c r="M12" s="357">
        <f t="shared" ref="M12" si="1">(K12+L12)/F12</f>
        <v>-6.2016181229773461E-2</v>
      </c>
      <c r="N12" s="355" t="s">
        <v>604</v>
      </c>
      <c r="O12" s="358">
        <v>44531</v>
      </c>
      <c r="P12" s="359"/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400">
        <v>4</v>
      </c>
      <c r="B13" s="401">
        <v>44525</v>
      </c>
      <c r="C13" s="402"/>
      <c r="D13" s="403" t="s">
        <v>266</v>
      </c>
      <c r="E13" s="404" t="s">
        <v>593</v>
      </c>
      <c r="F13" s="405">
        <v>2065</v>
      </c>
      <c r="G13" s="405">
        <v>1950</v>
      </c>
      <c r="H13" s="404">
        <v>2155</v>
      </c>
      <c r="I13" s="406" t="s">
        <v>874</v>
      </c>
      <c r="J13" s="280" t="s">
        <v>926</v>
      </c>
      <c r="K13" s="280">
        <f t="shared" ref="K13" si="2">H13-F13</f>
        <v>90</v>
      </c>
      <c r="L13" s="281">
        <f>(F13*-0.7)/100</f>
        <v>-14.455</v>
      </c>
      <c r="M13" s="282">
        <f t="shared" ref="M13" si="3">(K13+L13)/F13</f>
        <v>3.6583535108958835E-2</v>
      </c>
      <c r="N13" s="280" t="s">
        <v>591</v>
      </c>
      <c r="O13" s="283">
        <v>44530</v>
      </c>
      <c r="P13" s="278"/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70">
        <v>5</v>
      </c>
      <c r="B14" s="386">
        <v>44526</v>
      </c>
      <c r="C14" s="371"/>
      <c r="D14" s="372" t="s">
        <v>522</v>
      </c>
      <c r="E14" s="373" t="s">
        <v>593</v>
      </c>
      <c r="F14" s="374">
        <v>2160</v>
      </c>
      <c r="G14" s="374">
        <v>2030</v>
      </c>
      <c r="H14" s="373">
        <v>2290</v>
      </c>
      <c r="I14" s="375" t="s">
        <v>826</v>
      </c>
      <c r="J14" s="103" t="s">
        <v>886</v>
      </c>
      <c r="K14" s="103">
        <f t="shared" ref="K14:K15" si="4">H14-F14</f>
        <v>130</v>
      </c>
      <c r="L14" s="104">
        <f>(F14*-0.7)/100</f>
        <v>-15.12</v>
      </c>
      <c r="M14" s="105">
        <f t="shared" ref="M14:M15" si="5">(K14+L14)/F14</f>
        <v>5.3185185185185183E-2</v>
      </c>
      <c r="N14" s="103" t="s">
        <v>591</v>
      </c>
      <c r="O14" s="106">
        <v>44531</v>
      </c>
      <c r="P14" s="274"/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70">
        <v>6</v>
      </c>
      <c r="B15" s="386">
        <v>44526</v>
      </c>
      <c r="C15" s="371"/>
      <c r="D15" s="372" t="s">
        <v>71</v>
      </c>
      <c r="E15" s="373" t="s">
        <v>593</v>
      </c>
      <c r="F15" s="374">
        <v>201</v>
      </c>
      <c r="G15" s="374">
        <v>189</v>
      </c>
      <c r="H15" s="373">
        <v>213.5</v>
      </c>
      <c r="I15" s="375" t="s">
        <v>877</v>
      </c>
      <c r="J15" s="103" t="s">
        <v>957</v>
      </c>
      <c r="K15" s="103">
        <f t="shared" si="4"/>
        <v>12.5</v>
      </c>
      <c r="L15" s="104">
        <f>(F15*-0.7)/100</f>
        <v>-1.4069999999999998</v>
      </c>
      <c r="M15" s="105">
        <f t="shared" si="5"/>
        <v>5.5189054726368161E-2</v>
      </c>
      <c r="N15" s="103" t="s">
        <v>591</v>
      </c>
      <c r="O15" s="106">
        <v>44537</v>
      </c>
      <c r="P15" s="274"/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79">
        <v>7</v>
      </c>
      <c r="B16" s="380">
        <v>44531</v>
      </c>
      <c r="C16" s="381"/>
      <c r="D16" s="382" t="s">
        <v>554</v>
      </c>
      <c r="E16" s="383" t="s">
        <v>593</v>
      </c>
      <c r="F16" s="384" t="s">
        <v>892</v>
      </c>
      <c r="G16" s="384">
        <v>1845</v>
      </c>
      <c r="H16" s="383"/>
      <c r="I16" s="385" t="s">
        <v>893</v>
      </c>
      <c r="J16" s="318" t="s">
        <v>594</v>
      </c>
      <c r="K16" s="318"/>
      <c r="L16" s="319"/>
      <c r="M16" s="320"/>
      <c r="N16" s="318"/>
      <c r="O16" s="321"/>
      <c r="P16" s="107">
        <f>VLOOKUP(D16,'MidCap Intra'!B41:C534,2,0)</f>
        <v>1982.25</v>
      </c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79">
        <v>8</v>
      </c>
      <c r="B17" s="263">
        <v>44532</v>
      </c>
      <c r="C17" s="381"/>
      <c r="D17" s="382" t="s">
        <v>251</v>
      </c>
      <c r="E17" s="383" t="s">
        <v>593</v>
      </c>
      <c r="F17" s="384" t="s">
        <v>910</v>
      </c>
      <c r="G17" s="384">
        <v>414</v>
      </c>
      <c r="H17" s="383"/>
      <c r="I17" s="385" t="s">
        <v>911</v>
      </c>
      <c r="J17" s="318" t="s">
        <v>594</v>
      </c>
      <c r="K17" s="318"/>
      <c r="L17" s="319"/>
      <c r="M17" s="320"/>
      <c r="N17" s="318"/>
      <c r="O17" s="321"/>
      <c r="P17" s="107">
        <f>VLOOKUP(D17,'MidCap Intra'!B42:C535,2,0)</f>
        <v>429.25</v>
      </c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79">
        <v>9</v>
      </c>
      <c r="B18" s="263">
        <v>44532</v>
      </c>
      <c r="C18" s="381"/>
      <c r="D18" s="382" t="s">
        <v>136</v>
      </c>
      <c r="E18" s="383" t="s">
        <v>593</v>
      </c>
      <c r="F18" s="384" t="s">
        <v>912</v>
      </c>
      <c r="G18" s="384">
        <v>109</v>
      </c>
      <c r="H18" s="383"/>
      <c r="I18" s="385" t="s">
        <v>913</v>
      </c>
      <c r="J18" s="318" t="s">
        <v>594</v>
      </c>
      <c r="K18" s="318"/>
      <c r="L18" s="319"/>
      <c r="M18" s="320"/>
      <c r="N18" s="318"/>
      <c r="O18" s="321"/>
      <c r="P18" s="107">
        <f>VLOOKUP(D18,'MidCap Intra'!B43:C536,2,0)</f>
        <v>120.4</v>
      </c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79"/>
      <c r="B19" s="380"/>
      <c r="C19" s="381"/>
      <c r="D19" s="382"/>
      <c r="E19" s="383"/>
      <c r="F19" s="384"/>
      <c r="G19" s="384"/>
      <c r="H19" s="383"/>
      <c r="I19" s="385"/>
      <c r="J19" s="318"/>
      <c r="K19" s="318"/>
      <c r="L19" s="319"/>
      <c r="M19" s="320"/>
      <c r="N19" s="318"/>
      <c r="O19" s="321"/>
      <c r="P19" s="316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ht="13.9" customHeight="1">
      <c r="A20" s="113"/>
      <c r="B20" s="108"/>
      <c r="C20" s="114"/>
      <c r="D20" s="109"/>
      <c r="E20" s="110"/>
      <c r="F20" s="107"/>
      <c r="G20" s="107"/>
      <c r="H20" s="110"/>
      <c r="I20" s="111"/>
      <c r="J20" s="112"/>
      <c r="K20" s="113"/>
      <c r="L20" s="108"/>
      <c r="M20" s="114"/>
      <c r="N20" s="109"/>
      <c r="O20" s="110"/>
      <c r="P20" s="11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0"/>
      <c r="B21" s="121"/>
      <c r="C21" s="122"/>
      <c r="D21" s="123"/>
      <c r="E21" s="124"/>
      <c r="F21" s="124"/>
      <c r="H21" s="124"/>
      <c r="I21" s="125"/>
      <c r="J21" s="126"/>
      <c r="K21" s="126"/>
      <c r="L21" s="127"/>
      <c r="M21" s="128"/>
      <c r="N21" s="129"/>
      <c r="O21" s="130"/>
      <c r="P21" s="131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0"/>
      <c r="B22" s="121"/>
      <c r="C22" s="122"/>
      <c r="D22" s="123"/>
      <c r="E22" s="124"/>
      <c r="F22" s="124"/>
      <c r="G22" s="120"/>
      <c r="H22" s="124"/>
      <c r="I22" s="125"/>
      <c r="J22" s="126"/>
      <c r="K22" s="126"/>
      <c r="L22" s="127"/>
      <c r="M22" s="128"/>
      <c r="N22" s="129"/>
      <c r="O22" s="130"/>
      <c r="P22" s="13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2" t="s">
        <v>596</v>
      </c>
      <c r="B23" s="133"/>
      <c r="C23" s="134"/>
      <c r="D23" s="135"/>
      <c r="E23" s="136"/>
      <c r="F23" s="136"/>
      <c r="G23" s="136"/>
      <c r="H23" s="136"/>
      <c r="I23" s="136"/>
      <c r="J23" s="137"/>
      <c r="K23" s="136"/>
      <c r="L23" s="138"/>
      <c r="M23" s="59"/>
      <c r="N23" s="137"/>
      <c r="O23" s="13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9" t="s">
        <v>597</v>
      </c>
      <c r="B24" s="132"/>
      <c r="C24" s="132"/>
      <c r="D24" s="132"/>
      <c r="E24" s="44"/>
      <c r="F24" s="140" t="s">
        <v>598</v>
      </c>
      <c r="G24" s="6"/>
      <c r="H24" s="6"/>
      <c r="I24" s="6"/>
      <c r="J24" s="141"/>
      <c r="K24" s="142"/>
      <c r="L24" s="142"/>
      <c r="M24" s="143"/>
      <c r="N24" s="1"/>
      <c r="O24" s="1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599</v>
      </c>
      <c r="B25" s="132"/>
      <c r="C25" s="132"/>
      <c r="D25" s="132"/>
      <c r="E25" s="6"/>
      <c r="F25" s="140" t="s">
        <v>600</v>
      </c>
      <c r="G25" s="6"/>
      <c r="H25" s="6"/>
      <c r="I25" s="6"/>
      <c r="J25" s="141"/>
      <c r="K25" s="142"/>
      <c r="L25" s="142"/>
      <c r="M25" s="143"/>
      <c r="N25" s="1"/>
      <c r="O25" s="1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/>
      <c r="B26" s="132"/>
      <c r="C26" s="132"/>
      <c r="D26" s="132"/>
      <c r="E26" s="6"/>
      <c r="F26" s="6"/>
      <c r="G26" s="6"/>
      <c r="H26" s="6"/>
      <c r="I26" s="6"/>
      <c r="J26" s="145"/>
      <c r="K26" s="142"/>
      <c r="L26" s="142"/>
      <c r="M26" s="6"/>
      <c r="N26" s="146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47" t="s">
        <v>601</v>
      </c>
      <c r="C27" s="147"/>
      <c r="D27" s="147"/>
      <c r="E27" s="147"/>
      <c r="F27" s="148"/>
      <c r="G27" s="6"/>
      <c r="H27" s="6"/>
      <c r="I27" s="149"/>
      <c r="J27" s="150"/>
      <c r="K27" s="151"/>
      <c r="L27" s="150"/>
      <c r="M27" s="6"/>
      <c r="N27" s="1"/>
      <c r="O27" s="1"/>
      <c r="P27" s="1"/>
      <c r="R27" s="59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9" t="s">
        <v>16</v>
      </c>
      <c r="B28" s="100" t="s">
        <v>568</v>
      </c>
      <c r="C28" s="102"/>
      <c r="D28" s="101" t="s">
        <v>579</v>
      </c>
      <c r="E28" s="100" t="s">
        <v>580</v>
      </c>
      <c r="F28" s="100" t="s">
        <v>581</v>
      </c>
      <c r="G28" s="100" t="s">
        <v>602</v>
      </c>
      <c r="H28" s="100" t="s">
        <v>583</v>
      </c>
      <c r="I28" s="100" t="s">
        <v>584</v>
      </c>
      <c r="J28" s="100" t="s">
        <v>585</v>
      </c>
      <c r="K28" s="100" t="s">
        <v>603</v>
      </c>
      <c r="L28" s="153" t="s">
        <v>587</v>
      </c>
      <c r="M28" s="102" t="s">
        <v>588</v>
      </c>
      <c r="N28" s="99" t="s">
        <v>589</v>
      </c>
      <c r="O28" s="433" t="s">
        <v>590</v>
      </c>
      <c r="P28" s="337"/>
      <c r="Q28" s="1"/>
      <c r="R28" s="426"/>
      <c r="S28" s="426"/>
      <c r="T28" s="426"/>
      <c r="U28" s="376"/>
      <c r="V28" s="376"/>
      <c r="W28" s="376"/>
      <c r="X28" s="376"/>
      <c r="Y28" s="376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s="262" customFormat="1" ht="15" customHeight="1">
      <c r="A29" s="348">
        <v>1</v>
      </c>
      <c r="B29" s="349">
        <v>44524</v>
      </c>
      <c r="C29" s="350"/>
      <c r="D29" s="351" t="s">
        <v>870</v>
      </c>
      <c r="E29" s="352" t="s">
        <v>593</v>
      </c>
      <c r="F29" s="353">
        <v>3165</v>
      </c>
      <c r="G29" s="353">
        <v>3080</v>
      </c>
      <c r="H29" s="352">
        <v>3080</v>
      </c>
      <c r="I29" s="354" t="s">
        <v>871</v>
      </c>
      <c r="J29" s="355" t="s">
        <v>933</v>
      </c>
      <c r="K29" s="355">
        <f t="shared" ref="K29" si="6">H29-F29</f>
        <v>-85</v>
      </c>
      <c r="L29" s="356">
        <f>(F29*-0.7)/100</f>
        <v>-22.155000000000001</v>
      </c>
      <c r="M29" s="357">
        <f t="shared" ref="M29" si="7">(K29+L29)/F29</f>
        <v>-3.385624012638231E-2</v>
      </c>
      <c r="N29" s="355" t="s">
        <v>604</v>
      </c>
      <c r="O29" s="358">
        <v>44536</v>
      </c>
      <c r="P29" s="435"/>
      <c r="Q29" s="427"/>
      <c r="R29" s="428" t="s">
        <v>595</v>
      </c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</row>
    <row r="30" spans="1:38" s="262" customFormat="1" ht="15" customHeight="1">
      <c r="A30" s="437">
        <v>2</v>
      </c>
      <c r="B30" s="438">
        <v>44529</v>
      </c>
      <c r="C30" s="439"/>
      <c r="D30" s="440" t="s">
        <v>114</v>
      </c>
      <c r="E30" s="441" t="s">
        <v>593</v>
      </c>
      <c r="F30" s="441">
        <v>1134</v>
      </c>
      <c r="G30" s="441">
        <v>1095</v>
      </c>
      <c r="H30" s="441">
        <v>1167.5</v>
      </c>
      <c r="I30" s="441" t="s">
        <v>878</v>
      </c>
      <c r="J30" s="103" t="s">
        <v>897</v>
      </c>
      <c r="K30" s="103">
        <f t="shared" ref="K30" si="8">H30-F30</f>
        <v>33.5</v>
      </c>
      <c r="L30" s="104">
        <f>(F30*-0.7)/100</f>
        <v>-7.9379999999999997</v>
      </c>
      <c r="M30" s="105">
        <f t="shared" ref="M30" si="9">(K30+L30)/F30</f>
        <v>2.2541446208112877E-2</v>
      </c>
      <c r="N30" s="429" t="s">
        <v>591</v>
      </c>
      <c r="O30" s="434">
        <v>44532</v>
      </c>
      <c r="P30" s="436"/>
      <c r="Q30" s="427"/>
      <c r="R30" s="428" t="s">
        <v>592</v>
      </c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</row>
    <row r="31" spans="1:38" s="262" customFormat="1" ht="15" customHeight="1">
      <c r="A31" s="472">
        <v>3</v>
      </c>
      <c r="B31" s="473">
        <v>44530</v>
      </c>
      <c r="C31" s="474"/>
      <c r="D31" s="475" t="s">
        <v>350</v>
      </c>
      <c r="E31" s="476" t="s">
        <v>593</v>
      </c>
      <c r="F31" s="476">
        <v>742.5</v>
      </c>
      <c r="G31" s="476">
        <v>720</v>
      </c>
      <c r="H31" s="476">
        <v>749</v>
      </c>
      <c r="I31" s="476" t="s">
        <v>879</v>
      </c>
      <c r="J31" s="477" t="s">
        <v>934</v>
      </c>
      <c r="K31" s="477">
        <f t="shared" ref="K31" si="10">H31-F31</f>
        <v>6.5</v>
      </c>
      <c r="L31" s="478">
        <f>(F31*-0.7)/100</f>
        <v>-5.1974999999999998</v>
      </c>
      <c r="M31" s="479">
        <f t="shared" ref="M31" si="11">(K31+L31)/F31</f>
        <v>1.7542087542087544E-3</v>
      </c>
      <c r="N31" s="480" t="s">
        <v>714</v>
      </c>
      <c r="O31" s="481">
        <v>44536</v>
      </c>
      <c r="P31" s="435"/>
      <c r="Q31" s="427"/>
      <c r="R31" s="428" t="s">
        <v>595</v>
      </c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</row>
    <row r="32" spans="1:38" s="262" customFormat="1" ht="15" customHeight="1">
      <c r="A32" s="267">
        <v>4</v>
      </c>
      <c r="B32" s="288">
        <v>44530</v>
      </c>
      <c r="C32" s="268"/>
      <c r="D32" s="269" t="s">
        <v>415</v>
      </c>
      <c r="E32" s="270" t="s">
        <v>593</v>
      </c>
      <c r="F32" s="270" t="s">
        <v>885</v>
      </c>
      <c r="G32" s="270">
        <v>1570</v>
      </c>
      <c r="H32" s="270"/>
      <c r="I32" s="270" t="s">
        <v>880</v>
      </c>
      <c r="J32" s="407" t="s">
        <v>594</v>
      </c>
      <c r="K32" s="407"/>
      <c r="L32" s="408"/>
      <c r="M32" s="409"/>
      <c r="N32" s="430"/>
      <c r="O32" s="416"/>
      <c r="P32" s="427"/>
      <c r="Q32" s="427"/>
      <c r="R32" s="428" t="s">
        <v>592</v>
      </c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</row>
    <row r="33" spans="1:38" s="262" customFormat="1" ht="15" customHeight="1">
      <c r="A33" s="348">
        <v>5</v>
      </c>
      <c r="B33" s="349">
        <v>44532</v>
      </c>
      <c r="C33" s="350"/>
      <c r="D33" s="351" t="s">
        <v>85</v>
      </c>
      <c r="E33" s="352" t="s">
        <v>593</v>
      </c>
      <c r="F33" s="353">
        <v>929</v>
      </c>
      <c r="G33" s="353">
        <v>896</v>
      </c>
      <c r="H33" s="352">
        <v>896</v>
      </c>
      <c r="I33" s="354" t="s">
        <v>898</v>
      </c>
      <c r="J33" s="355" t="s">
        <v>1003</v>
      </c>
      <c r="K33" s="355">
        <f t="shared" ref="K33:K34" si="12">H33-F33</f>
        <v>-33</v>
      </c>
      <c r="L33" s="356">
        <f>(F33*-0.7)/100</f>
        <v>-6.5029999999999992</v>
      </c>
      <c r="M33" s="357">
        <f t="shared" ref="M33:M34" si="13">(K33+L33)/F33</f>
        <v>-4.252206673842842E-2</v>
      </c>
      <c r="N33" s="355" t="s">
        <v>604</v>
      </c>
      <c r="O33" s="358">
        <v>44537</v>
      </c>
      <c r="P33" s="435"/>
      <c r="Q33" s="427"/>
      <c r="R33" s="428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</row>
    <row r="34" spans="1:38" s="262" customFormat="1" ht="15" customHeight="1">
      <c r="A34" s="437">
        <v>6</v>
      </c>
      <c r="B34" s="438">
        <v>44532</v>
      </c>
      <c r="C34" s="439"/>
      <c r="D34" s="440" t="s">
        <v>77</v>
      </c>
      <c r="E34" s="441" t="s">
        <v>593</v>
      </c>
      <c r="F34" s="441">
        <v>364.5</v>
      </c>
      <c r="G34" s="441">
        <v>355</v>
      </c>
      <c r="H34" s="441">
        <v>375</v>
      </c>
      <c r="I34" s="441" t="s">
        <v>899</v>
      </c>
      <c r="J34" s="103" t="s">
        <v>1004</v>
      </c>
      <c r="K34" s="103">
        <f t="shared" si="12"/>
        <v>10.5</v>
      </c>
      <c r="L34" s="104">
        <f>(F34*-0.7)/100</f>
        <v>-2.5514999999999999</v>
      </c>
      <c r="M34" s="105">
        <f t="shared" si="13"/>
        <v>2.1806584362139919E-2</v>
      </c>
      <c r="N34" s="429" t="s">
        <v>591</v>
      </c>
      <c r="O34" s="434">
        <v>44538</v>
      </c>
      <c r="P34" s="436"/>
      <c r="Q34" s="427"/>
      <c r="R34" s="428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</row>
    <row r="35" spans="1:38" s="296" customFormat="1" ht="15" customHeight="1">
      <c r="A35" s="451">
        <v>7</v>
      </c>
      <c r="B35" s="260">
        <v>44532</v>
      </c>
      <c r="C35" s="342"/>
      <c r="D35" s="452" t="s">
        <v>407</v>
      </c>
      <c r="E35" s="341" t="s">
        <v>593</v>
      </c>
      <c r="F35" s="341">
        <v>722.5</v>
      </c>
      <c r="G35" s="341">
        <v>698</v>
      </c>
      <c r="H35" s="341">
        <v>732.5</v>
      </c>
      <c r="I35" s="341" t="s">
        <v>900</v>
      </c>
      <c r="J35" s="103" t="s">
        <v>901</v>
      </c>
      <c r="K35" s="103">
        <f t="shared" ref="K35:K36" si="14">H35-F35</f>
        <v>10</v>
      </c>
      <c r="L35" s="104">
        <f>(F35*-0.07)/100</f>
        <v>-0.50575000000000003</v>
      </c>
      <c r="M35" s="105">
        <f t="shared" ref="M35:M36" si="15">(K35+L35)/F35</f>
        <v>1.3140830449826989E-2</v>
      </c>
      <c r="N35" s="429" t="s">
        <v>591</v>
      </c>
      <c r="O35" s="453">
        <v>44532</v>
      </c>
      <c r="P35" s="427"/>
      <c r="Q35" s="427"/>
      <c r="R35" s="428"/>
      <c r="S35" s="261"/>
      <c r="T35" s="261"/>
      <c r="U35" s="261"/>
      <c r="V35" s="261"/>
      <c r="W35" s="261"/>
      <c r="X35" s="261"/>
      <c r="Y35" s="261"/>
      <c r="Z35" s="425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</row>
    <row r="36" spans="1:38" s="296" customFormat="1" ht="15" customHeight="1">
      <c r="A36" s="348">
        <v>8</v>
      </c>
      <c r="B36" s="349">
        <v>44533</v>
      </c>
      <c r="C36" s="350"/>
      <c r="D36" s="351" t="s">
        <v>924</v>
      </c>
      <c r="E36" s="352" t="s">
        <v>593</v>
      </c>
      <c r="F36" s="353">
        <v>5450</v>
      </c>
      <c r="G36" s="353">
        <v>5290</v>
      </c>
      <c r="H36" s="352">
        <v>5290</v>
      </c>
      <c r="I36" s="354" t="s">
        <v>925</v>
      </c>
      <c r="J36" s="355" t="s">
        <v>932</v>
      </c>
      <c r="K36" s="355">
        <f t="shared" si="14"/>
        <v>-160</v>
      </c>
      <c r="L36" s="356">
        <f>(F36*-0.7)/100</f>
        <v>-38.15</v>
      </c>
      <c r="M36" s="357">
        <f t="shared" si="15"/>
        <v>-3.6357798165137616E-2</v>
      </c>
      <c r="N36" s="355" t="s">
        <v>604</v>
      </c>
      <c r="O36" s="358">
        <v>44536</v>
      </c>
      <c r="P36" s="427"/>
      <c r="Q36" s="427"/>
      <c r="R36" s="428"/>
      <c r="S36" s="261"/>
      <c r="T36" s="261"/>
      <c r="U36" s="261"/>
      <c r="V36" s="261"/>
      <c r="W36" s="261"/>
      <c r="X36" s="261"/>
      <c r="Y36" s="261"/>
      <c r="Z36" s="425"/>
      <c r="AA36" s="369"/>
      <c r="AB36" s="369"/>
      <c r="AC36" s="369"/>
      <c r="AD36" s="369"/>
      <c r="AE36" s="369"/>
      <c r="AF36" s="369"/>
      <c r="AG36" s="369"/>
      <c r="AH36" s="369"/>
      <c r="AI36" s="369"/>
      <c r="AJ36" s="369"/>
      <c r="AK36" s="369"/>
      <c r="AL36" s="369"/>
    </row>
    <row r="37" spans="1:38" ht="15" customHeight="1">
      <c r="A37" s="417">
        <v>9</v>
      </c>
      <c r="B37" s="271">
        <v>44536</v>
      </c>
      <c r="C37" s="418"/>
      <c r="D37" s="419" t="s">
        <v>929</v>
      </c>
      <c r="E37" s="293" t="s">
        <v>593</v>
      </c>
      <c r="F37" s="293" t="s">
        <v>930</v>
      </c>
      <c r="G37" s="293">
        <v>1135</v>
      </c>
      <c r="H37" s="293"/>
      <c r="I37" s="293" t="s">
        <v>931</v>
      </c>
      <c r="J37" s="294" t="s">
        <v>594</v>
      </c>
      <c r="K37" s="294"/>
      <c r="L37" s="420"/>
      <c r="M37" s="421"/>
      <c r="N37" s="432"/>
      <c r="O37" s="367"/>
      <c r="P37" s="1"/>
      <c r="Q37" s="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s="296" customFormat="1" ht="15" customHeight="1">
      <c r="A38" s="410">
        <v>10</v>
      </c>
      <c r="B38" s="263">
        <v>44537</v>
      </c>
      <c r="C38" s="411"/>
      <c r="D38" s="412" t="s">
        <v>350</v>
      </c>
      <c r="E38" s="272" t="s">
        <v>593</v>
      </c>
      <c r="F38" s="272" t="s">
        <v>958</v>
      </c>
      <c r="G38" s="272">
        <v>718</v>
      </c>
      <c r="H38" s="272">
        <v>749</v>
      </c>
      <c r="I38" s="272" t="s">
        <v>879</v>
      </c>
      <c r="J38" s="413" t="s">
        <v>594</v>
      </c>
      <c r="K38" s="413"/>
      <c r="L38" s="414"/>
      <c r="M38" s="415"/>
      <c r="N38" s="431"/>
      <c r="O38" s="416"/>
      <c r="P38" s="427"/>
      <c r="Q38" s="427"/>
      <c r="R38" s="428"/>
      <c r="S38" s="261"/>
      <c r="T38" s="261"/>
      <c r="U38" s="261"/>
      <c r="V38" s="261"/>
      <c r="W38" s="261"/>
      <c r="X38" s="261"/>
      <c r="Y38" s="261"/>
      <c r="Z38" s="425"/>
      <c r="AA38" s="369"/>
      <c r="AB38" s="369"/>
      <c r="AC38" s="369"/>
      <c r="AD38" s="369"/>
      <c r="AE38" s="369"/>
      <c r="AF38" s="369"/>
      <c r="AG38" s="369"/>
      <c r="AH38" s="369"/>
      <c r="AI38" s="369"/>
      <c r="AJ38" s="369"/>
      <c r="AK38" s="369"/>
      <c r="AL38" s="369"/>
    </row>
    <row r="39" spans="1:38" ht="15" customHeight="1">
      <c r="A39" s="417">
        <v>11</v>
      </c>
      <c r="B39" s="271">
        <v>44538</v>
      </c>
      <c r="C39" s="418"/>
      <c r="D39" s="419" t="s">
        <v>1005</v>
      </c>
      <c r="E39" s="293" t="s">
        <v>593</v>
      </c>
      <c r="F39" s="293" t="s">
        <v>1006</v>
      </c>
      <c r="G39" s="293">
        <v>356</v>
      </c>
      <c r="H39" s="293"/>
      <c r="I39" s="293" t="s">
        <v>1007</v>
      </c>
      <c r="J39" s="294" t="s">
        <v>594</v>
      </c>
      <c r="K39" s="294"/>
      <c r="L39" s="420"/>
      <c r="M39" s="421"/>
      <c r="N39" s="432"/>
      <c r="O39" s="367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44.25" customHeight="1">
      <c r="A40" s="132" t="s">
        <v>596</v>
      </c>
      <c r="B40" s="155"/>
      <c r="C40" s="155"/>
      <c r="D40" s="1"/>
      <c r="E40" s="6"/>
      <c r="F40" s="6"/>
      <c r="G40" s="6"/>
      <c r="H40" s="6" t="s">
        <v>608</v>
      </c>
      <c r="I40" s="6"/>
      <c r="J40" s="6"/>
      <c r="K40" s="128"/>
      <c r="L40" s="157"/>
      <c r="M40" s="128"/>
      <c r="N40" s="129"/>
      <c r="O40" s="128"/>
      <c r="P40" s="1"/>
      <c r="Q40" s="1"/>
      <c r="R40" s="6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8" ht="12.75" customHeight="1">
      <c r="A41" s="139" t="s">
        <v>597</v>
      </c>
      <c r="B41" s="132"/>
      <c r="C41" s="132"/>
      <c r="D41" s="132"/>
      <c r="E41" s="44"/>
      <c r="F41" s="140" t="s">
        <v>598</v>
      </c>
      <c r="G41" s="59"/>
      <c r="H41" s="44"/>
      <c r="I41" s="59"/>
      <c r="J41" s="6"/>
      <c r="K41" s="158"/>
      <c r="L41" s="159"/>
      <c r="M41" s="6"/>
      <c r="N41" s="122"/>
      <c r="O41" s="160"/>
      <c r="P41" s="44"/>
      <c r="Q41" s="44"/>
      <c r="R41" s="6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ht="14.25" customHeight="1">
      <c r="A42" s="139"/>
      <c r="B42" s="132"/>
      <c r="C42" s="132"/>
      <c r="D42" s="132"/>
      <c r="E42" s="6"/>
      <c r="F42" s="140" t="s">
        <v>600</v>
      </c>
      <c r="G42" s="59"/>
      <c r="H42" s="44"/>
      <c r="I42" s="59"/>
      <c r="J42" s="6"/>
      <c r="K42" s="158"/>
      <c r="L42" s="159"/>
      <c r="M42" s="6"/>
      <c r="N42" s="122"/>
      <c r="O42" s="160"/>
      <c r="P42" s="44"/>
      <c r="Q42" s="44"/>
      <c r="R42" s="6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ht="14.25" customHeight="1">
      <c r="A43" s="132"/>
      <c r="B43" s="132"/>
      <c r="C43" s="132"/>
      <c r="D43" s="132"/>
      <c r="E43" s="6"/>
      <c r="F43" s="6"/>
      <c r="G43" s="6"/>
      <c r="H43" s="6"/>
      <c r="I43" s="6"/>
      <c r="J43" s="145"/>
      <c r="K43" s="142"/>
      <c r="L43" s="143"/>
      <c r="M43" s="6"/>
      <c r="N43" s="146"/>
      <c r="O43" s="1"/>
      <c r="P43" s="44"/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ht="12.75" customHeight="1">
      <c r="A44" s="161" t="s">
        <v>609</v>
      </c>
      <c r="B44" s="161"/>
      <c r="C44" s="161"/>
      <c r="D44" s="161"/>
      <c r="E44" s="6"/>
      <c r="F44" s="6"/>
      <c r="G44" s="6"/>
      <c r="H44" s="6"/>
      <c r="I44" s="6"/>
      <c r="J44" s="6"/>
      <c r="K44" s="6"/>
      <c r="L44" s="6"/>
      <c r="M44" s="6"/>
      <c r="N44" s="6"/>
      <c r="O44" s="24"/>
      <c r="Q44" s="44"/>
      <c r="R44" s="6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ht="38.25" customHeight="1">
      <c r="A45" s="100" t="s">
        <v>16</v>
      </c>
      <c r="B45" s="100" t="s">
        <v>568</v>
      </c>
      <c r="C45" s="100"/>
      <c r="D45" s="101" t="s">
        <v>579</v>
      </c>
      <c r="E45" s="100" t="s">
        <v>580</v>
      </c>
      <c r="F45" s="100" t="s">
        <v>581</v>
      </c>
      <c r="G45" s="100" t="s">
        <v>602</v>
      </c>
      <c r="H45" s="100" t="s">
        <v>583</v>
      </c>
      <c r="I45" s="100" t="s">
        <v>584</v>
      </c>
      <c r="J45" s="99" t="s">
        <v>585</v>
      </c>
      <c r="K45" s="162" t="s">
        <v>610</v>
      </c>
      <c r="L45" s="102" t="s">
        <v>587</v>
      </c>
      <c r="M45" s="162" t="s">
        <v>611</v>
      </c>
      <c r="N45" s="100" t="s">
        <v>612</v>
      </c>
      <c r="O45" s="99" t="s">
        <v>589</v>
      </c>
      <c r="P45" s="101" t="s">
        <v>590</v>
      </c>
      <c r="Q45" s="44"/>
      <c r="R45" s="6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s="262" customFormat="1" ht="13.5" customHeight="1">
      <c r="A46" s="341">
        <v>1</v>
      </c>
      <c r="B46" s="469">
        <v>44531</v>
      </c>
      <c r="C46" s="470"/>
      <c r="D46" s="470" t="s">
        <v>872</v>
      </c>
      <c r="E46" s="341" t="s">
        <v>593</v>
      </c>
      <c r="F46" s="341">
        <v>2140</v>
      </c>
      <c r="G46" s="341">
        <v>2100</v>
      </c>
      <c r="H46" s="344">
        <v>2171.5</v>
      </c>
      <c r="I46" s="344" t="s">
        <v>894</v>
      </c>
      <c r="J46" s="103" t="s">
        <v>914</v>
      </c>
      <c r="K46" s="344">
        <f t="shared" ref="K46" si="16">H46-F46</f>
        <v>31.5</v>
      </c>
      <c r="L46" s="465">
        <f t="shared" ref="L46" si="17">(H46*N46)*0.07%</f>
        <v>418.01375000000007</v>
      </c>
      <c r="M46" s="466">
        <f t="shared" ref="M46" si="18">(K46*N46)-L46</f>
        <v>8244.4862499999999</v>
      </c>
      <c r="N46" s="344">
        <v>275</v>
      </c>
      <c r="O46" s="467" t="s">
        <v>591</v>
      </c>
      <c r="P46" s="468">
        <v>44532</v>
      </c>
      <c r="Q46" s="265"/>
      <c r="R46" s="287" t="s">
        <v>595</v>
      </c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86"/>
      <c r="AG46" s="271"/>
      <c r="AH46" s="285"/>
      <c r="AI46" s="285"/>
      <c r="AJ46" s="286"/>
      <c r="AK46" s="286"/>
      <c r="AL46" s="286"/>
    </row>
    <row r="47" spans="1:38" s="262" customFormat="1" ht="13.5" customHeight="1">
      <c r="A47" s="341">
        <v>2</v>
      </c>
      <c r="B47" s="469">
        <v>44531</v>
      </c>
      <c r="C47" s="470"/>
      <c r="D47" s="470" t="s">
        <v>875</v>
      </c>
      <c r="E47" s="341" t="s">
        <v>593</v>
      </c>
      <c r="F47" s="341">
        <v>3143</v>
      </c>
      <c r="G47" s="341">
        <v>3070</v>
      </c>
      <c r="H47" s="344">
        <v>3207.5</v>
      </c>
      <c r="I47" s="344" t="s">
        <v>876</v>
      </c>
      <c r="J47" s="103" t="s">
        <v>742</v>
      </c>
      <c r="K47" s="344">
        <f t="shared" ref="K47" si="19">H47-F47</f>
        <v>64.5</v>
      </c>
      <c r="L47" s="465">
        <f t="shared" ref="L47" si="20">(H47*N47)*0.07%</f>
        <v>336.78750000000002</v>
      </c>
      <c r="M47" s="466">
        <f t="shared" ref="M47" si="21">(K47*N47)-L47</f>
        <v>9338.2124999999996</v>
      </c>
      <c r="N47" s="344">
        <v>150</v>
      </c>
      <c r="O47" s="467" t="s">
        <v>591</v>
      </c>
      <c r="P47" s="468">
        <v>44532</v>
      </c>
      <c r="Q47" s="265"/>
      <c r="R47" s="287" t="s">
        <v>592</v>
      </c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86"/>
      <c r="AG47" s="271"/>
      <c r="AH47" s="285"/>
      <c r="AI47" s="285"/>
      <c r="AJ47" s="286"/>
      <c r="AK47" s="286"/>
      <c r="AL47" s="286"/>
    </row>
    <row r="48" spans="1:38" s="262" customFormat="1" ht="13.5" customHeight="1">
      <c r="A48" s="272">
        <v>3</v>
      </c>
      <c r="B48" s="263">
        <v>44538</v>
      </c>
      <c r="C48" s="292"/>
      <c r="D48" s="292" t="s">
        <v>1000</v>
      </c>
      <c r="E48" s="293" t="s">
        <v>593</v>
      </c>
      <c r="F48" s="293" t="s">
        <v>1001</v>
      </c>
      <c r="G48" s="293">
        <v>5630</v>
      </c>
      <c r="H48" s="294"/>
      <c r="I48" s="294" t="s">
        <v>1002</v>
      </c>
      <c r="J48" s="295" t="s">
        <v>594</v>
      </c>
      <c r="K48" s="294"/>
      <c r="L48" s="420"/>
      <c r="M48" s="422"/>
      <c r="N48" s="294"/>
      <c r="O48" s="423"/>
      <c r="P48" s="424"/>
      <c r="Q48" s="265"/>
      <c r="R48" s="287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1"/>
      <c r="AE48" s="261"/>
      <c r="AF48" s="286"/>
      <c r="AG48" s="271"/>
      <c r="AH48" s="285"/>
      <c r="AI48" s="285"/>
      <c r="AJ48" s="286"/>
      <c r="AK48" s="286"/>
      <c r="AL48" s="286"/>
    </row>
    <row r="49" spans="1:38" s="262" customFormat="1" ht="13.5" customHeight="1">
      <c r="A49" s="296"/>
      <c r="B49" s="296"/>
      <c r="C49" s="296"/>
      <c r="D49" s="296"/>
      <c r="E49" s="296"/>
      <c r="F49" s="296"/>
      <c r="G49" s="296"/>
      <c r="H49" s="296"/>
      <c r="I49" s="296"/>
      <c r="J49" s="296"/>
      <c r="K49" s="273"/>
      <c r="L49" s="339"/>
      <c r="M49" s="340"/>
      <c r="N49" s="273"/>
      <c r="O49" s="366"/>
      <c r="P49" s="367"/>
      <c r="Q49" s="265"/>
      <c r="R49" s="287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86"/>
      <c r="AG49" s="263"/>
      <c r="AH49" s="368"/>
      <c r="AI49" s="368"/>
      <c r="AJ49" s="316"/>
      <c r="AK49" s="316"/>
      <c r="AL49" s="316"/>
    </row>
    <row r="50" spans="1:38" s="262" customFormat="1" ht="13.5" customHeight="1">
      <c r="A50" s="296"/>
      <c r="B50" s="296"/>
      <c r="C50" s="296"/>
      <c r="D50" s="296"/>
      <c r="E50" s="296"/>
      <c r="F50" s="296"/>
      <c r="G50" s="296"/>
      <c r="H50" s="296"/>
      <c r="I50" s="296"/>
      <c r="J50" s="296"/>
      <c r="K50" s="273"/>
      <c r="L50" s="339"/>
      <c r="M50" s="340"/>
      <c r="N50" s="273"/>
      <c r="O50" s="366"/>
      <c r="P50" s="367"/>
      <c r="Q50" s="265"/>
      <c r="R50" s="287"/>
      <c r="S50" s="261"/>
      <c r="T50" s="261"/>
      <c r="U50" s="261"/>
      <c r="V50" s="261"/>
      <c r="W50" s="261"/>
      <c r="X50" s="261"/>
      <c r="Y50" s="261"/>
      <c r="Z50" s="261"/>
      <c r="AA50" s="261"/>
      <c r="AB50" s="261"/>
      <c r="AC50" s="261"/>
      <c r="AD50" s="261"/>
      <c r="AE50" s="261"/>
      <c r="AF50" s="286"/>
      <c r="AG50" s="263"/>
      <c r="AH50" s="368"/>
      <c r="AI50" s="368"/>
      <c r="AJ50" s="316"/>
      <c r="AK50" s="316"/>
      <c r="AL50" s="316"/>
    </row>
    <row r="51" spans="1:38" s="262" customFormat="1" ht="13.5" customHeight="1">
      <c r="A51" s="296"/>
      <c r="B51" s="296"/>
      <c r="C51" s="296"/>
      <c r="D51" s="296"/>
      <c r="E51" s="296"/>
      <c r="F51" s="296"/>
      <c r="G51" s="296"/>
      <c r="H51" s="296"/>
      <c r="I51" s="296"/>
      <c r="J51" s="296"/>
      <c r="K51" s="273"/>
      <c r="L51" s="339"/>
      <c r="M51" s="340"/>
      <c r="N51" s="273"/>
      <c r="O51" s="366"/>
      <c r="P51" s="367"/>
      <c r="Q51" s="265"/>
      <c r="R51" s="287"/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86"/>
      <c r="AG51" s="263"/>
      <c r="AH51" s="368"/>
      <c r="AI51" s="368"/>
      <c r="AJ51" s="316"/>
      <c r="AK51" s="316"/>
      <c r="AL51" s="316"/>
    </row>
    <row r="52" spans="1:38" s="262" customFormat="1" ht="13.5" customHeight="1">
      <c r="A52" s="296"/>
      <c r="B52" s="296"/>
      <c r="C52" s="296"/>
      <c r="D52" s="296"/>
      <c r="E52" s="296"/>
      <c r="F52" s="296"/>
      <c r="G52" s="296"/>
      <c r="H52" s="296"/>
      <c r="I52" s="296"/>
      <c r="J52" s="296"/>
      <c r="K52" s="273"/>
      <c r="L52" s="339"/>
      <c r="M52" s="340"/>
      <c r="N52" s="273"/>
      <c r="O52" s="366"/>
      <c r="P52" s="367"/>
      <c r="Q52" s="265"/>
      <c r="R52" s="287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86"/>
      <c r="AG52" s="263"/>
      <c r="AH52" s="368"/>
      <c r="AI52" s="368"/>
      <c r="AJ52" s="316"/>
      <c r="AK52" s="316"/>
      <c r="AL52" s="316"/>
    </row>
    <row r="53" spans="1:38" s="262" customFormat="1" ht="13.5" customHeight="1">
      <c r="A53" s="296"/>
      <c r="B53" s="296"/>
      <c r="C53" s="296"/>
      <c r="D53" s="296"/>
      <c r="E53" s="296"/>
      <c r="F53" s="296"/>
      <c r="G53" s="296"/>
      <c r="H53" s="296"/>
      <c r="I53" s="296"/>
      <c r="J53" s="296"/>
      <c r="K53" s="273"/>
      <c r="L53" s="339"/>
      <c r="M53" s="340"/>
      <c r="N53" s="273"/>
      <c r="O53" s="366"/>
      <c r="P53" s="367"/>
      <c r="Q53" s="265"/>
      <c r="R53" s="287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86"/>
      <c r="AG53" s="263"/>
      <c r="AH53" s="368"/>
      <c r="AI53" s="368"/>
      <c r="AJ53" s="316"/>
      <c r="AK53" s="316"/>
      <c r="AL53" s="316"/>
    </row>
    <row r="54" spans="1:38" s="262" customFormat="1" ht="13.5" customHeight="1">
      <c r="A54" s="296"/>
      <c r="B54" s="296"/>
      <c r="C54" s="296"/>
      <c r="D54" s="296"/>
      <c r="E54" s="296"/>
      <c r="F54" s="296"/>
      <c r="G54" s="296"/>
      <c r="H54" s="296"/>
      <c r="I54" s="296"/>
      <c r="J54" s="296"/>
      <c r="K54" s="273"/>
      <c r="L54" s="339"/>
      <c r="M54" s="340"/>
      <c r="N54" s="273"/>
      <c r="O54" s="366"/>
      <c r="P54" s="367"/>
      <c r="Q54" s="265"/>
      <c r="R54" s="287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86"/>
      <c r="AG54" s="263"/>
      <c r="AH54" s="368"/>
      <c r="AI54" s="368"/>
      <c r="AJ54" s="316"/>
      <c r="AK54" s="316"/>
      <c r="AL54" s="316"/>
    </row>
    <row r="55" spans="1:38" s="262" customFormat="1" ht="13.5" customHeight="1">
      <c r="A55" s="296"/>
      <c r="B55" s="296"/>
      <c r="C55" s="296"/>
      <c r="D55" s="296"/>
      <c r="E55" s="296"/>
      <c r="F55" s="296"/>
      <c r="G55" s="296"/>
      <c r="H55" s="296"/>
      <c r="I55" s="296"/>
      <c r="J55" s="296"/>
      <c r="K55" s="273"/>
      <c r="L55" s="339"/>
      <c r="M55" s="340"/>
      <c r="N55" s="273"/>
      <c r="O55" s="366"/>
      <c r="P55" s="367"/>
      <c r="Q55" s="265"/>
      <c r="R55" s="287"/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86"/>
      <c r="AG55" s="263"/>
      <c r="AH55" s="368"/>
      <c r="AI55" s="368"/>
      <c r="AJ55" s="316"/>
      <c r="AK55" s="316"/>
      <c r="AL55" s="316"/>
    </row>
    <row r="56" spans="1:38" s="262" customFormat="1" ht="13.5" customHeight="1">
      <c r="A56" s="296"/>
      <c r="B56" s="296"/>
      <c r="C56" s="296"/>
      <c r="D56" s="296"/>
      <c r="E56" s="296"/>
      <c r="F56" s="296"/>
      <c r="G56" s="296"/>
      <c r="H56" s="296"/>
      <c r="I56" s="296"/>
      <c r="J56" s="296"/>
      <c r="K56" s="273"/>
      <c r="L56" s="339"/>
      <c r="M56" s="340"/>
      <c r="N56" s="273"/>
      <c r="O56" s="366"/>
      <c r="P56" s="367"/>
      <c r="Q56" s="265"/>
      <c r="R56" s="287"/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86"/>
      <c r="AG56" s="263"/>
      <c r="AH56" s="368"/>
      <c r="AI56" s="368"/>
      <c r="AJ56" s="316"/>
      <c r="AK56" s="316"/>
      <c r="AL56" s="316"/>
    </row>
    <row r="57" spans="1:38" s="262" customFormat="1" ht="13.5" customHeight="1">
      <c r="A57" s="296"/>
      <c r="B57" s="296"/>
      <c r="C57" s="296"/>
      <c r="D57" s="296"/>
      <c r="E57" s="296"/>
      <c r="F57" s="296"/>
      <c r="G57" s="296"/>
      <c r="H57" s="296"/>
      <c r="I57" s="296"/>
      <c r="J57" s="296"/>
      <c r="K57" s="273"/>
      <c r="L57" s="339"/>
      <c r="M57" s="340"/>
      <c r="N57" s="273"/>
      <c r="O57" s="366"/>
      <c r="P57" s="367"/>
      <c r="Q57" s="265"/>
      <c r="R57" s="287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86"/>
      <c r="AG57" s="263"/>
      <c r="AH57" s="368"/>
      <c r="AI57" s="368"/>
      <c r="AJ57" s="316"/>
      <c r="AK57" s="316"/>
      <c r="AL57" s="316"/>
    </row>
    <row r="58" spans="1:38" s="262" customFormat="1" ht="13.5" customHeight="1">
      <c r="A58" s="296"/>
      <c r="B58" s="296"/>
      <c r="C58" s="296"/>
      <c r="D58" s="296"/>
      <c r="E58" s="296"/>
      <c r="F58" s="296"/>
      <c r="G58" s="296"/>
      <c r="H58" s="296"/>
      <c r="I58" s="296"/>
      <c r="J58" s="296"/>
      <c r="K58" s="273"/>
      <c r="L58" s="339"/>
      <c r="M58" s="340"/>
      <c r="N58" s="273"/>
      <c r="O58" s="366"/>
      <c r="P58" s="367"/>
      <c r="Q58" s="265"/>
      <c r="R58" s="287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86"/>
      <c r="AG58" s="263"/>
      <c r="AH58" s="368"/>
      <c r="AI58" s="368"/>
      <c r="AJ58" s="316"/>
      <c r="AK58" s="316"/>
      <c r="AL58" s="316"/>
    </row>
    <row r="59" spans="1:38" ht="13.5" customHeight="1">
      <c r="A59" s="120"/>
      <c r="B59" s="121"/>
      <c r="C59" s="155"/>
      <c r="D59" s="163"/>
      <c r="E59" s="164"/>
      <c r="F59" s="120"/>
      <c r="G59" s="120"/>
      <c r="H59" s="120"/>
      <c r="I59" s="156"/>
      <c r="J59" s="156"/>
      <c r="K59" s="156"/>
      <c r="L59" s="156"/>
      <c r="M59" s="156"/>
      <c r="N59" s="156"/>
      <c r="O59" s="156"/>
      <c r="P59" s="156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>
      <c r="A60" s="165"/>
      <c r="B60" s="121"/>
      <c r="C60" s="122"/>
      <c r="D60" s="166"/>
      <c r="E60" s="125"/>
      <c r="F60" s="125"/>
      <c r="G60" s="125"/>
      <c r="H60" s="125"/>
      <c r="I60" s="125"/>
      <c r="J60" s="6"/>
      <c r="K60" s="125"/>
      <c r="L60" s="125"/>
      <c r="M60" s="6"/>
      <c r="N60" s="1"/>
      <c r="O60" s="122"/>
      <c r="P60" s="44"/>
      <c r="Q60" s="44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44"/>
      <c r="AG60" s="44"/>
      <c r="AH60" s="44"/>
      <c r="AI60" s="44"/>
      <c r="AJ60" s="44"/>
      <c r="AK60" s="44"/>
      <c r="AL60" s="44"/>
    </row>
    <row r="61" spans="1:38" ht="12.75" customHeight="1">
      <c r="A61" s="167" t="s">
        <v>614</v>
      </c>
      <c r="B61" s="167"/>
      <c r="C61" s="167"/>
      <c r="D61" s="167"/>
      <c r="E61" s="168"/>
      <c r="F61" s="125"/>
      <c r="G61" s="125"/>
      <c r="H61" s="125"/>
      <c r="I61" s="125"/>
      <c r="J61" s="1"/>
      <c r="K61" s="6"/>
      <c r="L61" s="6"/>
      <c r="M61" s="6"/>
      <c r="N61" s="1"/>
      <c r="O61" s="1"/>
      <c r="P61" s="44"/>
      <c r="Q61" s="44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44"/>
      <c r="AG61" s="44"/>
      <c r="AH61" s="44"/>
      <c r="AI61" s="44"/>
      <c r="AJ61" s="44"/>
      <c r="AK61" s="44"/>
      <c r="AL61" s="44"/>
    </row>
    <row r="62" spans="1:38" ht="38.25" customHeight="1">
      <c r="A62" s="100" t="s">
        <v>16</v>
      </c>
      <c r="B62" s="100" t="s">
        <v>568</v>
      </c>
      <c r="C62" s="100"/>
      <c r="D62" s="101" t="s">
        <v>579</v>
      </c>
      <c r="E62" s="100" t="s">
        <v>580</v>
      </c>
      <c r="F62" s="100" t="s">
        <v>581</v>
      </c>
      <c r="G62" s="100" t="s">
        <v>602</v>
      </c>
      <c r="H62" s="100" t="s">
        <v>583</v>
      </c>
      <c r="I62" s="100" t="s">
        <v>584</v>
      </c>
      <c r="J62" s="99" t="s">
        <v>585</v>
      </c>
      <c r="K62" s="99" t="s">
        <v>615</v>
      </c>
      <c r="L62" s="102" t="s">
        <v>587</v>
      </c>
      <c r="M62" s="162" t="s">
        <v>611</v>
      </c>
      <c r="N62" s="100" t="s">
        <v>612</v>
      </c>
      <c r="O62" s="100" t="s">
        <v>589</v>
      </c>
      <c r="P62" s="101" t="s">
        <v>590</v>
      </c>
      <c r="Q62" s="44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44"/>
      <c r="AG62" s="44"/>
      <c r="AH62" s="44"/>
      <c r="AI62" s="44"/>
      <c r="AJ62" s="44"/>
      <c r="AK62" s="44"/>
      <c r="AL62" s="44"/>
    </row>
    <row r="63" spans="1:38" s="262" customFormat="1" ht="12.75" customHeight="1">
      <c r="A63" s="341">
        <v>1</v>
      </c>
      <c r="B63" s="260">
        <v>44531</v>
      </c>
      <c r="C63" s="342"/>
      <c r="D63" s="343" t="s">
        <v>888</v>
      </c>
      <c r="E63" s="341" t="s">
        <v>593</v>
      </c>
      <c r="F63" s="341">
        <v>72</v>
      </c>
      <c r="G63" s="341">
        <v>30</v>
      </c>
      <c r="H63" s="341">
        <v>92.5</v>
      </c>
      <c r="I63" s="344" t="s">
        <v>881</v>
      </c>
      <c r="J63" s="345" t="s">
        <v>889</v>
      </c>
      <c r="K63" s="346">
        <f>H63-F63</f>
        <v>20.5</v>
      </c>
      <c r="L63" s="346">
        <v>100</v>
      </c>
      <c r="M63" s="345">
        <f>(K63*N63)-100</f>
        <v>925</v>
      </c>
      <c r="N63" s="345">
        <v>50</v>
      </c>
      <c r="O63" s="347" t="s">
        <v>591</v>
      </c>
      <c r="P63" s="462">
        <v>44531</v>
      </c>
      <c r="Q63" s="265"/>
      <c r="R63" s="266" t="s">
        <v>595</v>
      </c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61"/>
      <c r="AG63" s="261"/>
      <c r="AH63" s="261"/>
      <c r="AI63" s="261"/>
      <c r="AJ63" s="261"/>
      <c r="AK63" s="261"/>
      <c r="AL63" s="261"/>
    </row>
    <row r="64" spans="1:38" s="262" customFormat="1" ht="12.75" customHeight="1">
      <c r="A64" s="442">
        <v>2</v>
      </c>
      <c r="B64" s="438">
        <v>44531</v>
      </c>
      <c r="C64" s="443"/>
      <c r="D64" s="444" t="s">
        <v>890</v>
      </c>
      <c r="E64" s="445" t="s">
        <v>593</v>
      </c>
      <c r="F64" s="446">
        <v>72</v>
      </c>
      <c r="G64" s="446">
        <v>30</v>
      </c>
      <c r="H64" s="446">
        <v>93</v>
      </c>
      <c r="I64" s="447" t="s">
        <v>891</v>
      </c>
      <c r="J64" s="448" t="s">
        <v>605</v>
      </c>
      <c r="K64" s="449">
        <f t="shared" ref="K64" si="22">H64-F64</f>
        <v>21</v>
      </c>
      <c r="L64" s="449">
        <v>100</v>
      </c>
      <c r="M64" s="448">
        <f t="shared" ref="M64" si="23">(K64*N64)-100</f>
        <v>950</v>
      </c>
      <c r="N64" s="448">
        <v>50</v>
      </c>
      <c r="O64" s="450" t="s">
        <v>591</v>
      </c>
      <c r="P64" s="463">
        <v>44531</v>
      </c>
      <c r="Q64" s="265"/>
      <c r="R64" s="266" t="s">
        <v>595</v>
      </c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61"/>
      <c r="AG64" s="261"/>
      <c r="AH64" s="261"/>
      <c r="AI64" s="261"/>
      <c r="AJ64" s="261"/>
      <c r="AK64" s="261"/>
      <c r="AL64" s="261"/>
    </row>
    <row r="65" spans="1:38" s="262" customFormat="1" ht="12.75" customHeight="1">
      <c r="A65" s="454">
        <v>3</v>
      </c>
      <c r="B65" s="455">
        <v>44532</v>
      </c>
      <c r="C65" s="456"/>
      <c r="D65" s="457" t="s">
        <v>902</v>
      </c>
      <c r="E65" s="454" t="s">
        <v>593</v>
      </c>
      <c r="F65" s="454">
        <v>56</v>
      </c>
      <c r="G65" s="454">
        <v>20</v>
      </c>
      <c r="H65" s="454">
        <v>20</v>
      </c>
      <c r="I65" s="458" t="s">
        <v>903</v>
      </c>
      <c r="J65" s="459" t="s">
        <v>907</v>
      </c>
      <c r="K65" s="460">
        <f t="shared" ref="K65" si="24">H65-F65</f>
        <v>-36</v>
      </c>
      <c r="L65" s="460">
        <v>100</v>
      </c>
      <c r="M65" s="459">
        <f t="shared" ref="M65" si="25">(K65*N65)-100</f>
        <v>-1900</v>
      </c>
      <c r="N65" s="459">
        <v>50</v>
      </c>
      <c r="O65" s="461" t="s">
        <v>604</v>
      </c>
      <c r="P65" s="464">
        <v>44532</v>
      </c>
      <c r="Q65" s="265"/>
      <c r="R65" s="266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61"/>
      <c r="AG65" s="261"/>
      <c r="AH65" s="261"/>
      <c r="AI65" s="261"/>
      <c r="AJ65" s="261"/>
      <c r="AK65" s="261"/>
      <c r="AL65" s="261"/>
    </row>
    <row r="66" spans="1:38" s="262" customFormat="1" ht="12.75" customHeight="1">
      <c r="A66" s="442">
        <v>4</v>
      </c>
      <c r="B66" s="438">
        <v>44532</v>
      </c>
      <c r="C66" s="443"/>
      <c r="D66" s="444" t="s">
        <v>904</v>
      </c>
      <c r="E66" s="445" t="s">
        <v>905</v>
      </c>
      <c r="F66" s="446">
        <v>83</v>
      </c>
      <c r="G66" s="446">
        <v>127</v>
      </c>
      <c r="H66" s="446">
        <v>63</v>
      </c>
      <c r="I66" s="447">
        <v>1</v>
      </c>
      <c r="J66" s="448" t="s">
        <v>906</v>
      </c>
      <c r="K66" s="449">
        <f>F66-H66</f>
        <v>20</v>
      </c>
      <c r="L66" s="449">
        <v>100</v>
      </c>
      <c r="M66" s="448">
        <f t="shared" ref="M66:M67" si="26">(K66*N66)-100</f>
        <v>900</v>
      </c>
      <c r="N66" s="448">
        <v>50</v>
      </c>
      <c r="O66" s="450" t="s">
        <v>591</v>
      </c>
      <c r="P66" s="463">
        <v>44532</v>
      </c>
      <c r="Q66" s="265"/>
      <c r="R66" s="266"/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61"/>
      <c r="AG66" s="261"/>
      <c r="AH66" s="261"/>
      <c r="AI66" s="261"/>
      <c r="AJ66" s="261"/>
      <c r="AK66" s="261"/>
      <c r="AL66" s="261"/>
    </row>
    <row r="67" spans="1:38" s="262" customFormat="1" ht="12.75" customHeight="1">
      <c r="A67" s="454">
        <v>5</v>
      </c>
      <c r="B67" s="455">
        <v>44532</v>
      </c>
      <c r="C67" s="456"/>
      <c r="D67" s="457" t="s">
        <v>908</v>
      </c>
      <c r="E67" s="454" t="s">
        <v>593</v>
      </c>
      <c r="F67" s="454">
        <v>11.5</v>
      </c>
      <c r="G67" s="454">
        <v>0</v>
      </c>
      <c r="H67" s="454">
        <v>0</v>
      </c>
      <c r="I67" s="458" t="s">
        <v>909</v>
      </c>
      <c r="J67" s="459" t="s">
        <v>928</v>
      </c>
      <c r="K67" s="460">
        <f t="shared" ref="K67" si="27">H67-F67</f>
        <v>-11.5</v>
      </c>
      <c r="L67" s="460">
        <v>100</v>
      </c>
      <c r="M67" s="459">
        <f t="shared" si="26"/>
        <v>-675</v>
      </c>
      <c r="N67" s="459">
        <v>50</v>
      </c>
      <c r="O67" s="461" t="s">
        <v>604</v>
      </c>
      <c r="P67" s="464">
        <v>44532</v>
      </c>
      <c r="Q67" s="265"/>
      <c r="R67" s="266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  <c r="AG67" s="261"/>
      <c r="AH67" s="261"/>
      <c r="AI67" s="261"/>
      <c r="AJ67" s="261"/>
      <c r="AK67" s="261"/>
      <c r="AL67" s="261"/>
    </row>
    <row r="68" spans="1:38" s="262" customFormat="1" ht="12.75" customHeight="1">
      <c r="A68" s="454">
        <v>6</v>
      </c>
      <c r="B68" s="455">
        <v>44532</v>
      </c>
      <c r="C68" s="456"/>
      <c r="D68" s="457" t="s">
        <v>904</v>
      </c>
      <c r="E68" s="454" t="s">
        <v>905</v>
      </c>
      <c r="F68" s="454">
        <v>88</v>
      </c>
      <c r="G68" s="454">
        <v>135</v>
      </c>
      <c r="H68" s="454">
        <v>135</v>
      </c>
      <c r="I68" s="458">
        <v>1</v>
      </c>
      <c r="J68" s="459" t="s">
        <v>927</v>
      </c>
      <c r="K68" s="460">
        <f>F68-H68</f>
        <v>-47</v>
      </c>
      <c r="L68" s="460">
        <v>100</v>
      </c>
      <c r="M68" s="459">
        <f t="shared" ref="M68:M69" si="28">(K68*N68)-100</f>
        <v>-2450</v>
      </c>
      <c r="N68" s="459">
        <v>50</v>
      </c>
      <c r="O68" s="461" t="s">
        <v>604</v>
      </c>
      <c r="P68" s="471">
        <v>44533</v>
      </c>
      <c r="Q68" s="265"/>
      <c r="R68" s="266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61"/>
      <c r="AG68" s="261"/>
      <c r="AH68" s="261"/>
      <c r="AI68" s="261"/>
      <c r="AJ68" s="261"/>
      <c r="AK68" s="261"/>
      <c r="AL68" s="261"/>
    </row>
    <row r="69" spans="1:38" s="262" customFormat="1" ht="12.75" customHeight="1">
      <c r="A69" s="341">
        <v>7</v>
      </c>
      <c r="B69" s="260">
        <v>44536</v>
      </c>
      <c r="C69" s="342"/>
      <c r="D69" s="343" t="s">
        <v>935</v>
      </c>
      <c r="E69" s="341" t="s">
        <v>593</v>
      </c>
      <c r="F69" s="341">
        <v>72.5</v>
      </c>
      <c r="G69" s="341">
        <v>40</v>
      </c>
      <c r="H69" s="341">
        <v>94.5</v>
      </c>
      <c r="I69" s="344" t="s">
        <v>937</v>
      </c>
      <c r="J69" s="345" t="s">
        <v>938</v>
      </c>
      <c r="K69" s="449">
        <f t="shared" ref="K69:K70" si="29">H69-F69</f>
        <v>22</v>
      </c>
      <c r="L69" s="346">
        <v>100</v>
      </c>
      <c r="M69" s="345">
        <f t="shared" si="28"/>
        <v>1000</v>
      </c>
      <c r="N69" s="345">
        <v>50</v>
      </c>
      <c r="O69" s="347" t="s">
        <v>591</v>
      </c>
      <c r="P69" s="462">
        <v>44536</v>
      </c>
      <c r="Q69" s="265"/>
      <c r="R69" s="266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61"/>
      <c r="AG69" s="261"/>
      <c r="AH69" s="261"/>
      <c r="AI69" s="261"/>
      <c r="AJ69" s="261"/>
      <c r="AK69" s="261"/>
      <c r="AL69" s="261"/>
    </row>
    <row r="70" spans="1:38" s="262" customFormat="1" ht="12.75" customHeight="1">
      <c r="A70" s="341">
        <v>8</v>
      </c>
      <c r="B70" s="260">
        <v>44536</v>
      </c>
      <c r="C70" s="342"/>
      <c r="D70" s="343" t="s">
        <v>936</v>
      </c>
      <c r="E70" s="341" t="s">
        <v>593</v>
      </c>
      <c r="F70" s="341">
        <v>295</v>
      </c>
      <c r="G70" s="341">
        <v>190</v>
      </c>
      <c r="H70" s="341">
        <v>355</v>
      </c>
      <c r="I70" s="344" t="s">
        <v>939</v>
      </c>
      <c r="J70" s="345" t="s">
        <v>940</v>
      </c>
      <c r="K70" s="449">
        <f t="shared" si="29"/>
        <v>60</v>
      </c>
      <c r="L70" s="346">
        <v>100</v>
      </c>
      <c r="M70" s="345">
        <f t="shared" ref="M70" si="30">(K70*N70)-100</f>
        <v>1400</v>
      </c>
      <c r="N70" s="345">
        <v>25</v>
      </c>
      <c r="O70" s="347" t="s">
        <v>591</v>
      </c>
      <c r="P70" s="462">
        <v>44536</v>
      </c>
      <c r="Q70" s="265"/>
      <c r="R70" s="266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61"/>
    </row>
    <row r="71" spans="1:38" s="262" customFormat="1" ht="12.75" customHeight="1">
      <c r="A71" s="341">
        <v>9</v>
      </c>
      <c r="B71" s="260">
        <v>44536</v>
      </c>
      <c r="C71" s="342"/>
      <c r="D71" s="343" t="s">
        <v>936</v>
      </c>
      <c r="E71" s="341" t="s">
        <v>593</v>
      </c>
      <c r="F71" s="341">
        <v>245</v>
      </c>
      <c r="G71" s="341">
        <v>120</v>
      </c>
      <c r="H71" s="341">
        <v>295</v>
      </c>
      <c r="I71" s="344" t="s">
        <v>941</v>
      </c>
      <c r="J71" s="345" t="s">
        <v>959</v>
      </c>
      <c r="K71" s="449">
        <f t="shared" ref="K71" si="31">H71-F71</f>
        <v>50</v>
      </c>
      <c r="L71" s="346">
        <v>100</v>
      </c>
      <c r="M71" s="345">
        <f t="shared" ref="M71" si="32">(K71*N71)-100</f>
        <v>1150</v>
      </c>
      <c r="N71" s="345">
        <v>25</v>
      </c>
      <c r="O71" s="347" t="s">
        <v>591</v>
      </c>
      <c r="P71" s="260">
        <v>44537</v>
      </c>
      <c r="Q71" s="265"/>
      <c r="R71" s="266"/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</row>
    <row r="72" spans="1:38" s="262" customFormat="1" ht="12.75" customHeight="1">
      <c r="A72" s="341">
        <v>10</v>
      </c>
      <c r="B72" s="260">
        <v>44537</v>
      </c>
      <c r="C72" s="342"/>
      <c r="D72" s="343" t="s">
        <v>996</v>
      </c>
      <c r="E72" s="341" t="s">
        <v>593</v>
      </c>
      <c r="F72" s="341">
        <v>31</v>
      </c>
      <c r="G72" s="341">
        <v>48</v>
      </c>
      <c r="H72" s="341">
        <v>37.5</v>
      </c>
      <c r="I72" s="344" t="s">
        <v>997</v>
      </c>
      <c r="J72" s="345" t="s">
        <v>998</v>
      </c>
      <c r="K72" s="449">
        <f t="shared" ref="K72" si="33">H72-F72</f>
        <v>6.5</v>
      </c>
      <c r="L72" s="346">
        <v>100</v>
      </c>
      <c r="M72" s="345">
        <f t="shared" ref="M72:M73" si="34">(K72*N72)-100</f>
        <v>1850</v>
      </c>
      <c r="N72" s="345">
        <v>300</v>
      </c>
      <c r="O72" s="347" t="s">
        <v>591</v>
      </c>
      <c r="P72" s="462">
        <v>44537</v>
      </c>
      <c r="Q72" s="265"/>
      <c r="R72" s="266"/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</row>
    <row r="73" spans="1:38" s="262" customFormat="1" ht="12.75" customHeight="1">
      <c r="A73" s="454">
        <v>11</v>
      </c>
      <c r="B73" s="455">
        <v>44537</v>
      </c>
      <c r="C73" s="456"/>
      <c r="D73" s="457" t="s">
        <v>935</v>
      </c>
      <c r="E73" s="454" t="s">
        <v>593</v>
      </c>
      <c r="F73" s="454">
        <v>72.5</v>
      </c>
      <c r="G73" s="454">
        <v>40</v>
      </c>
      <c r="H73" s="454">
        <v>40</v>
      </c>
      <c r="I73" s="458" t="s">
        <v>937</v>
      </c>
      <c r="J73" s="459" t="s">
        <v>999</v>
      </c>
      <c r="K73" s="460">
        <f>F73-H73</f>
        <v>32.5</v>
      </c>
      <c r="L73" s="460">
        <v>100</v>
      </c>
      <c r="M73" s="459">
        <f t="shared" si="34"/>
        <v>1525</v>
      </c>
      <c r="N73" s="459">
        <v>50</v>
      </c>
      <c r="O73" s="461" t="s">
        <v>604</v>
      </c>
      <c r="P73" s="464">
        <v>44537</v>
      </c>
      <c r="Q73" s="265"/>
      <c r="R73" s="266"/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</row>
    <row r="74" spans="1:38" s="262" customFormat="1" ht="12.75" customHeight="1">
      <c r="A74" s="272">
        <v>12</v>
      </c>
      <c r="B74" s="263">
        <v>44538</v>
      </c>
      <c r="C74" s="411"/>
      <c r="D74" s="495" t="s">
        <v>1008</v>
      </c>
      <c r="E74" s="272" t="s">
        <v>905</v>
      </c>
      <c r="F74" s="272" t="s">
        <v>1009</v>
      </c>
      <c r="G74" s="272">
        <v>120</v>
      </c>
      <c r="H74" s="272"/>
      <c r="I74" s="273" t="s">
        <v>1010</v>
      </c>
      <c r="J74" s="413" t="s">
        <v>594</v>
      </c>
      <c r="K74" s="496"/>
      <c r="L74" s="414"/>
      <c r="M74" s="413"/>
      <c r="N74" s="413"/>
      <c r="O74" s="497"/>
      <c r="P74" s="498"/>
      <c r="Q74" s="265"/>
      <c r="R74" s="266"/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</row>
    <row r="75" spans="1:38" s="399" customFormat="1" ht="12.75" customHeight="1">
      <c r="A75" s="387"/>
      <c r="B75" s="388"/>
      <c r="C75" s="389"/>
      <c r="D75" s="390"/>
      <c r="E75" s="387"/>
      <c r="F75" s="387"/>
      <c r="G75" s="387"/>
      <c r="H75" s="387"/>
      <c r="I75" s="391"/>
      <c r="J75" s="392"/>
      <c r="K75" s="393"/>
      <c r="L75" s="393"/>
      <c r="M75" s="392"/>
      <c r="N75" s="392"/>
      <c r="O75" s="394"/>
      <c r="P75" s="395"/>
      <c r="Q75" s="396"/>
      <c r="R75" s="397"/>
      <c r="S75" s="396"/>
      <c r="T75" s="396"/>
      <c r="U75" s="396"/>
      <c r="V75" s="396"/>
      <c r="W75" s="396"/>
      <c r="X75" s="396"/>
      <c r="Y75" s="396"/>
      <c r="Z75" s="396"/>
      <c r="AA75" s="396"/>
      <c r="AB75" s="396"/>
      <c r="AC75" s="396"/>
      <c r="AD75" s="396"/>
      <c r="AE75" s="396"/>
      <c r="AF75" s="398"/>
      <c r="AG75" s="398"/>
      <c r="AH75" s="398"/>
      <c r="AI75" s="398"/>
      <c r="AJ75" s="398"/>
      <c r="AK75" s="398"/>
      <c r="AL75" s="398"/>
    </row>
    <row r="76" spans="1:38" s="399" customFormat="1" ht="12.75" customHeight="1">
      <c r="A76" s="387"/>
      <c r="B76" s="388"/>
      <c r="C76" s="389"/>
      <c r="D76" s="390"/>
      <c r="E76" s="387"/>
      <c r="F76" s="387"/>
      <c r="G76" s="387"/>
      <c r="H76" s="387"/>
      <c r="I76" s="391"/>
      <c r="J76" s="392"/>
      <c r="K76" s="393"/>
      <c r="L76" s="393"/>
      <c r="M76" s="392"/>
      <c r="N76" s="392"/>
      <c r="O76" s="394"/>
      <c r="P76" s="395"/>
      <c r="Q76" s="396"/>
      <c r="R76" s="397"/>
      <c r="S76" s="396"/>
      <c r="T76" s="396"/>
      <c r="U76" s="396"/>
      <c r="V76" s="396"/>
      <c r="W76" s="396"/>
      <c r="X76" s="396"/>
      <c r="Y76" s="396"/>
      <c r="Z76" s="396"/>
      <c r="AA76" s="396"/>
      <c r="AB76" s="396"/>
      <c r="AC76" s="396"/>
      <c r="AD76" s="396"/>
      <c r="AE76" s="396"/>
      <c r="AF76" s="398"/>
      <c r="AG76" s="398"/>
      <c r="AH76" s="398"/>
      <c r="AI76" s="398"/>
      <c r="AJ76" s="398"/>
      <c r="AK76" s="398"/>
      <c r="AL76" s="398"/>
    </row>
    <row r="77" spans="1:38" s="399" customFormat="1" ht="12.75" customHeight="1">
      <c r="A77" s="387"/>
      <c r="B77" s="388"/>
      <c r="C77" s="389"/>
      <c r="D77" s="390"/>
      <c r="E77" s="387"/>
      <c r="F77" s="387"/>
      <c r="G77" s="387"/>
      <c r="H77" s="387"/>
      <c r="I77" s="391"/>
      <c r="J77" s="392"/>
      <c r="K77" s="393"/>
      <c r="L77" s="393"/>
      <c r="M77" s="392"/>
      <c r="N77" s="392"/>
      <c r="O77" s="394"/>
      <c r="P77" s="395"/>
      <c r="Q77" s="396"/>
      <c r="R77" s="397"/>
      <c r="S77" s="396"/>
      <c r="T77" s="396"/>
      <c r="U77" s="396"/>
      <c r="V77" s="396"/>
      <c r="W77" s="396"/>
      <c r="X77" s="396"/>
      <c r="Y77" s="396"/>
      <c r="Z77" s="396"/>
      <c r="AA77" s="396"/>
      <c r="AB77" s="396"/>
      <c r="AC77" s="396"/>
      <c r="AD77" s="396"/>
      <c r="AE77" s="396"/>
      <c r="AF77" s="398"/>
      <c r="AG77" s="398"/>
      <c r="AH77" s="398"/>
      <c r="AI77" s="398"/>
      <c r="AJ77" s="398"/>
      <c r="AK77" s="398"/>
      <c r="AL77" s="398"/>
    </row>
    <row r="78" spans="1:38" s="399" customFormat="1" ht="12.75" customHeight="1">
      <c r="A78" s="387"/>
      <c r="B78" s="388"/>
      <c r="C78" s="389"/>
      <c r="D78" s="390"/>
      <c r="E78" s="387"/>
      <c r="F78" s="387"/>
      <c r="G78" s="387"/>
      <c r="H78" s="387"/>
      <c r="I78" s="391"/>
      <c r="J78" s="392"/>
      <c r="K78" s="393"/>
      <c r="L78" s="393"/>
      <c r="M78" s="392"/>
      <c r="N78" s="392"/>
      <c r="O78" s="394"/>
      <c r="P78" s="395"/>
      <c r="Q78" s="396"/>
      <c r="R78" s="397"/>
      <c r="S78" s="396"/>
      <c r="T78" s="396"/>
      <c r="U78" s="396"/>
      <c r="V78" s="396"/>
      <c r="W78" s="396"/>
      <c r="X78" s="396"/>
      <c r="Y78" s="396"/>
      <c r="Z78" s="396"/>
      <c r="AA78" s="396"/>
      <c r="AB78" s="396"/>
      <c r="AC78" s="396"/>
      <c r="AD78" s="396"/>
      <c r="AE78" s="396"/>
      <c r="AF78" s="398"/>
      <c r="AG78" s="398"/>
      <c r="AH78" s="398"/>
      <c r="AI78" s="398"/>
      <c r="AJ78" s="398"/>
      <c r="AK78" s="398"/>
      <c r="AL78" s="398"/>
    </row>
    <row r="79" spans="1:38" s="399" customFormat="1" ht="12.75" customHeight="1">
      <c r="A79" s="387"/>
      <c r="B79" s="388"/>
      <c r="C79" s="389"/>
      <c r="D79" s="390"/>
      <c r="E79" s="387"/>
      <c r="F79" s="387"/>
      <c r="G79" s="387"/>
      <c r="H79" s="387"/>
      <c r="I79" s="391"/>
      <c r="J79" s="392"/>
      <c r="K79" s="393"/>
      <c r="L79" s="393"/>
      <c r="M79" s="392"/>
      <c r="N79" s="392"/>
      <c r="O79" s="394"/>
      <c r="P79" s="395"/>
      <c r="Q79" s="396"/>
      <c r="R79" s="397"/>
      <c r="S79" s="396"/>
      <c r="T79" s="396"/>
      <c r="U79" s="396"/>
      <c r="V79" s="396"/>
      <c r="W79" s="396"/>
      <c r="X79" s="396"/>
      <c r="Y79" s="396"/>
      <c r="Z79" s="396"/>
      <c r="AA79" s="396"/>
      <c r="AB79" s="396"/>
      <c r="AC79" s="396"/>
      <c r="AD79" s="396"/>
      <c r="AE79" s="396"/>
      <c r="AF79" s="398"/>
      <c r="AG79" s="398"/>
      <c r="AH79" s="398"/>
      <c r="AI79" s="398"/>
      <c r="AJ79" s="398"/>
      <c r="AK79" s="398"/>
      <c r="AL79" s="398"/>
    </row>
    <row r="80" spans="1:38" s="399" customFormat="1" ht="12.75" customHeight="1">
      <c r="A80" s="387"/>
      <c r="B80" s="388"/>
      <c r="C80" s="389"/>
      <c r="D80" s="390"/>
      <c r="E80" s="387"/>
      <c r="F80" s="387"/>
      <c r="G80" s="387"/>
      <c r="H80" s="387"/>
      <c r="I80" s="391"/>
      <c r="J80" s="392"/>
      <c r="K80" s="393"/>
      <c r="L80" s="393"/>
      <c r="M80" s="392"/>
      <c r="N80" s="392"/>
      <c r="O80" s="394"/>
      <c r="P80" s="395"/>
      <c r="Q80" s="396"/>
      <c r="R80" s="397"/>
      <c r="S80" s="396"/>
      <c r="T80" s="396"/>
      <c r="U80" s="396"/>
      <c r="V80" s="396"/>
      <c r="W80" s="396"/>
      <c r="X80" s="396"/>
      <c r="Y80" s="396"/>
      <c r="Z80" s="396"/>
      <c r="AA80" s="396"/>
      <c r="AB80" s="396"/>
      <c r="AC80" s="396"/>
      <c r="AD80" s="396"/>
      <c r="AE80" s="396"/>
      <c r="AF80" s="398"/>
      <c r="AG80" s="398"/>
      <c r="AH80" s="398"/>
      <c r="AI80" s="398"/>
      <c r="AJ80" s="398"/>
      <c r="AK80" s="398"/>
      <c r="AL80" s="398"/>
    </row>
    <row r="81" spans="1:38" s="399" customFormat="1" ht="12.75" customHeight="1">
      <c r="A81" s="387"/>
      <c r="B81" s="388"/>
      <c r="C81" s="389"/>
      <c r="D81" s="390"/>
      <c r="E81" s="387"/>
      <c r="F81" s="387"/>
      <c r="G81" s="387"/>
      <c r="H81" s="387"/>
      <c r="I81" s="391"/>
      <c r="J81" s="392"/>
      <c r="K81" s="393"/>
      <c r="L81" s="393"/>
      <c r="M81" s="392"/>
      <c r="N81" s="392"/>
      <c r="O81" s="394"/>
      <c r="P81" s="395"/>
      <c r="Q81" s="396"/>
      <c r="R81" s="397"/>
      <c r="S81" s="396"/>
      <c r="T81" s="396"/>
      <c r="U81" s="396"/>
      <c r="V81" s="396"/>
      <c r="W81" s="396"/>
      <c r="X81" s="396"/>
      <c r="Y81" s="396"/>
      <c r="Z81" s="396"/>
      <c r="AA81" s="396"/>
      <c r="AB81" s="396"/>
      <c r="AC81" s="396"/>
      <c r="AD81" s="396"/>
      <c r="AE81" s="396"/>
      <c r="AF81" s="398"/>
      <c r="AG81" s="398"/>
      <c r="AH81" s="398"/>
      <c r="AI81" s="398"/>
      <c r="AJ81" s="398"/>
      <c r="AK81" s="398"/>
      <c r="AL81" s="398"/>
    </row>
    <row r="82" spans="1:38" s="399" customFormat="1" ht="12.75" customHeight="1">
      <c r="A82" s="387"/>
      <c r="B82" s="388"/>
      <c r="C82" s="389"/>
      <c r="D82" s="390"/>
      <c r="E82" s="387"/>
      <c r="F82" s="387"/>
      <c r="G82" s="387"/>
      <c r="H82" s="387"/>
      <c r="I82" s="391"/>
      <c r="J82" s="392"/>
      <c r="K82" s="393"/>
      <c r="L82" s="393"/>
      <c r="M82" s="392"/>
      <c r="N82" s="392"/>
      <c r="O82" s="394"/>
      <c r="P82" s="395"/>
      <c r="Q82" s="396"/>
      <c r="R82" s="397"/>
      <c r="S82" s="396"/>
      <c r="T82" s="396"/>
      <c r="U82" s="396"/>
      <c r="V82" s="396"/>
      <c r="W82" s="396"/>
      <c r="X82" s="396"/>
      <c r="Y82" s="396"/>
      <c r="Z82" s="396"/>
      <c r="AA82" s="396"/>
      <c r="AB82" s="396"/>
      <c r="AC82" s="396"/>
      <c r="AD82" s="396"/>
      <c r="AE82" s="396"/>
      <c r="AF82" s="398"/>
      <c r="AG82" s="398"/>
      <c r="AH82" s="398"/>
      <c r="AI82" s="398"/>
      <c r="AJ82" s="398"/>
      <c r="AK82" s="398"/>
      <c r="AL82" s="398"/>
    </row>
    <row r="83" spans="1:38" s="399" customFormat="1" ht="12.75" customHeight="1">
      <c r="A83" s="387"/>
      <c r="B83" s="388"/>
      <c r="C83" s="389"/>
      <c r="D83" s="390"/>
      <c r="E83" s="387"/>
      <c r="F83" s="387"/>
      <c r="G83" s="387"/>
      <c r="H83" s="387"/>
      <c r="I83" s="391"/>
      <c r="J83" s="392"/>
      <c r="K83" s="393"/>
      <c r="L83" s="393"/>
      <c r="M83" s="392"/>
      <c r="N83" s="392"/>
      <c r="O83" s="394"/>
      <c r="P83" s="395"/>
      <c r="Q83" s="396"/>
      <c r="R83" s="397"/>
      <c r="S83" s="396"/>
      <c r="T83" s="396"/>
      <c r="U83" s="396"/>
      <c r="V83" s="396"/>
      <c r="W83" s="396"/>
      <c r="X83" s="396"/>
      <c r="Y83" s="396"/>
      <c r="Z83" s="396"/>
      <c r="AA83" s="396"/>
      <c r="AB83" s="396"/>
      <c r="AC83" s="396"/>
      <c r="AD83" s="396"/>
      <c r="AE83" s="396"/>
      <c r="AF83" s="398"/>
      <c r="AG83" s="398"/>
      <c r="AH83" s="398"/>
      <c r="AI83" s="398"/>
      <c r="AJ83" s="398"/>
      <c r="AK83" s="398"/>
      <c r="AL83" s="398"/>
    </row>
    <row r="84" spans="1:38" s="399" customFormat="1" ht="12.75" customHeight="1">
      <c r="A84" s="387"/>
      <c r="B84" s="388"/>
      <c r="C84" s="389"/>
      <c r="D84" s="390"/>
      <c r="E84" s="387"/>
      <c r="F84" s="387"/>
      <c r="G84" s="387"/>
      <c r="H84" s="387"/>
      <c r="I84" s="391"/>
      <c r="J84" s="392"/>
      <c r="K84" s="393"/>
      <c r="L84" s="393"/>
      <c r="M84" s="392"/>
      <c r="N84" s="392"/>
      <c r="O84" s="394"/>
      <c r="P84" s="395"/>
      <c r="Q84" s="396"/>
      <c r="R84" s="397"/>
      <c r="S84" s="396"/>
      <c r="T84" s="396"/>
      <c r="U84" s="396"/>
      <c r="V84" s="396"/>
      <c r="W84" s="396"/>
      <c r="X84" s="396"/>
      <c r="Y84" s="396"/>
      <c r="Z84" s="396"/>
      <c r="AA84" s="396"/>
      <c r="AB84" s="396"/>
      <c r="AC84" s="396"/>
      <c r="AD84" s="396"/>
      <c r="AE84" s="396"/>
      <c r="AF84" s="398"/>
      <c r="AG84" s="398"/>
      <c r="AH84" s="398"/>
      <c r="AI84" s="398"/>
      <c r="AJ84" s="398"/>
      <c r="AK84" s="398"/>
      <c r="AL84" s="398"/>
    </row>
    <row r="85" spans="1:38" ht="14.25" customHeight="1">
      <c r="A85" s="164"/>
      <c r="B85" s="169"/>
      <c r="C85" s="169"/>
      <c r="D85" s="170"/>
      <c r="E85" s="164"/>
      <c r="F85" s="171"/>
      <c r="G85" s="164"/>
      <c r="H85" s="164"/>
      <c r="I85" s="164"/>
      <c r="J85" s="169"/>
      <c r="K85" s="172"/>
      <c r="L85" s="164"/>
      <c r="M85" s="164"/>
      <c r="N85" s="164"/>
      <c r="O85" s="173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>
      <c r="A86" s="98" t="s">
        <v>616</v>
      </c>
      <c r="B86" s="174"/>
      <c r="C86" s="174"/>
      <c r="D86" s="175"/>
      <c r="E86" s="148"/>
      <c r="F86" s="6"/>
      <c r="G86" s="6"/>
      <c r="H86" s="149"/>
      <c r="I86" s="176"/>
      <c r="J86" s="1"/>
      <c r="K86" s="6"/>
      <c r="L86" s="6"/>
      <c r="M86" s="6"/>
      <c r="N86" s="1"/>
      <c r="O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38.25" customHeight="1">
      <c r="A87" s="99" t="s">
        <v>16</v>
      </c>
      <c r="B87" s="100" t="s">
        <v>568</v>
      </c>
      <c r="C87" s="100"/>
      <c r="D87" s="101" t="s">
        <v>579</v>
      </c>
      <c r="E87" s="100" t="s">
        <v>580</v>
      </c>
      <c r="F87" s="100" t="s">
        <v>581</v>
      </c>
      <c r="G87" s="100" t="s">
        <v>582</v>
      </c>
      <c r="H87" s="100" t="s">
        <v>583</v>
      </c>
      <c r="I87" s="100" t="s">
        <v>584</v>
      </c>
      <c r="J87" s="99" t="s">
        <v>585</v>
      </c>
      <c r="K87" s="152" t="s">
        <v>603</v>
      </c>
      <c r="L87" s="153" t="s">
        <v>587</v>
      </c>
      <c r="M87" s="102" t="s">
        <v>588</v>
      </c>
      <c r="N87" s="100" t="s">
        <v>589</v>
      </c>
      <c r="O87" s="101" t="s">
        <v>590</v>
      </c>
      <c r="P87" s="100" t="s">
        <v>830</v>
      </c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4.25" customHeight="1">
      <c r="A88" s="278">
        <v>1</v>
      </c>
      <c r="B88" s="275">
        <v>44420</v>
      </c>
      <c r="C88" s="284"/>
      <c r="D88" s="276" t="s">
        <v>500</v>
      </c>
      <c r="E88" s="277" t="s">
        <v>593</v>
      </c>
      <c r="F88" s="278">
        <v>314</v>
      </c>
      <c r="G88" s="278">
        <v>284</v>
      </c>
      <c r="H88" s="277">
        <v>343.5</v>
      </c>
      <c r="I88" s="279" t="s">
        <v>823</v>
      </c>
      <c r="J88" s="280" t="s">
        <v>827</v>
      </c>
      <c r="K88" s="280">
        <f t="shared" ref="K88" si="35">H88-F88</f>
        <v>29.5</v>
      </c>
      <c r="L88" s="281">
        <f t="shared" ref="L88" si="36">(F88*-0.7)/100</f>
        <v>-2.198</v>
      </c>
      <c r="M88" s="282">
        <f t="shared" ref="M88" si="37">(K88+L88)/F88</f>
        <v>8.6949044585987262E-2</v>
      </c>
      <c r="N88" s="280" t="s">
        <v>591</v>
      </c>
      <c r="O88" s="283">
        <v>44455</v>
      </c>
      <c r="P88" s="280">
        <f>VLOOKUP(D88,'MidCap Intra'!B169:C666,2,0)</f>
        <v>313.05</v>
      </c>
      <c r="Q88" s="1"/>
      <c r="R88" s="1" t="s">
        <v>592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s="262" customFormat="1" ht="14.25" customHeight="1">
      <c r="A89" s="311">
        <v>2</v>
      </c>
      <c r="B89" s="312">
        <v>44488</v>
      </c>
      <c r="C89" s="313"/>
      <c r="D89" s="314" t="s">
        <v>138</v>
      </c>
      <c r="E89" s="315" t="s">
        <v>593</v>
      </c>
      <c r="F89" s="316" t="s">
        <v>841</v>
      </c>
      <c r="G89" s="316">
        <v>198</v>
      </c>
      <c r="H89" s="315"/>
      <c r="I89" s="317" t="s">
        <v>837</v>
      </c>
      <c r="J89" s="318" t="s">
        <v>594</v>
      </c>
      <c r="K89" s="318"/>
      <c r="L89" s="319"/>
      <c r="M89" s="320"/>
      <c r="N89" s="318"/>
      <c r="O89" s="321"/>
      <c r="P89" s="318"/>
      <c r="Q89" s="261"/>
      <c r="R89" s="1" t="s">
        <v>592</v>
      </c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</row>
    <row r="90" spans="1:38" s="262" customFormat="1" ht="14.25" customHeight="1">
      <c r="A90" s="311">
        <v>3</v>
      </c>
      <c r="B90" s="312">
        <v>44490</v>
      </c>
      <c r="C90" s="313"/>
      <c r="D90" s="314" t="s">
        <v>468</v>
      </c>
      <c r="E90" s="315" t="s">
        <v>593</v>
      </c>
      <c r="F90" s="316" t="s">
        <v>842</v>
      </c>
      <c r="G90" s="316">
        <v>3700</v>
      </c>
      <c r="H90" s="315"/>
      <c r="I90" s="317" t="s">
        <v>839</v>
      </c>
      <c r="J90" s="318" t="s">
        <v>594</v>
      </c>
      <c r="K90" s="318"/>
      <c r="L90" s="319"/>
      <c r="M90" s="320"/>
      <c r="N90" s="318"/>
      <c r="O90" s="321"/>
      <c r="P90" s="318"/>
      <c r="Q90" s="261"/>
      <c r="R90" s="1" t="s">
        <v>592</v>
      </c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</row>
    <row r="91" spans="1:38" ht="14.25" customHeight="1">
      <c r="A91" s="177"/>
      <c r="B91" s="154"/>
      <c r="C91" s="178"/>
      <c r="D91" s="109"/>
      <c r="E91" s="179"/>
      <c r="F91" s="179"/>
      <c r="G91" s="179"/>
      <c r="H91" s="179"/>
      <c r="I91" s="179"/>
      <c r="J91" s="179"/>
      <c r="K91" s="180"/>
      <c r="L91" s="181"/>
      <c r="M91" s="179"/>
      <c r="N91" s="182"/>
      <c r="O91" s="183"/>
      <c r="P91" s="183"/>
      <c r="R91" s="6"/>
      <c r="S91" s="44"/>
      <c r="T91" s="1"/>
      <c r="U91" s="1"/>
      <c r="V91" s="1"/>
      <c r="W91" s="1"/>
      <c r="X91" s="1"/>
      <c r="Y91" s="1"/>
      <c r="Z91" s="1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</row>
    <row r="92" spans="1:38" ht="12.75" customHeight="1">
      <c r="A92" s="132" t="s">
        <v>596</v>
      </c>
      <c r="B92" s="132"/>
      <c r="C92" s="132"/>
      <c r="D92" s="132"/>
      <c r="E92" s="44"/>
      <c r="F92" s="140" t="s">
        <v>598</v>
      </c>
      <c r="G92" s="59"/>
      <c r="H92" s="59"/>
      <c r="I92" s="59"/>
      <c r="J92" s="6"/>
      <c r="K92" s="158"/>
      <c r="L92" s="159"/>
      <c r="M92" s="6"/>
      <c r="N92" s="122"/>
      <c r="O92" s="184"/>
      <c r="P92" s="1"/>
      <c r="Q92" s="1"/>
      <c r="R92" s="6"/>
      <c r="S92" s="1"/>
      <c r="T92" s="1"/>
      <c r="U92" s="1"/>
      <c r="V92" s="1"/>
      <c r="W92" s="1"/>
      <c r="X92" s="1"/>
      <c r="Y92" s="1"/>
    </row>
    <row r="93" spans="1:38" ht="12.75" customHeight="1">
      <c r="A93" s="139" t="s">
        <v>597</v>
      </c>
      <c r="B93" s="132"/>
      <c r="C93" s="132"/>
      <c r="D93" s="132"/>
      <c r="E93" s="6"/>
      <c r="F93" s="140" t="s">
        <v>600</v>
      </c>
      <c r="G93" s="6"/>
      <c r="H93" s="6" t="s">
        <v>821</v>
      </c>
      <c r="I93" s="6"/>
      <c r="J93" s="1"/>
      <c r="K93" s="6"/>
      <c r="L93" s="6"/>
      <c r="M93" s="6"/>
      <c r="N93" s="1"/>
      <c r="O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39"/>
      <c r="B94" s="132"/>
      <c r="C94" s="132"/>
      <c r="D94" s="132"/>
      <c r="E94" s="6"/>
      <c r="F94" s="140"/>
      <c r="G94" s="6"/>
      <c r="H94" s="6"/>
      <c r="I94" s="6"/>
      <c r="J94" s="1"/>
      <c r="K94" s="6"/>
      <c r="L94" s="6"/>
      <c r="M94" s="6"/>
      <c r="N94" s="1"/>
      <c r="O94" s="1"/>
      <c r="Q94" s="1"/>
      <c r="R94" s="59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"/>
      <c r="B95" s="147" t="s">
        <v>617</v>
      </c>
      <c r="C95" s="147"/>
      <c r="D95" s="147"/>
      <c r="E95" s="147"/>
      <c r="F95" s="148"/>
      <c r="G95" s="6"/>
      <c r="H95" s="6"/>
      <c r="I95" s="149"/>
      <c r="J95" s="150"/>
      <c r="K95" s="151"/>
      <c r="L95" s="150"/>
      <c r="M95" s="6"/>
      <c r="N95" s="1"/>
      <c r="O95" s="1"/>
      <c r="Q95" s="1"/>
      <c r="R95" s="59"/>
      <c r="S95" s="1"/>
      <c r="T95" s="1"/>
      <c r="U95" s="1"/>
      <c r="V95" s="1"/>
      <c r="W95" s="1"/>
      <c r="X95" s="1"/>
      <c r="Y95" s="1"/>
      <c r="Z95" s="1"/>
    </row>
    <row r="96" spans="1:38" ht="38.25" customHeight="1">
      <c r="A96" s="99" t="s">
        <v>16</v>
      </c>
      <c r="B96" s="100" t="s">
        <v>568</v>
      </c>
      <c r="C96" s="100"/>
      <c r="D96" s="101" t="s">
        <v>579</v>
      </c>
      <c r="E96" s="100" t="s">
        <v>580</v>
      </c>
      <c r="F96" s="100" t="s">
        <v>581</v>
      </c>
      <c r="G96" s="100" t="s">
        <v>602</v>
      </c>
      <c r="H96" s="100" t="s">
        <v>583</v>
      </c>
      <c r="I96" s="100" t="s">
        <v>584</v>
      </c>
      <c r="J96" s="185" t="s">
        <v>585</v>
      </c>
      <c r="K96" s="152" t="s">
        <v>603</v>
      </c>
      <c r="L96" s="162" t="s">
        <v>611</v>
      </c>
      <c r="M96" s="100" t="s">
        <v>612</v>
      </c>
      <c r="N96" s="153" t="s">
        <v>587</v>
      </c>
      <c r="O96" s="102" t="s">
        <v>588</v>
      </c>
      <c r="P96" s="100" t="s">
        <v>589</v>
      </c>
      <c r="Q96" s="101" t="s">
        <v>590</v>
      </c>
      <c r="R96" s="59"/>
      <c r="S96" s="1"/>
      <c r="T96" s="1"/>
      <c r="U96" s="1"/>
      <c r="V96" s="1"/>
      <c r="W96" s="1"/>
      <c r="X96" s="1"/>
      <c r="Y96" s="1"/>
      <c r="Z96" s="1"/>
    </row>
    <row r="97" spans="1:38" ht="14.25" customHeight="1">
      <c r="A97" s="113"/>
      <c r="B97" s="115"/>
      <c r="C97" s="186"/>
      <c r="D97" s="116"/>
      <c r="E97" s="117"/>
      <c r="F97" s="187"/>
      <c r="G97" s="113"/>
      <c r="H97" s="117"/>
      <c r="I97" s="118"/>
      <c r="J97" s="188"/>
      <c r="K97" s="188"/>
      <c r="L97" s="189"/>
      <c r="M97" s="107"/>
      <c r="N97" s="189"/>
      <c r="O97" s="190"/>
      <c r="P97" s="191"/>
      <c r="Q97" s="192"/>
      <c r="R97" s="157"/>
      <c r="S97" s="126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38" ht="14.25" customHeight="1">
      <c r="A98" s="113"/>
      <c r="B98" s="115"/>
      <c r="C98" s="186"/>
      <c r="D98" s="116"/>
      <c r="E98" s="117"/>
      <c r="F98" s="187"/>
      <c r="G98" s="113"/>
      <c r="H98" s="117"/>
      <c r="I98" s="118"/>
      <c r="J98" s="188"/>
      <c r="K98" s="188"/>
      <c r="L98" s="189"/>
      <c r="M98" s="107"/>
      <c r="N98" s="189"/>
      <c r="O98" s="190"/>
      <c r="P98" s="191"/>
      <c r="Q98" s="192"/>
      <c r="R98" s="157"/>
      <c r="S98" s="126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38" ht="14.25" customHeight="1">
      <c r="A99" s="113"/>
      <c r="B99" s="115"/>
      <c r="C99" s="186"/>
      <c r="D99" s="116"/>
      <c r="E99" s="117"/>
      <c r="F99" s="187"/>
      <c r="G99" s="113"/>
      <c r="H99" s="117"/>
      <c r="I99" s="118"/>
      <c r="J99" s="188"/>
      <c r="K99" s="188"/>
      <c r="L99" s="189"/>
      <c r="M99" s="107"/>
      <c r="N99" s="189"/>
      <c r="O99" s="190"/>
      <c r="P99" s="191"/>
      <c r="Q99" s="192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4.25" customHeight="1">
      <c r="A100" s="113"/>
      <c r="B100" s="115"/>
      <c r="C100" s="186"/>
      <c r="D100" s="116"/>
      <c r="E100" s="117"/>
      <c r="F100" s="188"/>
      <c r="G100" s="113"/>
      <c r="H100" s="117"/>
      <c r="I100" s="118"/>
      <c r="J100" s="188"/>
      <c r="K100" s="188"/>
      <c r="L100" s="189"/>
      <c r="M100" s="107"/>
      <c r="N100" s="189"/>
      <c r="O100" s="190"/>
      <c r="P100" s="191"/>
      <c r="Q100" s="192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4.25" customHeight="1">
      <c r="A101" s="113"/>
      <c r="B101" s="115"/>
      <c r="C101" s="186"/>
      <c r="D101" s="116"/>
      <c r="E101" s="117"/>
      <c r="F101" s="188"/>
      <c r="G101" s="113"/>
      <c r="H101" s="117"/>
      <c r="I101" s="118"/>
      <c r="J101" s="188"/>
      <c r="K101" s="188"/>
      <c r="L101" s="189"/>
      <c r="M101" s="107"/>
      <c r="N101" s="189"/>
      <c r="O101" s="190"/>
      <c r="P101" s="191"/>
      <c r="Q101" s="192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4.25" customHeight="1">
      <c r="A102" s="113"/>
      <c r="B102" s="115"/>
      <c r="C102" s="186"/>
      <c r="D102" s="116"/>
      <c r="E102" s="117"/>
      <c r="F102" s="187"/>
      <c r="G102" s="113"/>
      <c r="H102" s="117"/>
      <c r="I102" s="118"/>
      <c r="J102" s="188"/>
      <c r="K102" s="188"/>
      <c r="L102" s="189"/>
      <c r="M102" s="107"/>
      <c r="N102" s="189"/>
      <c r="O102" s="190"/>
      <c r="P102" s="191"/>
      <c r="Q102" s="192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4.25" customHeight="1">
      <c r="A103" s="113"/>
      <c r="B103" s="115"/>
      <c r="C103" s="186"/>
      <c r="D103" s="116"/>
      <c r="E103" s="117"/>
      <c r="F103" s="187"/>
      <c r="G103" s="113"/>
      <c r="H103" s="117"/>
      <c r="I103" s="118"/>
      <c r="J103" s="188"/>
      <c r="K103" s="188"/>
      <c r="L103" s="188"/>
      <c r="M103" s="188"/>
      <c r="N103" s="189"/>
      <c r="O103" s="193"/>
      <c r="P103" s="191"/>
      <c r="Q103" s="192"/>
      <c r="R103" s="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4.25" customHeight="1">
      <c r="A104" s="113"/>
      <c r="B104" s="115"/>
      <c r="C104" s="186"/>
      <c r="D104" s="116"/>
      <c r="E104" s="117"/>
      <c r="F104" s="188"/>
      <c r="G104" s="113"/>
      <c r="H104" s="117"/>
      <c r="I104" s="118"/>
      <c r="J104" s="188"/>
      <c r="K104" s="188"/>
      <c r="L104" s="189"/>
      <c r="M104" s="107"/>
      <c r="N104" s="189"/>
      <c r="O104" s="190"/>
      <c r="P104" s="191"/>
      <c r="Q104" s="192"/>
      <c r="R104" s="157"/>
      <c r="S104" s="126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4.25" customHeight="1">
      <c r="A105" s="113"/>
      <c r="B105" s="115"/>
      <c r="C105" s="186"/>
      <c r="D105" s="116"/>
      <c r="E105" s="117"/>
      <c r="F105" s="187"/>
      <c r="G105" s="113"/>
      <c r="H105" s="117"/>
      <c r="I105" s="118"/>
      <c r="J105" s="194"/>
      <c r="K105" s="194"/>
      <c r="L105" s="194"/>
      <c r="M105" s="194"/>
      <c r="N105" s="195"/>
      <c r="O105" s="190"/>
      <c r="P105" s="119"/>
      <c r="Q105" s="192"/>
      <c r="R105" s="157"/>
      <c r="S105" s="126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>
      <c r="A106" s="139"/>
      <c r="B106" s="132"/>
      <c r="C106" s="132"/>
      <c r="D106" s="132"/>
      <c r="E106" s="6"/>
      <c r="F106" s="140"/>
      <c r="G106" s="6"/>
      <c r="H106" s="6"/>
      <c r="I106" s="6"/>
      <c r="J106" s="1"/>
      <c r="K106" s="6"/>
      <c r="L106" s="6"/>
      <c r="M106" s="6"/>
      <c r="N106" s="1"/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39"/>
      <c r="B107" s="132"/>
      <c r="C107" s="132"/>
      <c r="D107" s="132"/>
      <c r="E107" s="6"/>
      <c r="F107" s="140"/>
      <c r="G107" s="59"/>
      <c r="H107" s="44"/>
      <c r="I107" s="59"/>
      <c r="J107" s="6"/>
      <c r="K107" s="158"/>
      <c r="L107" s="159"/>
      <c r="M107" s="6"/>
      <c r="N107" s="122"/>
      <c r="O107" s="160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59"/>
      <c r="B108" s="121"/>
      <c r="C108" s="121"/>
      <c r="D108" s="44"/>
      <c r="E108" s="59"/>
      <c r="F108" s="59"/>
      <c r="G108" s="59"/>
      <c r="H108" s="44"/>
      <c r="I108" s="59"/>
      <c r="J108" s="6"/>
      <c r="K108" s="158"/>
      <c r="L108" s="159"/>
      <c r="M108" s="6"/>
      <c r="N108" s="122"/>
      <c r="O108" s="160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44"/>
      <c r="B109" s="196" t="s">
        <v>618</v>
      </c>
      <c r="C109" s="196"/>
      <c r="D109" s="196"/>
      <c r="E109" s="196"/>
      <c r="F109" s="6"/>
      <c r="G109" s="6"/>
      <c r="H109" s="150"/>
      <c r="I109" s="6"/>
      <c r="J109" s="150"/>
      <c r="K109" s="151"/>
      <c r="L109" s="6"/>
      <c r="M109" s="6"/>
      <c r="N109" s="1"/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38.25" customHeight="1">
      <c r="A110" s="99" t="s">
        <v>16</v>
      </c>
      <c r="B110" s="100" t="s">
        <v>568</v>
      </c>
      <c r="C110" s="100"/>
      <c r="D110" s="101" t="s">
        <v>579</v>
      </c>
      <c r="E110" s="100" t="s">
        <v>580</v>
      </c>
      <c r="F110" s="100" t="s">
        <v>581</v>
      </c>
      <c r="G110" s="100" t="s">
        <v>619</v>
      </c>
      <c r="H110" s="100" t="s">
        <v>620</v>
      </c>
      <c r="I110" s="100" t="s">
        <v>584</v>
      </c>
      <c r="J110" s="197" t="s">
        <v>585</v>
      </c>
      <c r="K110" s="100" t="s">
        <v>586</v>
      </c>
      <c r="L110" s="100" t="s">
        <v>621</v>
      </c>
      <c r="M110" s="100" t="s">
        <v>589</v>
      </c>
      <c r="N110" s="101" t="s">
        <v>590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98">
        <v>1</v>
      </c>
      <c r="B111" s="199">
        <v>41579</v>
      </c>
      <c r="C111" s="199"/>
      <c r="D111" s="200" t="s">
        <v>622</v>
      </c>
      <c r="E111" s="201" t="s">
        <v>623</v>
      </c>
      <c r="F111" s="202">
        <v>82</v>
      </c>
      <c r="G111" s="201" t="s">
        <v>624</v>
      </c>
      <c r="H111" s="201">
        <v>100</v>
      </c>
      <c r="I111" s="203">
        <v>100</v>
      </c>
      <c r="J111" s="204" t="s">
        <v>625</v>
      </c>
      <c r="K111" s="205">
        <f t="shared" ref="K111:K163" si="38">H111-F111</f>
        <v>18</v>
      </c>
      <c r="L111" s="206">
        <f t="shared" ref="L111:L163" si="39">K111/F111</f>
        <v>0.21951219512195122</v>
      </c>
      <c r="M111" s="201" t="s">
        <v>591</v>
      </c>
      <c r="N111" s="207">
        <v>42657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98">
        <v>2</v>
      </c>
      <c r="B112" s="199">
        <v>41794</v>
      </c>
      <c r="C112" s="199"/>
      <c r="D112" s="200" t="s">
        <v>626</v>
      </c>
      <c r="E112" s="201" t="s">
        <v>593</v>
      </c>
      <c r="F112" s="202">
        <v>257</v>
      </c>
      <c r="G112" s="201" t="s">
        <v>624</v>
      </c>
      <c r="H112" s="201">
        <v>300</v>
      </c>
      <c r="I112" s="203">
        <v>300</v>
      </c>
      <c r="J112" s="204" t="s">
        <v>625</v>
      </c>
      <c r="K112" s="205">
        <f t="shared" si="38"/>
        <v>43</v>
      </c>
      <c r="L112" s="206">
        <f t="shared" si="39"/>
        <v>0.16731517509727625</v>
      </c>
      <c r="M112" s="201" t="s">
        <v>591</v>
      </c>
      <c r="N112" s="207">
        <v>41822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98">
        <v>3</v>
      </c>
      <c r="B113" s="199">
        <v>41828</v>
      </c>
      <c r="C113" s="199"/>
      <c r="D113" s="200" t="s">
        <v>627</v>
      </c>
      <c r="E113" s="201" t="s">
        <v>593</v>
      </c>
      <c r="F113" s="202">
        <v>393</v>
      </c>
      <c r="G113" s="201" t="s">
        <v>624</v>
      </c>
      <c r="H113" s="201">
        <v>468</v>
      </c>
      <c r="I113" s="203">
        <v>468</v>
      </c>
      <c r="J113" s="204" t="s">
        <v>625</v>
      </c>
      <c r="K113" s="205">
        <f t="shared" si="38"/>
        <v>75</v>
      </c>
      <c r="L113" s="206">
        <f t="shared" si="39"/>
        <v>0.19083969465648856</v>
      </c>
      <c r="M113" s="201" t="s">
        <v>591</v>
      </c>
      <c r="N113" s="207">
        <v>41863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98">
        <v>4</v>
      </c>
      <c r="B114" s="199">
        <v>41857</v>
      </c>
      <c r="C114" s="199"/>
      <c r="D114" s="200" t="s">
        <v>628</v>
      </c>
      <c r="E114" s="201" t="s">
        <v>593</v>
      </c>
      <c r="F114" s="202">
        <v>205</v>
      </c>
      <c r="G114" s="201" t="s">
        <v>624</v>
      </c>
      <c r="H114" s="201">
        <v>275</v>
      </c>
      <c r="I114" s="203">
        <v>250</v>
      </c>
      <c r="J114" s="204" t="s">
        <v>625</v>
      </c>
      <c r="K114" s="205">
        <f t="shared" si="38"/>
        <v>70</v>
      </c>
      <c r="L114" s="206">
        <f t="shared" si="39"/>
        <v>0.34146341463414637</v>
      </c>
      <c r="M114" s="201" t="s">
        <v>591</v>
      </c>
      <c r="N114" s="207">
        <v>41962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98">
        <v>5</v>
      </c>
      <c r="B115" s="199">
        <v>41886</v>
      </c>
      <c r="C115" s="199"/>
      <c r="D115" s="200" t="s">
        <v>629</v>
      </c>
      <c r="E115" s="201" t="s">
        <v>593</v>
      </c>
      <c r="F115" s="202">
        <v>162</v>
      </c>
      <c r="G115" s="201" t="s">
        <v>624</v>
      </c>
      <c r="H115" s="201">
        <v>190</v>
      </c>
      <c r="I115" s="203">
        <v>190</v>
      </c>
      <c r="J115" s="204" t="s">
        <v>625</v>
      </c>
      <c r="K115" s="205">
        <f t="shared" si="38"/>
        <v>28</v>
      </c>
      <c r="L115" s="206">
        <f t="shared" si="39"/>
        <v>0.1728395061728395</v>
      </c>
      <c r="M115" s="201" t="s">
        <v>591</v>
      </c>
      <c r="N115" s="207">
        <v>42006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98">
        <v>6</v>
      </c>
      <c r="B116" s="199">
        <v>41886</v>
      </c>
      <c r="C116" s="199"/>
      <c r="D116" s="200" t="s">
        <v>630</v>
      </c>
      <c r="E116" s="201" t="s">
        <v>593</v>
      </c>
      <c r="F116" s="202">
        <v>75</v>
      </c>
      <c r="G116" s="201" t="s">
        <v>624</v>
      </c>
      <c r="H116" s="201">
        <v>91.5</v>
      </c>
      <c r="I116" s="203" t="s">
        <v>631</v>
      </c>
      <c r="J116" s="204" t="s">
        <v>632</v>
      </c>
      <c r="K116" s="205">
        <f t="shared" si="38"/>
        <v>16.5</v>
      </c>
      <c r="L116" s="206">
        <f t="shared" si="39"/>
        <v>0.22</v>
      </c>
      <c r="M116" s="201" t="s">
        <v>591</v>
      </c>
      <c r="N116" s="207">
        <v>41954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98">
        <v>7</v>
      </c>
      <c r="B117" s="199">
        <v>41913</v>
      </c>
      <c r="C117" s="199"/>
      <c r="D117" s="200" t="s">
        <v>633</v>
      </c>
      <c r="E117" s="201" t="s">
        <v>593</v>
      </c>
      <c r="F117" s="202">
        <v>850</v>
      </c>
      <c r="G117" s="201" t="s">
        <v>624</v>
      </c>
      <c r="H117" s="201">
        <v>982.5</v>
      </c>
      <c r="I117" s="203">
        <v>1050</v>
      </c>
      <c r="J117" s="204" t="s">
        <v>634</v>
      </c>
      <c r="K117" s="205">
        <f t="shared" si="38"/>
        <v>132.5</v>
      </c>
      <c r="L117" s="206">
        <f t="shared" si="39"/>
        <v>0.15588235294117647</v>
      </c>
      <c r="M117" s="201" t="s">
        <v>591</v>
      </c>
      <c r="N117" s="207">
        <v>42039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8">
        <v>8</v>
      </c>
      <c r="B118" s="199">
        <v>41913</v>
      </c>
      <c r="C118" s="199"/>
      <c r="D118" s="200" t="s">
        <v>635</v>
      </c>
      <c r="E118" s="201" t="s">
        <v>593</v>
      </c>
      <c r="F118" s="202">
        <v>475</v>
      </c>
      <c r="G118" s="201" t="s">
        <v>624</v>
      </c>
      <c r="H118" s="201">
        <v>515</v>
      </c>
      <c r="I118" s="203">
        <v>600</v>
      </c>
      <c r="J118" s="204" t="s">
        <v>636</v>
      </c>
      <c r="K118" s="205">
        <f t="shared" si="38"/>
        <v>40</v>
      </c>
      <c r="L118" s="206">
        <f t="shared" si="39"/>
        <v>8.4210526315789472E-2</v>
      </c>
      <c r="M118" s="201" t="s">
        <v>591</v>
      </c>
      <c r="N118" s="207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8">
        <v>9</v>
      </c>
      <c r="B119" s="199">
        <v>41913</v>
      </c>
      <c r="C119" s="199"/>
      <c r="D119" s="200" t="s">
        <v>637</v>
      </c>
      <c r="E119" s="201" t="s">
        <v>593</v>
      </c>
      <c r="F119" s="202">
        <v>86</v>
      </c>
      <c r="G119" s="201" t="s">
        <v>624</v>
      </c>
      <c r="H119" s="201">
        <v>99</v>
      </c>
      <c r="I119" s="203">
        <v>140</v>
      </c>
      <c r="J119" s="204" t="s">
        <v>638</v>
      </c>
      <c r="K119" s="205">
        <f t="shared" si="38"/>
        <v>13</v>
      </c>
      <c r="L119" s="206">
        <f t="shared" si="39"/>
        <v>0.15116279069767441</v>
      </c>
      <c r="M119" s="201" t="s">
        <v>591</v>
      </c>
      <c r="N119" s="207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8">
        <v>10</v>
      </c>
      <c r="B120" s="199">
        <v>41926</v>
      </c>
      <c r="C120" s="199"/>
      <c r="D120" s="200" t="s">
        <v>639</v>
      </c>
      <c r="E120" s="201" t="s">
        <v>593</v>
      </c>
      <c r="F120" s="202">
        <v>496.6</v>
      </c>
      <c r="G120" s="201" t="s">
        <v>624</v>
      </c>
      <c r="H120" s="201">
        <v>621</v>
      </c>
      <c r="I120" s="203">
        <v>580</v>
      </c>
      <c r="J120" s="204" t="s">
        <v>625</v>
      </c>
      <c r="K120" s="205">
        <f t="shared" si="38"/>
        <v>124.39999999999998</v>
      </c>
      <c r="L120" s="206">
        <f t="shared" si="39"/>
        <v>0.25050342327829234</v>
      </c>
      <c r="M120" s="201" t="s">
        <v>591</v>
      </c>
      <c r="N120" s="207">
        <v>42605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98">
        <v>11</v>
      </c>
      <c r="B121" s="199">
        <v>41926</v>
      </c>
      <c r="C121" s="199"/>
      <c r="D121" s="200" t="s">
        <v>640</v>
      </c>
      <c r="E121" s="201" t="s">
        <v>593</v>
      </c>
      <c r="F121" s="202">
        <v>2481.9</v>
      </c>
      <c r="G121" s="201" t="s">
        <v>624</v>
      </c>
      <c r="H121" s="201">
        <v>2840</v>
      </c>
      <c r="I121" s="203">
        <v>2870</v>
      </c>
      <c r="J121" s="204" t="s">
        <v>641</v>
      </c>
      <c r="K121" s="205">
        <f t="shared" si="38"/>
        <v>358.09999999999991</v>
      </c>
      <c r="L121" s="206">
        <f t="shared" si="39"/>
        <v>0.14428462065353154</v>
      </c>
      <c r="M121" s="201" t="s">
        <v>591</v>
      </c>
      <c r="N121" s="207">
        <v>42017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98">
        <v>12</v>
      </c>
      <c r="B122" s="199">
        <v>41928</v>
      </c>
      <c r="C122" s="199"/>
      <c r="D122" s="200" t="s">
        <v>642</v>
      </c>
      <c r="E122" s="201" t="s">
        <v>593</v>
      </c>
      <c r="F122" s="202">
        <v>84.5</v>
      </c>
      <c r="G122" s="201" t="s">
        <v>624</v>
      </c>
      <c r="H122" s="201">
        <v>93</v>
      </c>
      <c r="I122" s="203">
        <v>110</v>
      </c>
      <c r="J122" s="204" t="s">
        <v>643</v>
      </c>
      <c r="K122" s="205">
        <f t="shared" si="38"/>
        <v>8.5</v>
      </c>
      <c r="L122" s="206">
        <f t="shared" si="39"/>
        <v>0.10059171597633136</v>
      </c>
      <c r="M122" s="201" t="s">
        <v>591</v>
      </c>
      <c r="N122" s="207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8">
        <v>13</v>
      </c>
      <c r="B123" s="199">
        <v>41928</v>
      </c>
      <c r="C123" s="199"/>
      <c r="D123" s="200" t="s">
        <v>644</v>
      </c>
      <c r="E123" s="201" t="s">
        <v>593</v>
      </c>
      <c r="F123" s="202">
        <v>401</v>
      </c>
      <c r="G123" s="201" t="s">
        <v>624</v>
      </c>
      <c r="H123" s="201">
        <v>428</v>
      </c>
      <c r="I123" s="203">
        <v>450</v>
      </c>
      <c r="J123" s="204" t="s">
        <v>645</v>
      </c>
      <c r="K123" s="205">
        <f t="shared" si="38"/>
        <v>27</v>
      </c>
      <c r="L123" s="206">
        <f t="shared" si="39"/>
        <v>6.7331670822942641E-2</v>
      </c>
      <c r="M123" s="201" t="s">
        <v>591</v>
      </c>
      <c r="N123" s="207">
        <v>42020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98">
        <v>14</v>
      </c>
      <c r="B124" s="199">
        <v>41928</v>
      </c>
      <c r="C124" s="199"/>
      <c r="D124" s="200" t="s">
        <v>646</v>
      </c>
      <c r="E124" s="201" t="s">
        <v>593</v>
      </c>
      <c r="F124" s="202">
        <v>101</v>
      </c>
      <c r="G124" s="201" t="s">
        <v>624</v>
      </c>
      <c r="H124" s="201">
        <v>112</v>
      </c>
      <c r="I124" s="203">
        <v>120</v>
      </c>
      <c r="J124" s="204" t="s">
        <v>647</v>
      </c>
      <c r="K124" s="205">
        <f t="shared" si="38"/>
        <v>11</v>
      </c>
      <c r="L124" s="206">
        <f t="shared" si="39"/>
        <v>0.10891089108910891</v>
      </c>
      <c r="M124" s="201" t="s">
        <v>591</v>
      </c>
      <c r="N124" s="207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8">
        <v>15</v>
      </c>
      <c r="B125" s="199">
        <v>41954</v>
      </c>
      <c r="C125" s="199"/>
      <c r="D125" s="200" t="s">
        <v>648</v>
      </c>
      <c r="E125" s="201" t="s">
        <v>593</v>
      </c>
      <c r="F125" s="202">
        <v>59</v>
      </c>
      <c r="G125" s="201" t="s">
        <v>624</v>
      </c>
      <c r="H125" s="201">
        <v>76</v>
      </c>
      <c r="I125" s="203">
        <v>76</v>
      </c>
      <c r="J125" s="204" t="s">
        <v>625</v>
      </c>
      <c r="K125" s="205">
        <f t="shared" si="38"/>
        <v>17</v>
      </c>
      <c r="L125" s="206">
        <f t="shared" si="39"/>
        <v>0.28813559322033899</v>
      </c>
      <c r="M125" s="201" t="s">
        <v>591</v>
      </c>
      <c r="N125" s="207">
        <v>43032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8">
        <v>16</v>
      </c>
      <c r="B126" s="199">
        <v>41954</v>
      </c>
      <c r="C126" s="199"/>
      <c r="D126" s="200" t="s">
        <v>637</v>
      </c>
      <c r="E126" s="201" t="s">
        <v>593</v>
      </c>
      <c r="F126" s="202">
        <v>99</v>
      </c>
      <c r="G126" s="201" t="s">
        <v>624</v>
      </c>
      <c r="H126" s="201">
        <v>120</v>
      </c>
      <c r="I126" s="203">
        <v>120</v>
      </c>
      <c r="J126" s="204" t="s">
        <v>605</v>
      </c>
      <c r="K126" s="205">
        <f t="shared" si="38"/>
        <v>21</v>
      </c>
      <c r="L126" s="206">
        <f t="shared" si="39"/>
        <v>0.21212121212121213</v>
      </c>
      <c r="M126" s="201" t="s">
        <v>591</v>
      </c>
      <c r="N126" s="207">
        <v>41960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8">
        <v>17</v>
      </c>
      <c r="B127" s="199">
        <v>41956</v>
      </c>
      <c r="C127" s="199"/>
      <c r="D127" s="200" t="s">
        <v>649</v>
      </c>
      <c r="E127" s="201" t="s">
        <v>593</v>
      </c>
      <c r="F127" s="202">
        <v>22</v>
      </c>
      <c r="G127" s="201" t="s">
        <v>624</v>
      </c>
      <c r="H127" s="201">
        <v>33.549999999999997</v>
      </c>
      <c r="I127" s="203">
        <v>32</v>
      </c>
      <c r="J127" s="204" t="s">
        <v>650</v>
      </c>
      <c r="K127" s="205">
        <f t="shared" si="38"/>
        <v>11.549999999999997</v>
      </c>
      <c r="L127" s="206">
        <f t="shared" si="39"/>
        <v>0.52499999999999991</v>
      </c>
      <c r="M127" s="201" t="s">
        <v>591</v>
      </c>
      <c r="N127" s="207">
        <v>42188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8">
        <v>18</v>
      </c>
      <c r="B128" s="199">
        <v>41976</v>
      </c>
      <c r="C128" s="199"/>
      <c r="D128" s="200" t="s">
        <v>651</v>
      </c>
      <c r="E128" s="201" t="s">
        <v>593</v>
      </c>
      <c r="F128" s="202">
        <v>440</v>
      </c>
      <c r="G128" s="201" t="s">
        <v>624</v>
      </c>
      <c r="H128" s="201">
        <v>520</v>
      </c>
      <c r="I128" s="203">
        <v>520</v>
      </c>
      <c r="J128" s="204" t="s">
        <v>652</v>
      </c>
      <c r="K128" s="205">
        <f t="shared" si="38"/>
        <v>80</v>
      </c>
      <c r="L128" s="206">
        <f t="shared" si="39"/>
        <v>0.18181818181818182</v>
      </c>
      <c r="M128" s="201" t="s">
        <v>591</v>
      </c>
      <c r="N128" s="207">
        <v>42208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8">
        <v>19</v>
      </c>
      <c r="B129" s="199">
        <v>41976</v>
      </c>
      <c r="C129" s="199"/>
      <c r="D129" s="200" t="s">
        <v>653</v>
      </c>
      <c r="E129" s="201" t="s">
        <v>593</v>
      </c>
      <c r="F129" s="202">
        <v>360</v>
      </c>
      <c r="G129" s="201" t="s">
        <v>624</v>
      </c>
      <c r="H129" s="201">
        <v>427</v>
      </c>
      <c r="I129" s="203">
        <v>425</v>
      </c>
      <c r="J129" s="204" t="s">
        <v>654</v>
      </c>
      <c r="K129" s="205">
        <f t="shared" si="38"/>
        <v>67</v>
      </c>
      <c r="L129" s="206">
        <f t="shared" si="39"/>
        <v>0.18611111111111112</v>
      </c>
      <c r="M129" s="201" t="s">
        <v>591</v>
      </c>
      <c r="N129" s="207">
        <v>42058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8">
        <v>20</v>
      </c>
      <c r="B130" s="199">
        <v>42012</v>
      </c>
      <c r="C130" s="199"/>
      <c r="D130" s="200" t="s">
        <v>655</v>
      </c>
      <c r="E130" s="201" t="s">
        <v>593</v>
      </c>
      <c r="F130" s="202">
        <v>360</v>
      </c>
      <c r="G130" s="201" t="s">
        <v>624</v>
      </c>
      <c r="H130" s="201">
        <v>455</v>
      </c>
      <c r="I130" s="203">
        <v>420</v>
      </c>
      <c r="J130" s="204" t="s">
        <v>656</v>
      </c>
      <c r="K130" s="205">
        <f t="shared" si="38"/>
        <v>95</v>
      </c>
      <c r="L130" s="206">
        <f t="shared" si="39"/>
        <v>0.2638888888888889</v>
      </c>
      <c r="M130" s="201" t="s">
        <v>591</v>
      </c>
      <c r="N130" s="207">
        <v>42024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8">
        <v>21</v>
      </c>
      <c r="B131" s="199">
        <v>42012</v>
      </c>
      <c r="C131" s="199"/>
      <c r="D131" s="200" t="s">
        <v>657</v>
      </c>
      <c r="E131" s="201" t="s">
        <v>593</v>
      </c>
      <c r="F131" s="202">
        <v>130</v>
      </c>
      <c r="G131" s="201"/>
      <c r="H131" s="201">
        <v>175.5</v>
      </c>
      <c r="I131" s="203">
        <v>165</v>
      </c>
      <c r="J131" s="204" t="s">
        <v>658</v>
      </c>
      <c r="K131" s="205">
        <f t="shared" si="38"/>
        <v>45.5</v>
      </c>
      <c r="L131" s="206">
        <f t="shared" si="39"/>
        <v>0.35</v>
      </c>
      <c r="M131" s="201" t="s">
        <v>591</v>
      </c>
      <c r="N131" s="207">
        <v>43088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8">
        <v>22</v>
      </c>
      <c r="B132" s="199">
        <v>42040</v>
      </c>
      <c r="C132" s="199"/>
      <c r="D132" s="200" t="s">
        <v>383</v>
      </c>
      <c r="E132" s="201" t="s">
        <v>623</v>
      </c>
      <c r="F132" s="202">
        <v>98</v>
      </c>
      <c r="G132" s="201"/>
      <c r="H132" s="201">
        <v>120</v>
      </c>
      <c r="I132" s="203">
        <v>120</v>
      </c>
      <c r="J132" s="204" t="s">
        <v>625</v>
      </c>
      <c r="K132" s="205">
        <f t="shared" si="38"/>
        <v>22</v>
      </c>
      <c r="L132" s="206">
        <f t="shared" si="39"/>
        <v>0.22448979591836735</v>
      </c>
      <c r="M132" s="201" t="s">
        <v>591</v>
      </c>
      <c r="N132" s="207">
        <v>42753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8">
        <v>23</v>
      </c>
      <c r="B133" s="199">
        <v>42040</v>
      </c>
      <c r="C133" s="199"/>
      <c r="D133" s="200" t="s">
        <v>659</v>
      </c>
      <c r="E133" s="201" t="s">
        <v>623</v>
      </c>
      <c r="F133" s="202">
        <v>196</v>
      </c>
      <c r="G133" s="201"/>
      <c r="H133" s="201">
        <v>262</v>
      </c>
      <c r="I133" s="203">
        <v>255</v>
      </c>
      <c r="J133" s="204" t="s">
        <v>625</v>
      </c>
      <c r="K133" s="205">
        <f t="shared" si="38"/>
        <v>66</v>
      </c>
      <c r="L133" s="206">
        <f t="shared" si="39"/>
        <v>0.33673469387755101</v>
      </c>
      <c r="M133" s="201" t="s">
        <v>591</v>
      </c>
      <c r="N133" s="207">
        <v>42599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8">
        <v>24</v>
      </c>
      <c r="B134" s="209">
        <v>42067</v>
      </c>
      <c r="C134" s="209"/>
      <c r="D134" s="210" t="s">
        <v>382</v>
      </c>
      <c r="E134" s="211" t="s">
        <v>623</v>
      </c>
      <c r="F134" s="212">
        <v>235</v>
      </c>
      <c r="G134" s="212"/>
      <c r="H134" s="213">
        <v>77</v>
      </c>
      <c r="I134" s="213" t="s">
        <v>660</v>
      </c>
      <c r="J134" s="214" t="s">
        <v>661</v>
      </c>
      <c r="K134" s="215">
        <f t="shared" si="38"/>
        <v>-158</v>
      </c>
      <c r="L134" s="216">
        <f t="shared" si="39"/>
        <v>-0.67234042553191486</v>
      </c>
      <c r="M134" s="212" t="s">
        <v>604</v>
      </c>
      <c r="N134" s="209">
        <v>43522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8">
        <v>25</v>
      </c>
      <c r="B135" s="199">
        <v>42067</v>
      </c>
      <c r="C135" s="199"/>
      <c r="D135" s="200" t="s">
        <v>662</v>
      </c>
      <c r="E135" s="201" t="s">
        <v>623</v>
      </c>
      <c r="F135" s="202">
        <v>185</v>
      </c>
      <c r="G135" s="201"/>
      <c r="H135" s="201">
        <v>224</v>
      </c>
      <c r="I135" s="203" t="s">
        <v>663</v>
      </c>
      <c r="J135" s="204" t="s">
        <v>625</v>
      </c>
      <c r="K135" s="205">
        <f t="shared" si="38"/>
        <v>39</v>
      </c>
      <c r="L135" s="206">
        <f t="shared" si="39"/>
        <v>0.21081081081081082</v>
      </c>
      <c r="M135" s="201" t="s">
        <v>591</v>
      </c>
      <c r="N135" s="207">
        <v>42647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8">
        <v>26</v>
      </c>
      <c r="B136" s="209">
        <v>42090</v>
      </c>
      <c r="C136" s="209"/>
      <c r="D136" s="217" t="s">
        <v>664</v>
      </c>
      <c r="E136" s="212" t="s">
        <v>623</v>
      </c>
      <c r="F136" s="212">
        <v>49.5</v>
      </c>
      <c r="G136" s="213"/>
      <c r="H136" s="213">
        <v>15.85</v>
      </c>
      <c r="I136" s="213">
        <v>67</v>
      </c>
      <c r="J136" s="214" t="s">
        <v>665</v>
      </c>
      <c r="K136" s="213">
        <f t="shared" si="38"/>
        <v>-33.65</v>
      </c>
      <c r="L136" s="218">
        <f t="shared" si="39"/>
        <v>-0.67979797979797973</v>
      </c>
      <c r="M136" s="212" t="s">
        <v>604</v>
      </c>
      <c r="N136" s="219">
        <v>43627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8">
        <v>27</v>
      </c>
      <c r="B137" s="199">
        <v>42093</v>
      </c>
      <c r="C137" s="199"/>
      <c r="D137" s="200" t="s">
        <v>666</v>
      </c>
      <c r="E137" s="201" t="s">
        <v>623</v>
      </c>
      <c r="F137" s="202">
        <v>183.5</v>
      </c>
      <c r="G137" s="201"/>
      <c r="H137" s="201">
        <v>219</v>
      </c>
      <c r="I137" s="203">
        <v>218</v>
      </c>
      <c r="J137" s="204" t="s">
        <v>667</v>
      </c>
      <c r="K137" s="205">
        <f t="shared" si="38"/>
        <v>35.5</v>
      </c>
      <c r="L137" s="206">
        <f t="shared" si="39"/>
        <v>0.19346049046321526</v>
      </c>
      <c r="M137" s="201" t="s">
        <v>591</v>
      </c>
      <c r="N137" s="207">
        <v>42103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8">
        <v>28</v>
      </c>
      <c r="B138" s="199">
        <v>42114</v>
      </c>
      <c r="C138" s="199"/>
      <c r="D138" s="200" t="s">
        <v>668</v>
      </c>
      <c r="E138" s="201" t="s">
        <v>623</v>
      </c>
      <c r="F138" s="202">
        <f>(227+237)/2</f>
        <v>232</v>
      </c>
      <c r="G138" s="201"/>
      <c r="H138" s="201">
        <v>298</v>
      </c>
      <c r="I138" s="203">
        <v>298</v>
      </c>
      <c r="J138" s="204" t="s">
        <v>625</v>
      </c>
      <c r="K138" s="205">
        <f t="shared" si="38"/>
        <v>66</v>
      </c>
      <c r="L138" s="206">
        <f t="shared" si="39"/>
        <v>0.28448275862068967</v>
      </c>
      <c r="M138" s="201" t="s">
        <v>591</v>
      </c>
      <c r="N138" s="207">
        <v>42823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8">
        <v>29</v>
      </c>
      <c r="B139" s="199">
        <v>42128</v>
      </c>
      <c r="C139" s="199"/>
      <c r="D139" s="200" t="s">
        <v>669</v>
      </c>
      <c r="E139" s="201" t="s">
        <v>593</v>
      </c>
      <c r="F139" s="202">
        <v>385</v>
      </c>
      <c r="G139" s="201"/>
      <c r="H139" s="201">
        <f>212.5+331</f>
        <v>543.5</v>
      </c>
      <c r="I139" s="203">
        <v>510</v>
      </c>
      <c r="J139" s="204" t="s">
        <v>670</v>
      </c>
      <c r="K139" s="205">
        <f t="shared" si="38"/>
        <v>158.5</v>
      </c>
      <c r="L139" s="206">
        <f t="shared" si="39"/>
        <v>0.41168831168831171</v>
      </c>
      <c r="M139" s="201" t="s">
        <v>591</v>
      </c>
      <c r="N139" s="207">
        <v>42235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8">
        <v>30</v>
      </c>
      <c r="B140" s="199">
        <v>42128</v>
      </c>
      <c r="C140" s="199"/>
      <c r="D140" s="200" t="s">
        <v>671</v>
      </c>
      <c r="E140" s="201" t="s">
        <v>593</v>
      </c>
      <c r="F140" s="202">
        <v>115.5</v>
      </c>
      <c r="G140" s="201"/>
      <c r="H140" s="201">
        <v>146</v>
      </c>
      <c r="I140" s="203">
        <v>142</v>
      </c>
      <c r="J140" s="204" t="s">
        <v>672</v>
      </c>
      <c r="K140" s="205">
        <f t="shared" si="38"/>
        <v>30.5</v>
      </c>
      <c r="L140" s="206">
        <f t="shared" si="39"/>
        <v>0.26406926406926406</v>
      </c>
      <c r="M140" s="201" t="s">
        <v>591</v>
      </c>
      <c r="N140" s="207">
        <v>42202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8">
        <v>31</v>
      </c>
      <c r="B141" s="199">
        <v>42151</v>
      </c>
      <c r="C141" s="199"/>
      <c r="D141" s="200" t="s">
        <v>673</v>
      </c>
      <c r="E141" s="201" t="s">
        <v>593</v>
      </c>
      <c r="F141" s="202">
        <v>237.5</v>
      </c>
      <c r="G141" s="201"/>
      <c r="H141" s="201">
        <v>279.5</v>
      </c>
      <c r="I141" s="203">
        <v>278</v>
      </c>
      <c r="J141" s="204" t="s">
        <v>625</v>
      </c>
      <c r="K141" s="205">
        <f t="shared" si="38"/>
        <v>42</v>
      </c>
      <c r="L141" s="206">
        <f t="shared" si="39"/>
        <v>0.17684210526315788</v>
      </c>
      <c r="M141" s="201" t="s">
        <v>591</v>
      </c>
      <c r="N141" s="207">
        <v>42222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8">
        <v>32</v>
      </c>
      <c r="B142" s="199">
        <v>42174</v>
      </c>
      <c r="C142" s="199"/>
      <c r="D142" s="200" t="s">
        <v>644</v>
      </c>
      <c r="E142" s="201" t="s">
        <v>623</v>
      </c>
      <c r="F142" s="202">
        <v>340</v>
      </c>
      <c r="G142" s="201"/>
      <c r="H142" s="201">
        <v>448</v>
      </c>
      <c r="I142" s="203">
        <v>448</v>
      </c>
      <c r="J142" s="204" t="s">
        <v>625</v>
      </c>
      <c r="K142" s="205">
        <f t="shared" si="38"/>
        <v>108</v>
      </c>
      <c r="L142" s="206">
        <f t="shared" si="39"/>
        <v>0.31764705882352939</v>
      </c>
      <c r="M142" s="201" t="s">
        <v>591</v>
      </c>
      <c r="N142" s="207">
        <v>43018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8">
        <v>33</v>
      </c>
      <c r="B143" s="199">
        <v>42191</v>
      </c>
      <c r="C143" s="199"/>
      <c r="D143" s="200" t="s">
        <v>674</v>
      </c>
      <c r="E143" s="201" t="s">
        <v>623</v>
      </c>
      <c r="F143" s="202">
        <v>390</v>
      </c>
      <c r="G143" s="201"/>
      <c r="H143" s="201">
        <v>460</v>
      </c>
      <c r="I143" s="203">
        <v>460</v>
      </c>
      <c r="J143" s="204" t="s">
        <v>625</v>
      </c>
      <c r="K143" s="205">
        <f t="shared" si="38"/>
        <v>70</v>
      </c>
      <c r="L143" s="206">
        <f t="shared" si="39"/>
        <v>0.17948717948717949</v>
      </c>
      <c r="M143" s="201" t="s">
        <v>591</v>
      </c>
      <c r="N143" s="207">
        <v>42478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8">
        <v>34</v>
      </c>
      <c r="B144" s="209">
        <v>42195</v>
      </c>
      <c r="C144" s="209"/>
      <c r="D144" s="210" t="s">
        <v>675</v>
      </c>
      <c r="E144" s="211" t="s">
        <v>623</v>
      </c>
      <c r="F144" s="212">
        <v>122.5</v>
      </c>
      <c r="G144" s="212"/>
      <c r="H144" s="213">
        <v>61</v>
      </c>
      <c r="I144" s="213">
        <v>172</v>
      </c>
      <c r="J144" s="214" t="s">
        <v>676</v>
      </c>
      <c r="K144" s="215">
        <f t="shared" si="38"/>
        <v>-61.5</v>
      </c>
      <c r="L144" s="216">
        <f t="shared" si="39"/>
        <v>-0.50204081632653064</v>
      </c>
      <c r="M144" s="212" t="s">
        <v>604</v>
      </c>
      <c r="N144" s="209">
        <v>43333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35</v>
      </c>
      <c r="B145" s="199">
        <v>42219</v>
      </c>
      <c r="C145" s="199"/>
      <c r="D145" s="200" t="s">
        <v>677</v>
      </c>
      <c r="E145" s="201" t="s">
        <v>623</v>
      </c>
      <c r="F145" s="202">
        <v>297.5</v>
      </c>
      <c r="G145" s="201"/>
      <c r="H145" s="201">
        <v>350</v>
      </c>
      <c r="I145" s="203">
        <v>360</v>
      </c>
      <c r="J145" s="204" t="s">
        <v>678</v>
      </c>
      <c r="K145" s="205">
        <f t="shared" si="38"/>
        <v>52.5</v>
      </c>
      <c r="L145" s="206">
        <f t="shared" si="39"/>
        <v>0.17647058823529413</v>
      </c>
      <c r="M145" s="201" t="s">
        <v>591</v>
      </c>
      <c r="N145" s="207">
        <v>42232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8">
        <v>36</v>
      </c>
      <c r="B146" s="199">
        <v>42219</v>
      </c>
      <c r="C146" s="199"/>
      <c r="D146" s="200" t="s">
        <v>679</v>
      </c>
      <c r="E146" s="201" t="s">
        <v>623</v>
      </c>
      <c r="F146" s="202">
        <v>115.5</v>
      </c>
      <c r="G146" s="201"/>
      <c r="H146" s="201">
        <v>149</v>
      </c>
      <c r="I146" s="203">
        <v>140</v>
      </c>
      <c r="J146" s="204" t="s">
        <v>680</v>
      </c>
      <c r="K146" s="205">
        <f t="shared" si="38"/>
        <v>33.5</v>
      </c>
      <c r="L146" s="206">
        <f t="shared" si="39"/>
        <v>0.29004329004329005</v>
      </c>
      <c r="M146" s="201" t="s">
        <v>591</v>
      </c>
      <c r="N146" s="207">
        <v>42740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8">
        <v>37</v>
      </c>
      <c r="B147" s="199">
        <v>42251</v>
      </c>
      <c r="C147" s="199"/>
      <c r="D147" s="200" t="s">
        <v>673</v>
      </c>
      <c r="E147" s="201" t="s">
        <v>623</v>
      </c>
      <c r="F147" s="202">
        <v>226</v>
      </c>
      <c r="G147" s="201"/>
      <c r="H147" s="201">
        <v>292</v>
      </c>
      <c r="I147" s="203">
        <v>292</v>
      </c>
      <c r="J147" s="204" t="s">
        <v>681</v>
      </c>
      <c r="K147" s="205">
        <f t="shared" si="38"/>
        <v>66</v>
      </c>
      <c r="L147" s="206">
        <f t="shared" si="39"/>
        <v>0.29203539823008851</v>
      </c>
      <c r="M147" s="201" t="s">
        <v>591</v>
      </c>
      <c r="N147" s="207">
        <v>42286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8">
        <v>38</v>
      </c>
      <c r="B148" s="199">
        <v>42254</v>
      </c>
      <c r="C148" s="199"/>
      <c r="D148" s="200" t="s">
        <v>668</v>
      </c>
      <c r="E148" s="201" t="s">
        <v>623</v>
      </c>
      <c r="F148" s="202">
        <v>232.5</v>
      </c>
      <c r="G148" s="201"/>
      <c r="H148" s="201">
        <v>312.5</v>
      </c>
      <c r="I148" s="203">
        <v>310</v>
      </c>
      <c r="J148" s="204" t="s">
        <v>625</v>
      </c>
      <c r="K148" s="205">
        <f t="shared" si="38"/>
        <v>80</v>
      </c>
      <c r="L148" s="206">
        <f t="shared" si="39"/>
        <v>0.34408602150537637</v>
      </c>
      <c r="M148" s="201" t="s">
        <v>591</v>
      </c>
      <c r="N148" s="207">
        <v>42823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8">
        <v>39</v>
      </c>
      <c r="B149" s="199">
        <v>42268</v>
      </c>
      <c r="C149" s="199"/>
      <c r="D149" s="200" t="s">
        <v>682</v>
      </c>
      <c r="E149" s="201" t="s">
        <v>623</v>
      </c>
      <c r="F149" s="202">
        <v>196.5</v>
      </c>
      <c r="G149" s="201"/>
      <c r="H149" s="201">
        <v>238</v>
      </c>
      <c r="I149" s="203">
        <v>238</v>
      </c>
      <c r="J149" s="204" t="s">
        <v>681</v>
      </c>
      <c r="K149" s="205">
        <f t="shared" si="38"/>
        <v>41.5</v>
      </c>
      <c r="L149" s="206">
        <f t="shared" si="39"/>
        <v>0.21119592875318066</v>
      </c>
      <c r="M149" s="201" t="s">
        <v>591</v>
      </c>
      <c r="N149" s="207">
        <v>42291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8">
        <v>40</v>
      </c>
      <c r="B150" s="199">
        <v>42271</v>
      </c>
      <c r="C150" s="199"/>
      <c r="D150" s="200" t="s">
        <v>622</v>
      </c>
      <c r="E150" s="201" t="s">
        <v>623</v>
      </c>
      <c r="F150" s="202">
        <v>65</v>
      </c>
      <c r="G150" s="201"/>
      <c r="H150" s="201">
        <v>82</v>
      </c>
      <c r="I150" s="203">
        <v>82</v>
      </c>
      <c r="J150" s="204" t="s">
        <v>681</v>
      </c>
      <c r="K150" s="205">
        <f t="shared" si="38"/>
        <v>17</v>
      </c>
      <c r="L150" s="206">
        <f t="shared" si="39"/>
        <v>0.26153846153846155</v>
      </c>
      <c r="M150" s="201" t="s">
        <v>591</v>
      </c>
      <c r="N150" s="207">
        <v>42578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8">
        <v>41</v>
      </c>
      <c r="B151" s="199">
        <v>42291</v>
      </c>
      <c r="C151" s="199"/>
      <c r="D151" s="200" t="s">
        <v>683</v>
      </c>
      <c r="E151" s="201" t="s">
        <v>623</v>
      </c>
      <c r="F151" s="202">
        <v>144</v>
      </c>
      <c r="G151" s="201"/>
      <c r="H151" s="201">
        <v>182.5</v>
      </c>
      <c r="I151" s="203">
        <v>181</v>
      </c>
      <c r="J151" s="204" t="s">
        <v>681</v>
      </c>
      <c r="K151" s="205">
        <f t="shared" si="38"/>
        <v>38.5</v>
      </c>
      <c r="L151" s="206">
        <f t="shared" si="39"/>
        <v>0.2673611111111111</v>
      </c>
      <c r="M151" s="201" t="s">
        <v>591</v>
      </c>
      <c r="N151" s="207">
        <v>42817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8">
        <v>42</v>
      </c>
      <c r="B152" s="199">
        <v>42291</v>
      </c>
      <c r="C152" s="199"/>
      <c r="D152" s="200" t="s">
        <v>684</v>
      </c>
      <c r="E152" s="201" t="s">
        <v>623</v>
      </c>
      <c r="F152" s="202">
        <v>264</v>
      </c>
      <c r="G152" s="201"/>
      <c r="H152" s="201">
        <v>311</v>
      </c>
      <c r="I152" s="203">
        <v>311</v>
      </c>
      <c r="J152" s="204" t="s">
        <v>681</v>
      </c>
      <c r="K152" s="205">
        <f t="shared" si="38"/>
        <v>47</v>
      </c>
      <c r="L152" s="206">
        <f t="shared" si="39"/>
        <v>0.17803030303030304</v>
      </c>
      <c r="M152" s="201" t="s">
        <v>591</v>
      </c>
      <c r="N152" s="207">
        <v>42604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8">
        <v>43</v>
      </c>
      <c r="B153" s="199">
        <v>42318</v>
      </c>
      <c r="C153" s="199"/>
      <c r="D153" s="200" t="s">
        <v>685</v>
      </c>
      <c r="E153" s="201" t="s">
        <v>593</v>
      </c>
      <c r="F153" s="202">
        <v>549.5</v>
      </c>
      <c r="G153" s="201"/>
      <c r="H153" s="201">
        <v>630</v>
      </c>
      <c r="I153" s="203">
        <v>630</v>
      </c>
      <c r="J153" s="204" t="s">
        <v>681</v>
      </c>
      <c r="K153" s="205">
        <f t="shared" si="38"/>
        <v>80.5</v>
      </c>
      <c r="L153" s="206">
        <f t="shared" si="39"/>
        <v>0.1464968152866242</v>
      </c>
      <c r="M153" s="201" t="s">
        <v>591</v>
      </c>
      <c r="N153" s="207">
        <v>42419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8">
        <v>44</v>
      </c>
      <c r="B154" s="199">
        <v>42342</v>
      </c>
      <c r="C154" s="199"/>
      <c r="D154" s="200" t="s">
        <v>686</v>
      </c>
      <c r="E154" s="201" t="s">
        <v>623</v>
      </c>
      <c r="F154" s="202">
        <v>1027.5</v>
      </c>
      <c r="G154" s="201"/>
      <c r="H154" s="201">
        <v>1315</v>
      </c>
      <c r="I154" s="203">
        <v>1250</v>
      </c>
      <c r="J154" s="204" t="s">
        <v>681</v>
      </c>
      <c r="K154" s="205">
        <f t="shared" si="38"/>
        <v>287.5</v>
      </c>
      <c r="L154" s="206">
        <f t="shared" si="39"/>
        <v>0.27980535279805352</v>
      </c>
      <c r="M154" s="201" t="s">
        <v>591</v>
      </c>
      <c r="N154" s="207">
        <v>43244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45</v>
      </c>
      <c r="B155" s="199">
        <v>42367</v>
      </c>
      <c r="C155" s="199"/>
      <c r="D155" s="200" t="s">
        <v>687</v>
      </c>
      <c r="E155" s="201" t="s">
        <v>623</v>
      </c>
      <c r="F155" s="202">
        <v>465</v>
      </c>
      <c r="G155" s="201"/>
      <c r="H155" s="201">
        <v>540</v>
      </c>
      <c r="I155" s="203">
        <v>540</v>
      </c>
      <c r="J155" s="204" t="s">
        <v>681</v>
      </c>
      <c r="K155" s="205">
        <f t="shared" si="38"/>
        <v>75</v>
      </c>
      <c r="L155" s="206">
        <f t="shared" si="39"/>
        <v>0.16129032258064516</v>
      </c>
      <c r="M155" s="201" t="s">
        <v>591</v>
      </c>
      <c r="N155" s="207">
        <v>42530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8">
        <v>46</v>
      </c>
      <c r="B156" s="199">
        <v>42380</v>
      </c>
      <c r="C156" s="199"/>
      <c r="D156" s="200" t="s">
        <v>383</v>
      </c>
      <c r="E156" s="201" t="s">
        <v>593</v>
      </c>
      <c r="F156" s="202">
        <v>81</v>
      </c>
      <c r="G156" s="201"/>
      <c r="H156" s="201">
        <v>110</v>
      </c>
      <c r="I156" s="203">
        <v>110</v>
      </c>
      <c r="J156" s="204" t="s">
        <v>681</v>
      </c>
      <c r="K156" s="205">
        <f t="shared" si="38"/>
        <v>29</v>
      </c>
      <c r="L156" s="206">
        <f t="shared" si="39"/>
        <v>0.35802469135802467</v>
      </c>
      <c r="M156" s="201" t="s">
        <v>591</v>
      </c>
      <c r="N156" s="207">
        <v>42745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47</v>
      </c>
      <c r="B157" s="199">
        <v>42382</v>
      </c>
      <c r="C157" s="199"/>
      <c r="D157" s="200" t="s">
        <v>688</v>
      </c>
      <c r="E157" s="201" t="s">
        <v>593</v>
      </c>
      <c r="F157" s="202">
        <v>417.5</v>
      </c>
      <c r="G157" s="201"/>
      <c r="H157" s="201">
        <v>547</v>
      </c>
      <c r="I157" s="203">
        <v>535</v>
      </c>
      <c r="J157" s="204" t="s">
        <v>681</v>
      </c>
      <c r="K157" s="205">
        <f t="shared" si="38"/>
        <v>129.5</v>
      </c>
      <c r="L157" s="206">
        <f t="shared" si="39"/>
        <v>0.31017964071856285</v>
      </c>
      <c r="M157" s="201" t="s">
        <v>591</v>
      </c>
      <c r="N157" s="207">
        <v>42578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8">
        <v>48</v>
      </c>
      <c r="B158" s="199">
        <v>42408</v>
      </c>
      <c r="C158" s="199"/>
      <c r="D158" s="200" t="s">
        <v>689</v>
      </c>
      <c r="E158" s="201" t="s">
        <v>623</v>
      </c>
      <c r="F158" s="202">
        <v>650</v>
      </c>
      <c r="G158" s="201"/>
      <c r="H158" s="201">
        <v>800</v>
      </c>
      <c r="I158" s="203">
        <v>800</v>
      </c>
      <c r="J158" s="204" t="s">
        <v>681</v>
      </c>
      <c r="K158" s="205">
        <f t="shared" si="38"/>
        <v>150</v>
      </c>
      <c r="L158" s="206">
        <f t="shared" si="39"/>
        <v>0.23076923076923078</v>
      </c>
      <c r="M158" s="201" t="s">
        <v>591</v>
      </c>
      <c r="N158" s="207">
        <v>43154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49</v>
      </c>
      <c r="B159" s="199">
        <v>42433</v>
      </c>
      <c r="C159" s="199"/>
      <c r="D159" s="200" t="s">
        <v>211</v>
      </c>
      <c r="E159" s="201" t="s">
        <v>623</v>
      </c>
      <c r="F159" s="202">
        <v>437.5</v>
      </c>
      <c r="G159" s="201"/>
      <c r="H159" s="201">
        <v>504.5</v>
      </c>
      <c r="I159" s="203">
        <v>522</v>
      </c>
      <c r="J159" s="204" t="s">
        <v>690</v>
      </c>
      <c r="K159" s="205">
        <f t="shared" si="38"/>
        <v>67</v>
      </c>
      <c r="L159" s="206">
        <f t="shared" si="39"/>
        <v>0.15314285714285714</v>
      </c>
      <c r="M159" s="201" t="s">
        <v>591</v>
      </c>
      <c r="N159" s="207">
        <v>42480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8">
        <v>50</v>
      </c>
      <c r="B160" s="199">
        <v>42438</v>
      </c>
      <c r="C160" s="199"/>
      <c r="D160" s="200" t="s">
        <v>691</v>
      </c>
      <c r="E160" s="201" t="s">
        <v>623</v>
      </c>
      <c r="F160" s="202">
        <v>189.5</v>
      </c>
      <c r="G160" s="201"/>
      <c r="H160" s="201">
        <v>218</v>
      </c>
      <c r="I160" s="203">
        <v>218</v>
      </c>
      <c r="J160" s="204" t="s">
        <v>681</v>
      </c>
      <c r="K160" s="205">
        <f t="shared" si="38"/>
        <v>28.5</v>
      </c>
      <c r="L160" s="206">
        <f t="shared" si="39"/>
        <v>0.15039577836411611</v>
      </c>
      <c r="M160" s="201" t="s">
        <v>591</v>
      </c>
      <c r="N160" s="207">
        <v>43034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8">
        <v>51</v>
      </c>
      <c r="B161" s="209">
        <v>42471</v>
      </c>
      <c r="C161" s="209"/>
      <c r="D161" s="217" t="s">
        <v>692</v>
      </c>
      <c r="E161" s="212" t="s">
        <v>623</v>
      </c>
      <c r="F161" s="212">
        <v>36.5</v>
      </c>
      <c r="G161" s="213"/>
      <c r="H161" s="213">
        <v>15.85</v>
      </c>
      <c r="I161" s="213">
        <v>60</v>
      </c>
      <c r="J161" s="214" t="s">
        <v>693</v>
      </c>
      <c r="K161" s="215">
        <f t="shared" si="38"/>
        <v>-20.65</v>
      </c>
      <c r="L161" s="216">
        <f t="shared" si="39"/>
        <v>-0.5657534246575342</v>
      </c>
      <c r="M161" s="212" t="s">
        <v>604</v>
      </c>
      <c r="N161" s="220">
        <v>43627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52</v>
      </c>
      <c r="B162" s="199">
        <v>42472</v>
      </c>
      <c r="C162" s="199"/>
      <c r="D162" s="200" t="s">
        <v>694</v>
      </c>
      <c r="E162" s="201" t="s">
        <v>623</v>
      </c>
      <c r="F162" s="202">
        <v>93</v>
      </c>
      <c r="G162" s="201"/>
      <c r="H162" s="201">
        <v>149</v>
      </c>
      <c r="I162" s="203">
        <v>140</v>
      </c>
      <c r="J162" s="204" t="s">
        <v>695</v>
      </c>
      <c r="K162" s="205">
        <f t="shared" si="38"/>
        <v>56</v>
      </c>
      <c r="L162" s="206">
        <f t="shared" si="39"/>
        <v>0.60215053763440862</v>
      </c>
      <c r="M162" s="201" t="s">
        <v>591</v>
      </c>
      <c r="N162" s="207">
        <v>42740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53</v>
      </c>
      <c r="B163" s="199">
        <v>42472</v>
      </c>
      <c r="C163" s="199"/>
      <c r="D163" s="200" t="s">
        <v>696</v>
      </c>
      <c r="E163" s="201" t="s">
        <v>623</v>
      </c>
      <c r="F163" s="202">
        <v>130</v>
      </c>
      <c r="G163" s="201"/>
      <c r="H163" s="201">
        <v>150</v>
      </c>
      <c r="I163" s="203" t="s">
        <v>697</v>
      </c>
      <c r="J163" s="204" t="s">
        <v>681</v>
      </c>
      <c r="K163" s="205">
        <f t="shared" si="38"/>
        <v>20</v>
      </c>
      <c r="L163" s="206">
        <f t="shared" si="39"/>
        <v>0.15384615384615385</v>
      </c>
      <c r="M163" s="201" t="s">
        <v>591</v>
      </c>
      <c r="N163" s="207">
        <v>42564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54</v>
      </c>
      <c r="B164" s="199">
        <v>42473</v>
      </c>
      <c r="C164" s="199"/>
      <c r="D164" s="200" t="s">
        <v>698</v>
      </c>
      <c r="E164" s="201" t="s">
        <v>623</v>
      </c>
      <c r="F164" s="202">
        <v>196</v>
      </c>
      <c r="G164" s="201"/>
      <c r="H164" s="201">
        <v>299</v>
      </c>
      <c r="I164" s="203">
        <v>299</v>
      </c>
      <c r="J164" s="204" t="s">
        <v>681</v>
      </c>
      <c r="K164" s="205">
        <v>103</v>
      </c>
      <c r="L164" s="206">
        <v>0.52551020408163296</v>
      </c>
      <c r="M164" s="201" t="s">
        <v>591</v>
      </c>
      <c r="N164" s="207">
        <v>42620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55</v>
      </c>
      <c r="B165" s="199">
        <v>42473</v>
      </c>
      <c r="C165" s="199"/>
      <c r="D165" s="200" t="s">
        <v>699</v>
      </c>
      <c r="E165" s="201" t="s">
        <v>623</v>
      </c>
      <c r="F165" s="202">
        <v>88</v>
      </c>
      <c r="G165" s="201"/>
      <c r="H165" s="201">
        <v>103</v>
      </c>
      <c r="I165" s="203">
        <v>103</v>
      </c>
      <c r="J165" s="204" t="s">
        <v>681</v>
      </c>
      <c r="K165" s="205">
        <v>15</v>
      </c>
      <c r="L165" s="206">
        <v>0.170454545454545</v>
      </c>
      <c r="M165" s="201" t="s">
        <v>591</v>
      </c>
      <c r="N165" s="207">
        <v>42530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56</v>
      </c>
      <c r="B166" s="199">
        <v>42492</v>
      </c>
      <c r="C166" s="199"/>
      <c r="D166" s="200" t="s">
        <v>700</v>
      </c>
      <c r="E166" s="201" t="s">
        <v>623</v>
      </c>
      <c r="F166" s="202">
        <v>127.5</v>
      </c>
      <c r="G166" s="201"/>
      <c r="H166" s="201">
        <v>148</v>
      </c>
      <c r="I166" s="203" t="s">
        <v>701</v>
      </c>
      <c r="J166" s="204" t="s">
        <v>681</v>
      </c>
      <c r="K166" s="205">
        <f t="shared" ref="K166:K170" si="40">H166-F166</f>
        <v>20.5</v>
      </c>
      <c r="L166" s="206">
        <f t="shared" ref="L166:L170" si="41">K166/F166</f>
        <v>0.16078431372549021</v>
      </c>
      <c r="M166" s="201" t="s">
        <v>591</v>
      </c>
      <c r="N166" s="207">
        <v>42564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57</v>
      </c>
      <c r="B167" s="199">
        <v>42493</v>
      </c>
      <c r="C167" s="199"/>
      <c r="D167" s="200" t="s">
        <v>702</v>
      </c>
      <c r="E167" s="201" t="s">
        <v>623</v>
      </c>
      <c r="F167" s="202">
        <v>675</v>
      </c>
      <c r="G167" s="201"/>
      <c r="H167" s="201">
        <v>815</v>
      </c>
      <c r="I167" s="203" t="s">
        <v>703</v>
      </c>
      <c r="J167" s="204" t="s">
        <v>681</v>
      </c>
      <c r="K167" s="205">
        <f t="shared" si="40"/>
        <v>140</v>
      </c>
      <c r="L167" s="206">
        <f t="shared" si="41"/>
        <v>0.2074074074074074</v>
      </c>
      <c r="M167" s="201" t="s">
        <v>591</v>
      </c>
      <c r="N167" s="207">
        <v>43154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8">
        <v>58</v>
      </c>
      <c r="B168" s="209">
        <v>42522</v>
      </c>
      <c r="C168" s="209"/>
      <c r="D168" s="210" t="s">
        <v>704</v>
      </c>
      <c r="E168" s="211" t="s">
        <v>623</v>
      </c>
      <c r="F168" s="212">
        <v>500</v>
      </c>
      <c r="G168" s="212"/>
      <c r="H168" s="213">
        <v>232.5</v>
      </c>
      <c r="I168" s="213" t="s">
        <v>705</v>
      </c>
      <c r="J168" s="214" t="s">
        <v>706</v>
      </c>
      <c r="K168" s="215">
        <f t="shared" si="40"/>
        <v>-267.5</v>
      </c>
      <c r="L168" s="216">
        <f t="shared" si="41"/>
        <v>-0.53500000000000003</v>
      </c>
      <c r="M168" s="212" t="s">
        <v>604</v>
      </c>
      <c r="N168" s="209">
        <v>43735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8">
        <v>59</v>
      </c>
      <c r="B169" s="199">
        <v>42527</v>
      </c>
      <c r="C169" s="199"/>
      <c r="D169" s="200" t="s">
        <v>542</v>
      </c>
      <c r="E169" s="201" t="s">
        <v>623</v>
      </c>
      <c r="F169" s="202">
        <v>110</v>
      </c>
      <c r="G169" s="201"/>
      <c r="H169" s="201">
        <v>126.5</v>
      </c>
      <c r="I169" s="203">
        <v>125</v>
      </c>
      <c r="J169" s="204" t="s">
        <v>632</v>
      </c>
      <c r="K169" s="205">
        <f t="shared" si="40"/>
        <v>16.5</v>
      </c>
      <c r="L169" s="206">
        <f t="shared" si="41"/>
        <v>0.15</v>
      </c>
      <c r="M169" s="201" t="s">
        <v>591</v>
      </c>
      <c r="N169" s="207">
        <v>42552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60</v>
      </c>
      <c r="B170" s="199">
        <v>42538</v>
      </c>
      <c r="C170" s="199"/>
      <c r="D170" s="200" t="s">
        <v>707</v>
      </c>
      <c r="E170" s="201" t="s">
        <v>623</v>
      </c>
      <c r="F170" s="202">
        <v>44</v>
      </c>
      <c r="G170" s="201"/>
      <c r="H170" s="201">
        <v>69.5</v>
      </c>
      <c r="I170" s="203">
        <v>69.5</v>
      </c>
      <c r="J170" s="204" t="s">
        <v>708</v>
      </c>
      <c r="K170" s="205">
        <f t="shared" si="40"/>
        <v>25.5</v>
      </c>
      <c r="L170" s="206">
        <f t="shared" si="41"/>
        <v>0.57954545454545459</v>
      </c>
      <c r="M170" s="201" t="s">
        <v>591</v>
      </c>
      <c r="N170" s="207">
        <v>42977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61</v>
      </c>
      <c r="B171" s="199">
        <v>42549</v>
      </c>
      <c r="C171" s="199"/>
      <c r="D171" s="200" t="s">
        <v>709</v>
      </c>
      <c r="E171" s="201" t="s">
        <v>623</v>
      </c>
      <c r="F171" s="202">
        <v>262.5</v>
      </c>
      <c r="G171" s="201"/>
      <c r="H171" s="201">
        <v>340</v>
      </c>
      <c r="I171" s="203">
        <v>333</v>
      </c>
      <c r="J171" s="204" t="s">
        <v>710</v>
      </c>
      <c r="K171" s="205">
        <v>77.5</v>
      </c>
      <c r="L171" s="206">
        <v>0.29523809523809502</v>
      </c>
      <c r="M171" s="201" t="s">
        <v>591</v>
      </c>
      <c r="N171" s="207">
        <v>43017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62</v>
      </c>
      <c r="B172" s="199">
        <v>42549</v>
      </c>
      <c r="C172" s="199"/>
      <c r="D172" s="200" t="s">
        <v>711</v>
      </c>
      <c r="E172" s="201" t="s">
        <v>623</v>
      </c>
      <c r="F172" s="202">
        <v>840</v>
      </c>
      <c r="G172" s="201"/>
      <c r="H172" s="201">
        <v>1230</v>
      </c>
      <c r="I172" s="203">
        <v>1230</v>
      </c>
      <c r="J172" s="204" t="s">
        <v>681</v>
      </c>
      <c r="K172" s="205">
        <v>390</v>
      </c>
      <c r="L172" s="206">
        <v>0.46428571428571402</v>
      </c>
      <c r="M172" s="201" t="s">
        <v>591</v>
      </c>
      <c r="N172" s="207">
        <v>42649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21">
        <v>63</v>
      </c>
      <c r="B173" s="222">
        <v>42556</v>
      </c>
      <c r="C173" s="222"/>
      <c r="D173" s="223" t="s">
        <v>712</v>
      </c>
      <c r="E173" s="224" t="s">
        <v>623</v>
      </c>
      <c r="F173" s="224">
        <v>395</v>
      </c>
      <c r="G173" s="225"/>
      <c r="H173" s="225">
        <f>(468.5+342.5)/2</f>
        <v>405.5</v>
      </c>
      <c r="I173" s="225">
        <v>510</v>
      </c>
      <c r="J173" s="226" t="s">
        <v>713</v>
      </c>
      <c r="K173" s="227">
        <f t="shared" ref="K173:K179" si="42">H173-F173</f>
        <v>10.5</v>
      </c>
      <c r="L173" s="228">
        <f t="shared" ref="L173:L179" si="43">K173/F173</f>
        <v>2.6582278481012658E-2</v>
      </c>
      <c r="M173" s="224" t="s">
        <v>714</v>
      </c>
      <c r="N173" s="222">
        <v>43606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8">
        <v>64</v>
      </c>
      <c r="B174" s="209">
        <v>42584</v>
      </c>
      <c r="C174" s="209"/>
      <c r="D174" s="210" t="s">
        <v>715</v>
      </c>
      <c r="E174" s="211" t="s">
        <v>593</v>
      </c>
      <c r="F174" s="212">
        <f>169.5-12.8</f>
        <v>156.69999999999999</v>
      </c>
      <c r="G174" s="212"/>
      <c r="H174" s="213">
        <v>77</v>
      </c>
      <c r="I174" s="213" t="s">
        <v>716</v>
      </c>
      <c r="J174" s="214" t="s">
        <v>717</v>
      </c>
      <c r="K174" s="215">
        <f t="shared" si="42"/>
        <v>-79.699999999999989</v>
      </c>
      <c r="L174" s="216">
        <f t="shared" si="43"/>
        <v>-0.50861518825781749</v>
      </c>
      <c r="M174" s="212" t="s">
        <v>604</v>
      </c>
      <c r="N174" s="209">
        <v>43522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8">
        <v>65</v>
      </c>
      <c r="B175" s="209">
        <v>42586</v>
      </c>
      <c r="C175" s="209"/>
      <c r="D175" s="210" t="s">
        <v>718</v>
      </c>
      <c r="E175" s="211" t="s">
        <v>623</v>
      </c>
      <c r="F175" s="212">
        <v>400</v>
      </c>
      <c r="G175" s="212"/>
      <c r="H175" s="213">
        <v>305</v>
      </c>
      <c r="I175" s="213">
        <v>475</v>
      </c>
      <c r="J175" s="214" t="s">
        <v>719</v>
      </c>
      <c r="K175" s="215">
        <f t="shared" si="42"/>
        <v>-95</v>
      </c>
      <c r="L175" s="216">
        <f t="shared" si="43"/>
        <v>-0.23749999999999999</v>
      </c>
      <c r="M175" s="212" t="s">
        <v>604</v>
      </c>
      <c r="N175" s="209">
        <v>43606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8">
        <v>66</v>
      </c>
      <c r="B176" s="199">
        <v>42593</v>
      </c>
      <c r="C176" s="199"/>
      <c r="D176" s="200" t="s">
        <v>720</v>
      </c>
      <c r="E176" s="201" t="s">
        <v>623</v>
      </c>
      <c r="F176" s="202">
        <v>86.5</v>
      </c>
      <c r="G176" s="201"/>
      <c r="H176" s="201">
        <v>130</v>
      </c>
      <c r="I176" s="203">
        <v>130</v>
      </c>
      <c r="J176" s="204" t="s">
        <v>721</v>
      </c>
      <c r="K176" s="205">
        <f t="shared" si="42"/>
        <v>43.5</v>
      </c>
      <c r="L176" s="206">
        <f t="shared" si="43"/>
        <v>0.50289017341040465</v>
      </c>
      <c r="M176" s="201" t="s">
        <v>591</v>
      </c>
      <c r="N176" s="207">
        <v>43091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8">
        <v>67</v>
      </c>
      <c r="B177" s="209">
        <v>42600</v>
      </c>
      <c r="C177" s="209"/>
      <c r="D177" s="210" t="s">
        <v>110</v>
      </c>
      <c r="E177" s="211" t="s">
        <v>623</v>
      </c>
      <c r="F177" s="212">
        <v>133.5</v>
      </c>
      <c r="G177" s="212"/>
      <c r="H177" s="213">
        <v>126.5</v>
      </c>
      <c r="I177" s="213">
        <v>178</v>
      </c>
      <c r="J177" s="214" t="s">
        <v>722</v>
      </c>
      <c r="K177" s="215">
        <f t="shared" si="42"/>
        <v>-7</v>
      </c>
      <c r="L177" s="216">
        <f t="shared" si="43"/>
        <v>-5.2434456928838954E-2</v>
      </c>
      <c r="M177" s="212" t="s">
        <v>604</v>
      </c>
      <c r="N177" s="209">
        <v>42615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68</v>
      </c>
      <c r="B178" s="199">
        <v>42613</v>
      </c>
      <c r="C178" s="199"/>
      <c r="D178" s="200" t="s">
        <v>723</v>
      </c>
      <c r="E178" s="201" t="s">
        <v>623</v>
      </c>
      <c r="F178" s="202">
        <v>560</v>
      </c>
      <c r="G178" s="201"/>
      <c r="H178" s="201">
        <v>725</v>
      </c>
      <c r="I178" s="203">
        <v>725</v>
      </c>
      <c r="J178" s="204" t="s">
        <v>625</v>
      </c>
      <c r="K178" s="205">
        <f t="shared" si="42"/>
        <v>165</v>
      </c>
      <c r="L178" s="206">
        <f t="shared" si="43"/>
        <v>0.29464285714285715</v>
      </c>
      <c r="M178" s="201" t="s">
        <v>591</v>
      </c>
      <c r="N178" s="207">
        <v>42456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69</v>
      </c>
      <c r="B179" s="199">
        <v>42614</v>
      </c>
      <c r="C179" s="199"/>
      <c r="D179" s="200" t="s">
        <v>724</v>
      </c>
      <c r="E179" s="201" t="s">
        <v>623</v>
      </c>
      <c r="F179" s="202">
        <v>160.5</v>
      </c>
      <c r="G179" s="201"/>
      <c r="H179" s="201">
        <v>210</v>
      </c>
      <c r="I179" s="203">
        <v>210</v>
      </c>
      <c r="J179" s="204" t="s">
        <v>625</v>
      </c>
      <c r="K179" s="205">
        <f t="shared" si="42"/>
        <v>49.5</v>
      </c>
      <c r="L179" s="206">
        <f t="shared" si="43"/>
        <v>0.30841121495327101</v>
      </c>
      <c r="M179" s="201" t="s">
        <v>591</v>
      </c>
      <c r="N179" s="207">
        <v>42871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8">
        <v>70</v>
      </c>
      <c r="B180" s="199">
        <v>42646</v>
      </c>
      <c r="C180" s="199"/>
      <c r="D180" s="200" t="s">
        <v>397</v>
      </c>
      <c r="E180" s="201" t="s">
        <v>623</v>
      </c>
      <c r="F180" s="202">
        <v>430</v>
      </c>
      <c r="G180" s="201"/>
      <c r="H180" s="201">
        <v>596</v>
      </c>
      <c r="I180" s="203">
        <v>575</v>
      </c>
      <c r="J180" s="204" t="s">
        <v>725</v>
      </c>
      <c r="K180" s="205">
        <v>166</v>
      </c>
      <c r="L180" s="206">
        <v>0.38604651162790699</v>
      </c>
      <c r="M180" s="201" t="s">
        <v>591</v>
      </c>
      <c r="N180" s="207">
        <v>42769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8">
        <v>71</v>
      </c>
      <c r="B181" s="199">
        <v>42657</v>
      </c>
      <c r="C181" s="199"/>
      <c r="D181" s="200" t="s">
        <v>726</v>
      </c>
      <c r="E181" s="201" t="s">
        <v>623</v>
      </c>
      <c r="F181" s="202">
        <v>280</v>
      </c>
      <c r="G181" s="201"/>
      <c r="H181" s="201">
        <v>345</v>
      </c>
      <c r="I181" s="203">
        <v>345</v>
      </c>
      <c r="J181" s="204" t="s">
        <v>625</v>
      </c>
      <c r="K181" s="205">
        <f t="shared" ref="K181:K186" si="44">H181-F181</f>
        <v>65</v>
      </c>
      <c r="L181" s="206">
        <f t="shared" ref="L181:L182" si="45">K181/F181</f>
        <v>0.23214285714285715</v>
      </c>
      <c r="M181" s="201" t="s">
        <v>591</v>
      </c>
      <c r="N181" s="207">
        <v>42814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8">
        <v>72</v>
      </c>
      <c r="B182" s="199">
        <v>42657</v>
      </c>
      <c r="C182" s="199"/>
      <c r="D182" s="200" t="s">
        <v>727</v>
      </c>
      <c r="E182" s="201" t="s">
        <v>623</v>
      </c>
      <c r="F182" s="202">
        <v>245</v>
      </c>
      <c r="G182" s="201"/>
      <c r="H182" s="201">
        <v>325.5</v>
      </c>
      <c r="I182" s="203">
        <v>330</v>
      </c>
      <c r="J182" s="204" t="s">
        <v>728</v>
      </c>
      <c r="K182" s="205">
        <f t="shared" si="44"/>
        <v>80.5</v>
      </c>
      <c r="L182" s="206">
        <f t="shared" si="45"/>
        <v>0.32857142857142857</v>
      </c>
      <c r="M182" s="201" t="s">
        <v>591</v>
      </c>
      <c r="N182" s="207">
        <v>42769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8">
        <v>73</v>
      </c>
      <c r="B183" s="199">
        <v>42660</v>
      </c>
      <c r="C183" s="199"/>
      <c r="D183" s="200" t="s">
        <v>347</v>
      </c>
      <c r="E183" s="201" t="s">
        <v>623</v>
      </c>
      <c r="F183" s="202">
        <v>125</v>
      </c>
      <c r="G183" s="201"/>
      <c r="H183" s="201">
        <v>160</v>
      </c>
      <c r="I183" s="203">
        <v>160</v>
      </c>
      <c r="J183" s="204" t="s">
        <v>681</v>
      </c>
      <c r="K183" s="205">
        <f t="shared" si="44"/>
        <v>35</v>
      </c>
      <c r="L183" s="206">
        <v>0.28000000000000003</v>
      </c>
      <c r="M183" s="201" t="s">
        <v>591</v>
      </c>
      <c r="N183" s="207">
        <v>42803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74</v>
      </c>
      <c r="B184" s="199">
        <v>42660</v>
      </c>
      <c r="C184" s="199"/>
      <c r="D184" s="200" t="s">
        <v>470</v>
      </c>
      <c r="E184" s="201" t="s">
        <v>623</v>
      </c>
      <c r="F184" s="202">
        <v>114</v>
      </c>
      <c r="G184" s="201"/>
      <c r="H184" s="201">
        <v>145</v>
      </c>
      <c r="I184" s="203">
        <v>145</v>
      </c>
      <c r="J184" s="204" t="s">
        <v>681</v>
      </c>
      <c r="K184" s="205">
        <f t="shared" si="44"/>
        <v>31</v>
      </c>
      <c r="L184" s="206">
        <f t="shared" ref="L184:L186" si="46">K184/F184</f>
        <v>0.27192982456140352</v>
      </c>
      <c r="M184" s="201" t="s">
        <v>591</v>
      </c>
      <c r="N184" s="207">
        <v>42859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8">
        <v>75</v>
      </c>
      <c r="B185" s="199">
        <v>42660</v>
      </c>
      <c r="C185" s="199"/>
      <c r="D185" s="200" t="s">
        <v>729</v>
      </c>
      <c r="E185" s="201" t="s">
        <v>623</v>
      </c>
      <c r="F185" s="202">
        <v>212</v>
      </c>
      <c r="G185" s="201"/>
      <c r="H185" s="201">
        <v>280</v>
      </c>
      <c r="I185" s="203">
        <v>276</v>
      </c>
      <c r="J185" s="204" t="s">
        <v>730</v>
      </c>
      <c r="K185" s="205">
        <f t="shared" si="44"/>
        <v>68</v>
      </c>
      <c r="L185" s="206">
        <f t="shared" si="46"/>
        <v>0.32075471698113206</v>
      </c>
      <c r="M185" s="201" t="s">
        <v>591</v>
      </c>
      <c r="N185" s="207">
        <v>42858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76</v>
      </c>
      <c r="B186" s="199">
        <v>42678</v>
      </c>
      <c r="C186" s="199"/>
      <c r="D186" s="200" t="s">
        <v>458</v>
      </c>
      <c r="E186" s="201" t="s">
        <v>623</v>
      </c>
      <c r="F186" s="202">
        <v>155</v>
      </c>
      <c r="G186" s="201"/>
      <c r="H186" s="201">
        <v>210</v>
      </c>
      <c r="I186" s="203">
        <v>210</v>
      </c>
      <c r="J186" s="204" t="s">
        <v>731</v>
      </c>
      <c r="K186" s="205">
        <f t="shared" si="44"/>
        <v>55</v>
      </c>
      <c r="L186" s="206">
        <f t="shared" si="46"/>
        <v>0.35483870967741937</v>
      </c>
      <c r="M186" s="201" t="s">
        <v>591</v>
      </c>
      <c r="N186" s="207">
        <v>42944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8">
        <v>77</v>
      </c>
      <c r="B187" s="209">
        <v>42710</v>
      </c>
      <c r="C187" s="209"/>
      <c r="D187" s="210" t="s">
        <v>732</v>
      </c>
      <c r="E187" s="211" t="s">
        <v>623</v>
      </c>
      <c r="F187" s="212">
        <v>150.5</v>
      </c>
      <c r="G187" s="212"/>
      <c r="H187" s="213">
        <v>72.5</v>
      </c>
      <c r="I187" s="213">
        <v>174</v>
      </c>
      <c r="J187" s="214" t="s">
        <v>733</v>
      </c>
      <c r="K187" s="215">
        <v>-78</v>
      </c>
      <c r="L187" s="216">
        <v>-0.51827242524916906</v>
      </c>
      <c r="M187" s="212" t="s">
        <v>604</v>
      </c>
      <c r="N187" s="209">
        <v>43333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78</v>
      </c>
      <c r="B188" s="199">
        <v>42712</v>
      </c>
      <c r="C188" s="199"/>
      <c r="D188" s="200" t="s">
        <v>734</v>
      </c>
      <c r="E188" s="201" t="s">
        <v>623</v>
      </c>
      <c r="F188" s="202">
        <v>380</v>
      </c>
      <c r="G188" s="201"/>
      <c r="H188" s="201">
        <v>478</v>
      </c>
      <c r="I188" s="203">
        <v>468</v>
      </c>
      <c r="J188" s="204" t="s">
        <v>681</v>
      </c>
      <c r="K188" s="205">
        <f t="shared" ref="K188:K190" si="47">H188-F188</f>
        <v>98</v>
      </c>
      <c r="L188" s="206">
        <f t="shared" ref="L188:L190" si="48">K188/F188</f>
        <v>0.25789473684210529</v>
      </c>
      <c r="M188" s="201" t="s">
        <v>591</v>
      </c>
      <c r="N188" s="207">
        <v>43025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79</v>
      </c>
      <c r="B189" s="199">
        <v>42734</v>
      </c>
      <c r="C189" s="199"/>
      <c r="D189" s="200" t="s">
        <v>109</v>
      </c>
      <c r="E189" s="201" t="s">
        <v>623</v>
      </c>
      <c r="F189" s="202">
        <v>305</v>
      </c>
      <c r="G189" s="201"/>
      <c r="H189" s="201">
        <v>375</v>
      </c>
      <c r="I189" s="203">
        <v>375</v>
      </c>
      <c r="J189" s="204" t="s">
        <v>681</v>
      </c>
      <c r="K189" s="205">
        <f t="shared" si="47"/>
        <v>70</v>
      </c>
      <c r="L189" s="206">
        <f t="shared" si="48"/>
        <v>0.22950819672131148</v>
      </c>
      <c r="M189" s="201" t="s">
        <v>591</v>
      </c>
      <c r="N189" s="207">
        <v>42768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80</v>
      </c>
      <c r="B190" s="199">
        <v>42739</v>
      </c>
      <c r="C190" s="199"/>
      <c r="D190" s="200" t="s">
        <v>95</v>
      </c>
      <c r="E190" s="201" t="s">
        <v>623</v>
      </c>
      <c r="F190" s="202">
        <v>99.5</v>
      </c>
      <c r="G190" s="201"/>
      <c r="H190" s="201">
        <v>158</v>
      </c>
      <c r="I190" s="203">
        <v>158</v>
      </c>
      <c r="J190" s="204" t="s">
        <v>681</v>
      </c>
      <c r="K190" s="205">
        <f t="shared" si="47"/>
        <v>58.5</v>
      </c>
      <c r="L190" s="206">
        <f t="shared" si="48"/>
        <v>0.5879396984924623</v>
      </c>
      <c r="M190" s="201" t="s">
        <v>591</v>
      </c>
      <c r="N190" s="207">
        <v>42898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81</v>
      </c>
      <c r="B191" s="199">
        <v>42739</v>
      </c>
      <c r="C191" s="199"/>
      <c r="D191" s="200" t="s">
        <v>95</v>
      </c>
      <c r="E191" s="201" t="s">
        <v>623</v>
      </c>
      <c r="F191" s="202">
        <v>99.5</v>
      </c>
      <c r="G191" s="201"/>
      <c r="H191" s="201">
        <v>158</v>
      </c>
      <c r="I191" s="203">
        <v>158</v>
      </c>
      <c r="J191" s="204" t="s">
        <v>681</v>
      </c>
      <c r="K191" s="205">
        <v>58.5</v>
      </c>
      <c r="L191" s="206">
        <v>0.58793969849246197</v>
      </c>
      <c r="M191" s="201" t="s">
        <v>591</v>
      </c>
      <c r="N191" s="207">
        <v>42898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82</v>
      </c>
      <c r="B192" s="199">
        <v>42786</v>
      </c>
      <c r="C192" s="199"/>
      <c r="D192" s="200" t="s">
        <v>186</v>
      </c>
      <c r="E192" s="201" t="s">
        <v>623</v>
      </c>
      <c r="F192" s="202">
        <v>140.5</v>
      </c>
      <c r="G192" s="201"/>
      <c r="H192" s="201">
        <v>220</v>
      </c>
      <c r="I192" s="203">
        <v>220</v>
      </c>
      <c r="J192" s="204" t="s">
        <v>681</v>
      </c>
      <c r="K192" s="205">
        <f>H192-F192</f>
        <v>79.5</v>
      </c>
      <c r="L192" s="206">
        <f>K192/F192</f>
        <v>0.5658362989323843</v>
      </c>
      <c r="M192" s="201" t="s">
        <v>591</v>
      </c>
      <c r="N192" s="207">
        <v>42864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8">
        <v>83</v>
      </c>
      <c r="B193" s="199">
        <v>42786</v>
      </c>
      <c r="C193" s="199"/>
      <c r="D193" s="200" t="s">
        <v>735</v>
      </c>
      <c r="E193" s="201" t="s">
        <v>623</v>
      </c>
      <c r="F193" s="202">
        <v>202.5</v>
      </c>
      <c r="G193" s="201"/>
      <c r="H193" s="201">
        <v>234</v>
      </c>
      <c r="I193" s="203">
        <v>234</v>
      </c>
      <c r="J193" s="204" t="s">
        <v>681</v>
      </c>
      <c r="K193" s="205">
        <v>31.5</v>
      </c>
      <c r="L193" s="206">
        <v>0.155555555555556</v>
      </c>
      <c r="M193" s="201" t="s">
        <v>591</v>
      </c>
      <c r="N193" s="207">
        <v>42836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8">
        <v>84</v>
      </c>
      <c r="B194" s="199">
        <v>42818</v>
      </c>
      <c r="C194" s="199"/>
      <c r="D194" s="200" t="s">
        <v>736</v>
      </c>
      <c r="E194" s="201" t="s">
        <v>623</v>
      </c>
      <c r="F194" s="202">
        <v>300.5</v>
      </c>
      <c r="G194" s="201"/>
      <c r="H194" s="201">
        <v>417.5</v>
      </c>
      <c r="I194" s="203">
        <v>420</v>
      </c>
      <c r="J194" s="204" t="s">
        <v>737</v>
      </c>
      <c r="K194" s="205">
        <f>H194-F194</f>
        <v>117</v>
      </c>
      <c r="L194" s="206">
        <f>K194/F194</f>
        <v>0.38935108153078202</v>
      </c>
      <c r="M194" s="201" t="s">
        <v>591</v>
      </c>
      <c r="N194" s="207">
        <v>43070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8">
        <v>85</v>
      </c>
      <c r="B195" s="199">
        <v>42818</v>
      </c>
      <c r="C195" s="199"/>
      <c r="D195" s="200" t="s">
        <v>711</v>
      </c>
      <c r="E195" s="201" t="s">
        <v>623</v>
      </c>
      <c r="F195" s="202">
        <v>850</v>
      </c>
      <c r="G195" s="201"/>
      <c r="H195" s="201">
        <v>1042.5</v>
      </c>
      <c r="I195" s="203">
        <v>1023</v>
      </c>
      <c r="J195" s="204" t="s">
        <v>738</v>
      </c>
      <c r="K195" s="205">
        <v>192.5</v>
      </c>
      <c r="L195" s="206">
        <v>0.22647058823529401</v>
      </c>
      <c r="M195" s="201" t="s">
        <v>591</v>
      </c>
      <c r="N195" s="207">
        <v>42830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86</v>
      </c>
      <c r="B196" s="199">
        <v>42830</v>
      </c>
      <c r="C196" s="199"/>
      <c r="D196" s="200" t="s">
        <v>489</v>
      </c>
      <c r="E196" s="201" t="s">
        <v>623</v>
      </c>
      <c r="F196" s="202">
        <v>785</v>
      </c>
      <c r="G196" s="201"/>
      <c r="H196" s="201">
        <v>930</v>
      </c>
      <c r="I196" s="203">
        <v>920</v>
      </c>
      <c r="J196" s="204" t="s">
        <v>739</v>
      </c>
      <c r="K196" s="205">
        <f>H196-F196</f>
        <v>145</v>
      </c>
      <c r="L196" s="206">
        <f>K196/F196</f>
        <v>0.18471337579617833</v>
      </c>
      <c r="M196" s="201" t="s">
        <v>591</v>
      </c>
      <c r="N196" s="207">
        <v>42976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8">
        <v>87</v>
      </c>
      <c r="B197" s="209">
        <v>42831</v>
      </c>
      <c r="C197" s="209"/>
      <c r="D197" s="210" t="s">
        <v>740</v>
      </c>
      <c r="E197" s="211" t="s">
        <v>623</v>
      </c>
      <c r="F197" s="212">
        <v>40</v>
      </c>
      <c r="G197" s="212"/>
      <c r="H197" s="213">
        <v>13.1</v>
      </c>
      <c r="I197" s="213">
        <v>60</v>
      </c>
      <c r="J197" s="214" t="s">
        <v>741</v>
      </c>
      <c r="K197" s="215">
        <v>-26.9</v>
      </c>
      <c r="L197" s="216">
        <v>-0.67249999999999999</v>
      </c>
      <c r="M197" s="212" t="s">
        <v>604</v>
      </c>
      <c r="N197" s="209">
        <v>43138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88</v>
      </c>
      <c r="B198" s="199">
        <v>42837</v>
      </c>
      <c r="C198" s="199"/>
      <c r="D198" s="200" t="s">
        <v>94</v>
      </c>
      <c r="E198" s="201" t="s">
        <v>623</v>
      </c>
      <c r="F198" s="202">
        <v>289.5</v>
      </c>
      <c r="G198" s="201"/>
      <c r="H198" s="201">
        <v>354</v>
      </c>
      <c r="I198" s="203">
        <v>360</v>
      </c>
      <c r="J198" s="204" t="s">
        <v>742</v>
      </c>
      <c r="K198" s="205">
        <f t="shared" ref="K198:K206" si="49">H198-F198</f>
        <v>64.5</v>
      </c>
      <c r="L198" s="206">
        <f t="shared" ref="L198:L206" si="50">K198/F198</f>
        <v>0.22279792746113988</v>
      </c>
      <c r="M198" s="201" t="s">
        <v>591</v>
      </c>
      <c r="N198" s="207">
        <v>43040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89</v>
      </c>
      <c r="B199" s="199">
        <v>42845</v>
      </c>
      <c r="C199" s="199"/>
      <c r="D199" s="200" t="s">
        <v>428</v>
      </c>
      <c r="E199" s="201" t="s">
        <v>623</v>
      </c>
      <c r="F199" s="202">
        <v>700</v>
      </c>
      <c r="G199" s="201"/>
      <c r="H199" s="201">
        <v>840</v>
      </c>
      <c r="I199" s="203">
        <v>840</v>
      </c>
      <c r="J199" s="204" t="s">
        <v>743</v>
      </c>
      <c r="K199" s="205">
        <f t="shared" si="49"/>
        <v>140</v>
      </c>
      <c r="L199" s="206">
        <f t="shared" si="50"/>
        <v>0.2</v>
      </c>
      <c r="M199" s="201" t="s">
        <v>591</v>
      </c>
      <c r="N199" s="207">
        <v>42893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90</v>
      </c>
      <c r="B200" s="199">
        <v>42887</v>
      </c>
      <c r="C200" s="199"/>
      <c r="D200" s="200" t="s">
        <v>744</v>
      </c>
      <c r="E200" s="201" t="s">
        <v>623</v>
      </c>
      <c r="F200" s="202">
        <v>130</v>
      </c>
      <c r="G200" s="201"/>
      <c r="H200" s="201">
        <v>144.25</v>
      </c>
      <c r="I200" s="203">
        <v>170</v>
      </c>
      <c r="J200" s="204" t="s">
        <v>745</v>
      </c>
      <c r="K200" s="205">
        <f t="shared" si="49"/>
        <v>14.25</v>
      </c>
      <c r="L200" s="206">
        <f t="shared" si="50"/>
        <v>0.10961538461538461</v>
      </c>
      <c r="M200" s="201" t="s">
        <v>591</v>
      </c>
      <c r="N200" s="207">
        <v>43675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91</v>
      </c>
      <c r="B201" s="199">
        <v>42901</v>
      </c>
      <c r="C201" s="199"/>
      <c r="D201" s="200" t="s">
        <v>746</v>
      </c>
      <c r="E201" s="201" t="s">
        <v>623</v>
      </c>
      <c r="F201" s="202">
        <v>214.5</v>
      </c>
      <c r="G201" s="201"/>
      <c r="H201" s="201">
        <v>262</v>
      </c>
      <c r="I201" s="203">
        <v>262</v>
      </c>
      <c r="J201" s="204" t="s">
        <v>747</v>
      </c>
      <c r="K201" s="205">
        <f t="shared" si="49"/>
        <v>47.5</v>
      </c>
      <c r="L201" s="206">
        <f t="shared" si="50"/>
        <v>0.22144522144522144</v>
      </c>
      <c r="M201" s="201" t="s">
        <v>591</v>
      </c>
      <c r="N201" s="207">
        <v>42977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9">
        <v>92</v>
      </c>
      <c r="B202" s="230">
        <v>42933</v>
      </c>
      <c r="C202" s="230"/>
      <c r="D202" s="231" t="s">
        <v>748</v>
      </c>
      <c r="E202" s="232" t="s">
        <v>623</v>
      </c>
      <c r="F202" s="233">
        <v>370</v>
      </c>
      <c r="G202" s="232"/>
      <c r="H202" s="232">
        <v>447.5</v>
      </c>
      <c r="I202" s="234">
        <v>450</v>
      </c>
      <c r="J202" s="235" t="s">
        <v>681</v>
      </c>
      <c r="K202" s="205">
        <f t="shared" si="49"/>
        <v>77.5</v>
      </c>
      <c r="L202" s="236">
        <f t="shared" si="50"/>
        <v>0.20945945945945946</v>
      </c>
      <c r="M202" s="232" t="s">
        <v>591</v>
      </c>
      <c r="N202" s="237">
        <v>43035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9">
        <v>93</v>
      </c>
      <c r="B203" s="230">
        <v>42943</v>
      </c>
      <c r="C203" s="230"/>
      <c r="D203" s="231" t="s">
        <v>184</v>
      </c>
      <c r="E203" s="232" t="s">
        <v>623</v>
      </c>
      <c r="F203" s="233">
        <v>657.5</v>
      </c>
      <c r="G203" s="232"/>
      <c r="H203" s="232">
        <v>825</v>
      </c>
      <c r="I203" s="234">
        <v>820</v>
      </c>
      <c r="J203" s="235" t="s">
        <v>681</v>
      </c>
      <c r="K203" s="205">
        <f t="shared" si="49"/>
        <v>167.5</v>
      </c>
      <c r="L203" s="236">
        <f t="shared" si="50"/>
        <v>0.25475285171102663</v>
      </c>
      <c r="M203" s="232" t="s">
        <v>591</v>
      </c>
      <c r="N203" s="237">
        <v>43090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8">
        <v>94</v>
      </c>
      <c r="B204" s="199">
        <v>42964</v>
      </c>
      <c r="C204" s="199"/>
      <c r="D204" s="200" t="s">
        <v>363</v>
      </c>
      <c r="E204" s="201" t="s">
        <v>623</v>
      </c>
      <c r="F204" s="202">
        <v>605</v>
      </c>
      <c r="G204" s="201"/>
      <c r="H204" s="201">
        <v>750</v>
      </c>
      <c r="I204" s="203">
        <v>750</v>
      </c>
      <c r="J204" s="204" t="s">
        <v>739</v>
      </c>
      <c r="K204" s="205">
        <f t="shared" si="49"/>
        <v>145</v>
      </c>
      <c r="L204" s="206">
        <f t="shared" si="50"/>
        <v>0.23966942148760331</v>
      </c>
      <c r="M204" s="201" t="s">
        <v>591</v>
      </c>
      <c r="N204" s="207">
        <v>43027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8">
        <v>95</v>
      </c>
      <c r="B205" s="209">
        <v>42979</v>
      </c>
      <c r="C205" s="209"/>
      <c r="D205" s="217" t="s">
        <v>749</v>
      </c>
      <c r="E205" s="212" t="s">
        <v>623</v>
      </c>
      <c r="F205" s="212">
        <v>255</v>
      </c>
      <c r="G205" s="213"/>
      <c r="H205" s="213">
        <v>217.25</v>
      </c>
      <c r="I205" s="213">
        <v>320</v>
      </c>
      <c r="J205" s="214" t="s">
        <v>750</v>
      </c>
      <c r="K205" s="215">
        <f t="shared" si="49"/>
        <v>-37.75</v>
      </c>
      <c r="L205" s="218">
        <f t="shared" si="50"/>
        <v>-0.14803921568627451</v>
      </c>
      <c r="M205" s="212" t="s">
        <v>604</v>
      </c>
      <c r="N205" s="209">
        <v>43661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96</v>
      </c>
      <c r="B206" s="199">
        <v>42997</v>
      </c>
      <c r="C206" s="199"/>
      <c r="D206" s="200" t="s">
        <v>751</v>
      </c>
      <c r="E206" s="201" t="s">
        <v>623</v>
      </c>
      <c r="F206" s="202">
        <v>215</v>
      </c>
      <c r="G206" s="201"/>
      <c r="H206" s="201">
        <v>258</v>
      </c>
      <c r="I206" s="203">
        <v>258</v>
      </c>
      <c r="J206" s="204" t="s">
        <v>681</v>
      </c>
      <c r="K206" s="205">
        <f t="shared" si="49"/>
        <v>43</v>
      </c>
      <c r="L206" s="206">
        <f t="shared" si="50"/>
        <v>0.2</v>
      </c>
      <c r="M206" s="201" t="s">
        <v>591</v>
      </c>
      <c r="N206" s="207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97</v>
      </c>
      <c r="B207" s="199">
        <v>42997</v>
      </c>
      <c r="C207" s="199"/>
      <c r="D207" s="200" t="s">
        <v>751</v>
      </c>
      <c r="E207" s="201" t="s">
        <v>623</v>
      </c>
      <c r="F207" s="202">
        <v>215</v>
      </c>
      <c r="G207" s="201"/>
      <c r="H207" s="201">
        <v>258</v>
      </c>
      <c r="I207" s="203">
        <v>258</v>
      </c>
      <c r="J207" s="235" t="s">
        <v>681</v>
      </c>
      <c r="K207" s="205">
        <v>43</v>
      </c>
      <c r="L207" s="206">
        <v>0.2</v>
      </c>
      <c r="M207" s="201" t="s">
        <v>591</v>
      </c>
      <c r="N207" s="207">
        <v>43040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9">
        <v>98</v>
      </c>
      <c r="B208" s="230">
        <v>42998</v>
      </c>
      <c r="C208" s="230"/>
      <c r="D208" s="231" t="s">
        <v>752</v>
      </c>
      <c r="E208" s="232" t="s">
        <v>623</v>
      </c>
      <c r="F208" s="202">
        <v>75</v>
      </c>
      <c r="G208" s="232"/>
      <c r="H208" s="232">
        <v>90</v>
      </c>
      <c r="I208" s="234">
        <v>90</v>
      </c>
      <c r="J208" s="204" t="s">
        <v>753</v>
      </c>
      <c r="K208" s="205">
        <f t="shared" ref="K208:K213" si="51">H208-F208</f>
        <v>15</v>
      </c>
      <c r="L208" s="206">
        <f t="shared" ref="L208:L213" si="52">K208/F208</f>
        <v>0.2</v>
      </c>
      <c r="M208" s="201" t="s">
        <v>591</v>
      </c>
      <c r="N208" s="207">
        <v>43019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9">
        <v>99</v>
      </c>
      <c r="B209" s="230">
        <v>43011</v>
      </c>
      <c r="C209" s="230"/>
      <c r="D209" s="231" t="s">
        <v>606</v>
      </c>
      <c r="E209" s="232" t="s">
        <v>623</v>
      </c>
      <c r="F209" s="233">
        <v>315</v>
      </c>
      <c r="G209" s="232"/>
      <c r="H209" s="232">
        <v>392</v>
      </c>
      <c r="I209" s="234">
        <v>384</v>
      </c>
      <c r="J209" s="235" t="s">
        <v>754</v>
      </c>
      <c r="K209" s="205">
        <f t="shared" si="51"/>
        <v>77</v>
      </c>
      <c r="L209" s="236">
        <f t="shared" si="52"/>
        <v>0.24444444444444444</v>
      </c>
      <c r="M209" s="232" t="s">
        <v>591</v>
      </c>
      <c r="N209" s="237">
        <v>43017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9">
        <v>100</v>
      </c>
      <c r="B210" s="230">
        <v>43013</v>
      </c>
      <c r="C210" s="230"/>
      <c r="D210" s="231" t="s">
        <v>463</v>
      </c>
      <c r="E210" s="232" t="s">
        <v>623</v>
      </c>
      <c r="F210" s="233">
        <v>145</v>
      </c>
      <c r="G210" s="232"/>
      <c r="H210" s="232">
        <v>179</v>
      </c>
      <c r="I210" s="234">
        <v>180</v>
      </c>
      <c r="J210" s="235" t="s">
        <v>755</v>
      </c>
      <c r="K210" s="205">
        <f t="shared" si="51"/>
        <v>34</v>
      </c>
      <c r="L210" s="236">
        <f t="shared" si="52"/>
        <v>0.23448275862068965</v>
      </c>
      <c r="M210" s="232" t="s">
        <v>591</v>
      </c>
      <c r="N210" s="237">
        <v>43025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9">
        <v>101</v>
      </c>
      <c r="B211" s="230">
        <v>43014</v>
      </c>
      <c r="C211" s="230"/>
      <c r="D211" s="231" t="s">
        <v>337</v>
      </c>
      <c r="E211" s="232" t="s">
        <v>623</v>
      </c>
      <c r="F211" s="233">
        <v>256</v>
      </c>
      <c r="G211" s="232"/>
      <c r="H211" s="232">
        <v>323</v>
      </c>
      <c r="I211" s="234">
        <v>320</v>
      </c>
      <c r="J211" s="235" t="s">
        <v>681</v>
      </c>
      <c r="K211" s="205">
        <f t="shared" si="51"/>
        <v>67</v>
      </c>
      <c r="L211" s="236">
        <f t="shared" si="52"/>
        <v>0.26171875</v>
      </c>
      <c r="M211" s="232" t="s">
        <v>591</v>
      </c>
      <c r="N211" s="237">
        <v>43067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9">
        <v>102</v>
      </c>
      <c r="B212" s="230">
        <v>43017</v>
      </c>
      <c r="C212" s="230"/>
      <c r="D212" s="231" t="s">
        <v>353</v>
      </c>
      <c r="E212" s="232" t="s">
        <v>623</v>
      </c>
      <c r="F212" s="233">
        <v>137.5</v>
      </c>
      <c r="G212" s="232"/>
      <c r="H212" s="232">
        <v>184</v>
      </c>
      <c r="I212" s="234">
        <v>183</v>
      </c>
      <c r="J212" s="235" t="s">
        <v>756</v>
      </c>
      <c r="K212" s="205">
        <f t="shared" si="51"/>
        <v>46.5</v>
      </c>
      <c r="L212" s="236">
        <f t="shared" si="52"/>
        <v>0.33818181818181819</v>
      </c>
      <c r="M212" s="232" t="s">
        <v>591</v>
      </c>
      <c r="N212" s="237">
        <v>43108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9">
        <v>103</v>
      </c>
      <c r="B213" s="230">
        <v>43018</v>
      </c>
      <c r="C213" s="230"/>
      <c r="D213" s="231" t="s">
        <v>757</v>
      </c>
      <c r="E213" s="232" t="s">
        <v>623</v>
      </c>
      <c r="F213" s="233">
        <v>125.5</v>
      </c>
      <c r="G213" s="232"/>
      <c r="H213" s="232">
        <v>158</v>
      </c>
      <c r="I213" s="234">
        <v>155</v>
      </c>
      <c r="J213" s="235" t="s">
        <v>758</v>
      </c>
      <c r="K213" s="205">
        <f t="shared" si="51"/>
        <v>32.5</v>
      </c>
      <c r="L213" s="236">
        <f t="shared" si="52"/>
        <v>0.25896414342629481</v>
      </c>
      <c r="M213" s="232" t="s">
        <v>591</v>
      </c>
      <c r="N213" s="237">
        <v>43067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9">
        <v>104</v>
      </c>
      <c r="B214" s="230">
        <v>43018</v>
      </c>
      <c r="C214" s="230"/>
      <c r="D214" s="231" t="s">
        <v>759</v>
      </c>
      <c r="E214" s="232" t="s">
        <v>623</v>
      </c>
      <c r="F214" s="233">
        <v>895</v>
      </c>
      <c r="G214" s="232"/>
      <c r="H214" s="232">
        <v>1122.5</v>
      </c>
      <c r="I214" s="234">
        <v>1078</v>
      </c>
      <c r="J214" s="235" t="s">
        <v>760</v>
      </c>
      <c r="K214" s="205">
        <v>227.5</v>
      </c>
      <c r="L214" s="236">
        <v>0.25418994413407803</v>
      </c>
      <c r="M214" s="232" t="s">
        <v>591</v>
      </c>
      <c r="N214" s="237">
        <v>43117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9">
        <v>105</v>
      </c>
      <c r="B215" s="230">
        <v>43020</v>
      </c>
      <c r="C215" s="230"/>
      <c r="D215" s="231" t="s">
        <v>346</v>
      </c>
      <c r="E215" s="232" t="s">
        <v>623</v>
      </c>
      <c r="F215" s="233">
        <v>525</v>
      </c>
      <c r="G215" s="232"/>
      <c r="H215" s="232">
        <v>629</v>
      </c>
      <c r="I215" s="234">
        <v>629</v>
      </c>
      <c r="J215" s="235" t="s">
        <v>681</v>
      </c>
      <c r="K215" s="205">
        <v>104</v>
      </c>
      <c r="L215" s="236">
        <v>0.19809523809523799</v>
      </c>
      <c r="M215" s="232" t="s">
        <v>591</v>
      </c>
      <c r="N215" s="237">
        <v>43119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9">
        <v>106</v>
      </c>
      <c r="B216" s="230">
        <v>43046</v>
      </c>
      <c r="C216" s="230"/>
      <c r="D216" s="231" t="s">
        <v>388</v>
      </c>
      <c r="E216" s="232" t="s">
        <v>623</v>
      </c>
      <c r="F216" s="233">
        <v>740</v>
      </c>
      <c r="G216" s="232"/>
      <c r="H216" s="232">
        <v>892.5</v>
      </c>
      <c r="I216" s="234">
        <v>900</v>
      </c>
      <c r="J216" s="235" t="s">
        <v>761</v>
      </c>
      <c r="K216" s="205">
        <f t="shared" ref="K216:K218" si="53">H216-F216</f>
        <v>152.5</v>
      </c>
      <c r="L216" s="236">
        <f t="shared" ref="L216:L218" si="54">K216/F216</f>
        <v>0.20608108108108109</v>
      </c>
      <c r="M216" s="232" t="s">
        <v>591</v>
      </c>
      <c r="N216" s="237">
        <v>43052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8">
        <v>107</v>
      </c>
      <c r="B217" s="199">
        <v>43073</v>
      </c>
      <c r="C217" s="199"/>
      <c r="D217" s="200" t="s">
        <v>762</v>
      </c>
      <c r="E217" s="201" t="s">
        <v>623</v>
      </c>
      <c r="F217" s="202">
        <v>118.5</v>
      </c>
      <c r="G217" s="201"/>
      <c r="H217" s="201">
        <v>143.5</v>
      </c>
      <c r="I217" s="203">
        <v>145</v>
      </c>
      <c r="J217" s="204" t="s">
        <v>613</v>
      </c>
      <c r="K217" s="205">
        <f t="shared" si="53"/>
        <v>25</v>
      </c>
      <c r="L217" s="206">
        <f t="shared" si="54"/>
        <v>0.2109704641350211</v>
      </c>
      <c r="M217" s="201" t="s">
        <v>591</v>
      </c>
      <c r="N217" s="207">
        <v>43097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8">
        <v>108</v>
      </c>
      <c r="B218" s="209">
        <v>43090</v>
      </c>
      <c r="C218" s="209"/>
      <c r="D218" s="210" t="s">
        <v>434</v>
      </c>
      <c r="E218" s="211" t="s">
        <v>623</v>
      </c>
      <c r="F218" s="212">
        <v>715</v>
      </c>
      <c r="G218" s="212"/>
      <c r="H218" s="213">
        <v>500</v>
      </c>
      <c r="I218" s="213">
        <v>872</v>
      </c>
      <c r="J218" s="214" t="s">
        <v>763</v>
      </c>
      <c r="K218" s="215">
        <f t="shared" si="53"/>
        <v>-215</v>
      </c>
      <c r="L218" s="216">
        <f t="shared" si="54"/>
        <v>-0.30069930069930068</v>
      </c>
      <c r="M218" s="212" t="s">
        <v>604</v>
      </c>
      <c r="N218" s="209">
        <v>43670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8">
        <v>109</v>
      </c>
      <c r="B219" s="199">
        <v>43098</v>
      </c>
      <c r="C219" s="199"/>
      <c r="D219" s="200" t="s">
        <v>606</v>
      </c>
      <c r="E219" s="201" t="s">
        <v>623</v>
      </c>
      <c r="F219" s="202">
        <v>435</v>
      </c>
      <c r="G219" s="201"/>
      <c r="H219" s="201">
        <v>542.5</v>
      </c>
      <c r="I219" s="203">
        <v>539</v>
      </c>
      <c r="J219" s="204" t="s">
        <v>681</v>
      </c>
      <c r="K219" s="205">
        <v>107.5</v>
      </c>
      <c r="L219" s="206">
        <v>0.247126436781609</v>
      </c>
      <c r="M219" s="201" t="s">
        <v>591</v>
      </c>
      <c r="N219" s="207">
        <v>43206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8">
        <v>110</v>
      </c>
      <c r="B220" s="199">
        <v>43098</v>
      </c>
      <c r="C220" s="199"/>
      <c r="D220" s="200" t="s">
        <v>563</v>
      </c>
      <c r="E220" s="201" t="s">
        <v>623</v>
      </c>
      <c r="F220" s="202">
        <v>885</v>
      </c>
      <c r="G220" s="201"/>
      <c r="H220" s="201">
        <v>1090</v>
      </c>
      <c r="I220" s="203">
        <v>1084</v>
      </c>
      <c r="J220" s="204" t="s">
        <v>681</v>
      </c>
      <c r="K220" s="205">
        <v>205</v>
      </c>
      <c r="L220" s="206">
        <v>0.23163841807909599</v>
      </c>
      <c r="M220" s="201" t="s">
        <v>591</v>
      </c>
      <c r="N220" s="207">
        <v>43213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8">
        <v>111</v>
      </c>
      <c r="B221" s="239">
        <v>43192</v>
      </c>
      <c r="C221" s="239"/>
      <c r="D221" s="217" t="s">
        <v>764</v>
      </c>
      <c r="E221" s="212" t="s">
        <v>623</v>
      </c>
      <c r="F221" s="240">
        <v>478.5</v>
      </c>
      <c r="G221" s="212"/>
      <c r="H221" s="212">
        <v>442</v>
      </c>
      <c r="I221" s="213">
        <v>613</v>
      </c>
      <c r="J221" s="214" t="s">
        <v>765</v>
      </c>
      <c r="K221" s="215">
        <f t="shared" ref="K221:K224" si="55">H221-F221</f>
        <v>-36.5</v>
      </c>
      <c r="L221" s="216">
        <f t="shared" ref="L221:L224" si="56">K221/F221</f>
        <v>-7.6280041797283177E-2</v>
      </c>
      <c r="M221" s="212" t="s">
        <v>604</v>
      </c>
      <c r="N221" s="209">
        <v>43762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8">
        <v>112</v>
      </c>
      <c r="B222" s="209">
        <v>43194</v>
      </c>
      <c r="C222" s="209"/>
      <c r="D222" s="210" t="s">
        <v>766</v>
      </c>
      <c r="E222" s="211" t="s">
        <v>623</v>
      </c>
      <c r="F222" s="212">
        <f>141.5-7.3</f>
        <v>134.19999999999999</v>
      </c>
      <c r="G222" s="212"/>
      <c r="H222" s="213">
        <v>77</v>
      </c>
      <c r="I222" s="213">
        <v>180</v>
      </c>
      <c r="J222" s="214" t="s">
        <v>767</v>
      </c>
      <c r="K222" s="215">
        <f t="shared" si="55"/>
        <v>-57.199999999999989</v>
      </c>
      <c r="L222" s="216">
        <f t="shared" si="56"/>
        <v>-0.42622950819672129</v>
      </c>
      <c r="M222" s="212" t="s">
        <v>604</v>
      </c>
      <c r="N222" s="209">
        <v>43522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8">
        <v>113</v>
      </c>
      <c r="B223" s="209">
        <v>43209</v>
      </c>
      <c r="C223" s="209"/>
      <c r="D223" s="210" t="s">
        <v>768</v>
      </c>
      <c r="E223" s="211" t="s">
        <v>623</v>
      </c>
      <c r="F223" s="212">
        <v>430</v>
      </c>
      <c r="G223" s="212"/>
      <c r="H223" s="213">
        <v>220</v>
      </c>
      <c r="I223" s="213">
        <v>537</v>
      </c>
      <c r="J223" s="214" t="s">
        <v>769</v>
      </c>
      <c r="K223" s="215">
        <f t="shared" si="55"/>
        <v>-210</v>
      </c>
      <c r="L223" s="216">
        <f t="shared" si="56"/>
        <v>-0.48837209302325579</v>
      </c>
      <c r="M223" s="212" t="s">
        <v>604</v>
      </c>
      <c r="N223" s="209">
        <v>43252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9">
        <v>114</v>
      </c>
      <c r="B224" s="230">
        <v>43220</v>
      </c>
      <c r="C224" s="230"/>
      <c r="D224" s="231" t="s">
        <v>389</v>
      </c>
      <c r="E224" s="232" t="s">
        <v>623</v>
      </c>
      <c r="F224" s="232">
        <v>153.5</v>
      </c>
      <c r="G224" s="232"/>
      <c r="H224" s="232">
        <v>196</v>
      </c>
      <c r="I224" s="234">
        <v>196</v>
      </c>
      <c r="J224" s="204" t="s">
        <v>770</v>
      </c>
      <c r="K224" s="205">
        <f t="shared" si="55"/>
        <v>42.5</v>
      </c>
      <c r="L224" s="206">
        <f t="shared" si="56"/>
        <v>0.27687296416938112</v>
      </c>
      <c r="M224" s="201" t="s">
        <v>591</v>
      </c>
      <c r="N224" s="207">
        <v>43605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8">
        <v>115</v>
      </c>
      <c r="B225" s="209">
        <v>43306</v>
      </c>
      <c r="C225" s="209"/>
      <c r="D225" s="210" t="s">
        <v>740</v>
      </c>
      <c r="E225" s="211" t="s">
        <v>623</v>
      </c>
      <c r="F225" s="212">
        <v>27.5</v>
      </c>
      <c r="G225" s="212"/>
      <c r="H225" s="213">
        <v>13.1</v>
      </c>
      <c r="I225" s="213">
        <v>60</v>
      </c>
      <c r="J225" s="214" t="s">
        <v>771</v>
      </c>
      <c r="K225" s="215">
        <v>-14.4</v>
      </c>
      <c r="L225" s="216">
        <v>-0.52363636363636401</v>
      </c>
      <c r="M225" s="212" t="s">
        <v>604</v>
      </c>
      <c r="N225" s="209">
        <v>43138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38">
        <v>116</v>
      </c>
      <c r="B226" s="239">
        <v>43318</v>
      </c>
      <c r="C226" s="239"/>
      <c r="D226" s="217" t="s">
        <v>772</v>
      </c>
      <c r="E226" s="212" t="s">
        <v>623</v>
      </c>
      <c r="F226" s="212">
        <v>148.5</v>
      </c>
      <c r="G226" s="212"/>
      <c r="H226" s="212">
        <v>102</v>
      </c>
      <c r="I226" s="213">
        <v>182</v>
      </c>
      <c r="J226" s="214" t="s">
        <v>773</v>
      </c>
      <c r="K226" s="215">
        <f>H226-F226</f>
        <v>-46.5</v>
      </c>
      <c r="L226" s="216">
        <f>K226/F226</f>
        <v>-0.31313131313131315</v>
      </c>
      <c r="M226" s="212" t="s">
        <v>604</v>
      </c>
      <c r="N226" s="209">
        <v>43661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8">
        <v>117</v>
      </c>
      <c r="B227" s="199">
        <v>43335</v>
      </c>
      <c r="C227" s="199"/>
      <c r="D227" s="200" t="s">
        <v>774</v>
      </c>
      <c r="E227" s="201" t="s">
        <v>623</v>
      </c>
      <c r="F227" s="232">
        <v>285</v>
      </c>
      <c r="G227" s="201"/>
      <c r="H227" s="201">
        <v>355</v>
      </c>
      <c r="I227" s="203">
        <v>364</v>
      </c>
      <c r="J227" s="204" t="s">
        <v>775</v>
      </c>
      <c r="K227" s="205">
        <v>70</v>
      </c>
      <c r="L227" s="206">
        <v>0.24561403508771901</v>
      </c>
      <c r="M227" s="201" t="s">
        <v>591</v>
      </c>
      <c r="N227" s="207">
        <v>43455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8">
        <v>118</v>
      </c>
      <c r="B228" s="199">
        <v>43341</v>
      </c>
      <c r="C228" s="199"/>
      <c r="D228" s="200" t="s">
        <v>377</v>
      </c>
      <c r="E228" s="201" t="s">
        <v>623</v>
      </c>
      <c r="F228" s="232">
        <v>525</v>
      </c>
      <c r="G228" s="201"/>
      <c r="H228" s="201">
        <v>585</v>
      </c>
      <c r="I228" s="203">
        <v>635</v>
      </c>
      <c r="J228" s="204" t="s">
        <v>776</v>
      </c>
      <c r="K228" s="205">
        <f t="shared" ref="K228:K245" si="57">H228-F228</f>
        <v>60</v>
      </c>
      <c r="L228" s="206">
        <f t="shared" ref="L228:L245" si="58">K228/F228</f>
        <v>0.11428571428571428</v>
      </c>
      <c r="M228" s="201" t="s">
        <v>591</v>
      </c>
      <c r="N228" s="207">
        <v>43662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8">
        <v>119</v>
      </c>
      <c r="B229" s="199">
        <v>43395</v>
      </c>
      <c r="C229" s="199"/>
      <c r="D229" s="200" t="s">
        <v>363</v>
      </c>
      <c r="E229" s="201" t="s">
        <v>623</v>
      </c>
      <c r="F229" s="232">
        <v>475</v>
      </c>
      <c r="G229" s="201"/>
      <c r="H229" s="201">
        <v>574</v>
      </c>
      <c r="I229" s="203">
        <v>570</v>
      </c>
      <c r="J229" s="204" t="s">
        <v>681</v>
      </c>
      <c r="K229" s="205">
        <f t="shared" si="57"/>
        <v>99</v>
      </c>
      <c r="L229" s="206">
        <f t="shared" si="58"/>
        <v>0.20842105263157895</v>
      </c>
      <c r="M229" s="201" t="s">
        <v>591</v>
      </c>
      <c r="N229" s="207">
        <v>43403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9">
        <v>120</v>
      </c>
      <c r="B230" s="230">
        <v>43397</v>
      </c>
      <c r="C230" s="230"/>
      <c r="D230" s="231" t="s">
        <v>384</v>
      </c>
      <c r="E230" s="232" t="s">
        <v>623</v>
      </c>
      <c r="F230" s="232">
        <v>707.5</v>
      </c>
      <c r="G230" s="232"/>
      <c r="H230" s="232">
        <v>872</v>
      </c>
      <c r="I230" s="234">
        <v>872</v>
      </c>
      <c r="J230" s="235" t="s">
        <v>681</v>
      </c>
      <c r="K230" s="205">
        <f t="shared" si="57"/>
        <v>164.5</v>
      </c>
      <c r="L230" s="236">
        <f t="shared" si="58"/>
        <v>0.23250883392226149</v>
      </c>
      <c r="M230" s="232" t="s">
        <v>591</v>
      </c>
      <c r="N230" s="237">
        <v>43482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9">
        <v>121</v>
      </c>
      <c r="B231" s="230">
        <v>43398</v>
      </c>
      <c r="C231" s="230"/>
      <c r="D231" s="231" t="s">
        <v>777</v>
      </c>
      <c r="E231" s="232" t="s">
        <v>623</v>
      </c>
      <c r="F231" s="232">
        <v>162</v>
      </c>
      <c r="G231" s="232"/>
      <c r="H231" s="232">
        <v>204</v>
      </c>
      <c r="I231" s="234">
        <v>209</v>
      </c>
      <c r="J231" s="235" t="s">
        <v>778</v>
      </c>
      <c r="K231" s="205">
        <f t="shared" si="57"/>
        <v>42</v>
      </c>
      <c r="L231" s="236">
        <f t="shared" si="58"/>
        <v>0.25925925925925924</v>
      </c>
      <c r="M231" s="232" t="s">
        <v>591</v>
      </c>
      <c r="N231" s="237">
        <v>43539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9">
        <v>122</v>
      </c>
      <c r="B232" s="230">
        <v>43399</v>
      </c>
      <c r="C232" s="230"/>
      <c r="D232" s="231" t="s">
        <v>482</v>
      </c>
      <c r="E232" s="232" t="s">
        <v>623</v>
      </c>
      <c r="F232" s="232">
        <v>240</v>
      </c>
      <c r="G232" s="232"/>
      <c r="H232" s="232">
        <v>297</v>
      </c>
      <c r="I232" s="234">
        <v>297</v>
      </c>
      <c r="J232" s="235" t="s">
        <v>681</v>
      </c>
      <c r="K232" s="241">
        <f t="shared" si="57"/>
        <v>57</v>
      </c>
      <c r="L232" s="236">
        <f t="shared" si="58"/>
        <v>0.23749999999999999</v>
      </c>
      <c r="M232" s="232" t="s">
        <v>591</v>
      </c>
      <c r="N232" s="237">
        <v>43417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8">
        <v>123</v>
      </c>
      <c r="B233" s="199">
        <v>43439</v>
      </c>
      <c r="C233" s="199"/>
      <c r="D233" s="200" t="s">
        <v>779</v>
      </c>
      <c r="E233" s="201" t="s">
        <v>623</v>
      </c>
      <c r="F233" s="201">
        <v>202.5</v>
      </c>
      <c r="G233" s="201"/>
      <c r="H233" s="201">
        <v>255</v>
      </c>
      <c r="I233" s="203">
        <v>252</v>
      </c>
      <c r="J233" s="204" t="s">
        <v>681</v>
      </c>
      <c r="K233" s="205">
        <f t="shared" si="57"/>
        <v>52.5</v>
      </c>
      <c r="L233" s="206">
        <f t="shared" si="58"/>
        <v>0.25925925925925924</v>
      </c>
      <c r="M233" s="201" t="s">
        <v>591</v>
      </c>
      <c r="N233" s="207">
        <v>43542</v>
      </c>
      <c r="O233" s="1"/>
      <c r="P233" s="1"/>
      <c r="Q233" s="1"/>
      <c r="R233" s="6" t="s">
        <v>780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9">
        <v>124</v>
      </c>
      <c r="B234" s="230">
        <v>43465</v>
      </c>
      <c r="C234" s="199"/>
      <c r="D234" s="231" t="s">
        <v>416</v>
      </c>
      <c r="E234" s="232" t="s">
        <v>623</v>
      </c>
      <c r="F234" s="232">
        <v>710</v>
      </c>
      <c r="G234" s="232"/>
      <c r="H234" s="232">
        <v>866</v>
      </c>
      <c r="I234" s="234">
        <v>866</v>
      </c>
      <c r="J234" s="235" t="s">
        <v>681</v>
      </c>
      <c r="K234" s="205">
        <f t="shared" si="57"/>
        <v>156</v>
      </c>
      <c r="L234" s="206">
        <f t="shared" si="58"/>
        <v>0.21971830985915494</v>
      </c>
      <c r="M234" s="201" t="s">
        <v>591</v>
      </c>
      <c r="N234" s="207">
        <v>43553</v>
      </c>
      <c r="O234" s="1"/>
      <c r="P234" s="1"/>
      <c r="Q234" s="1"/>
      <c r="R234" s="6" t="s">
        <v>780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9">
        <v>125</v>
      </c>
      <c r="B235" s="230">
        <v>43522</v>
      </c>
      <c r="C235" s="230"/>
      <c r="D235" s="231" t="s">
        <v>153</v>
      </c>
      <c r="E235" s="232" t="s">
        <v>623</v>
      </c>
      <c r="F235" s="232">
        <v>337.25</v>
      </c>
      <c r="G235" s="232"/>
      <c r="H235" s="232">
        <v>398.5</v>
      </c>
      <c r="I235" s="234">
        <v>411</v>
      </c>
      <c r="J235" s="204" t="s">
        <v>781</v>
      </c>
      <c r="K235" s="205">
        <f t="shared" si="57"/>
        <v>61.25</v>
      </c>
      <c r="L235" s="206">
        <f t="shared" si="58"/>
        <v>0.1816160118606375</v>
      </c>
      <c r="M235" s="201" t="s">
        <v>591</v>
      </c>
      <c r="N235" s="207">
        <v>43760</v>
      </c>
      <c r="O235" s="1"/>
      <c r="P235" s="1"/>
      <c r="Q235" s="1"/>
      <c r="R235" s="6" t="s">
        <v>780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42">
        <v>126</v>
      </c>
      <c r="B236" s="243">
        <v>43559</v>
      </c>
      <c r="C236" s="243"/>
      <c r="D236" s="244" t="s">
        <v>782</v>
      </c>
      <c r="E236" s="245" t="s">
        <v>623</v>
      </c>
      <c r="F236" s="245">
        <v>130</v>
      </c>
      <c r="G236" s="245"/>
      <c r="H236" s="245">
        <v>65</v>
      </c>
      <c r="I236" s="246">
        <v>158</v>
      </c>
      <c r="J236" s="214" t="s">
        <v>783</v>
      </c>
      <c r="K236" s="215">
        <f t="shared" si="57"/>
        <v>-65</v>
      </c>
      <c r="L236" s="216">
        <f t="shared" si="58"/>
        <v>-0.5</v>
      </c>
      <c r="M236" s="212" t="s">
        <v>604</v>
      </c>
      <c r="N236" s="209">
        <v>43726</v>
      </c>
      <c r="O236" s="1"/>
      <c r="P236" s="1"/>
      <c r="Q236" s="1"/>
      <c r="R236" s="6" t="s">
        <v>784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9">
        <v>127</v>
      </c>
      <c r="B237" s="230">
        <v>43017</v>
      </c>
      <c r="C237" s="230"/>
      <c r="D237" s="231" t="s">
        <v>186</v>
      </c>
      <c r="E237" s="232" t="s">
        <v>623</v>
      </c>
      <c r="F237" s="232">
        <v>141.5</v>
      </c>
      <c r="G237" s="232"/>
      <c r="H237" s="232">
        <v>183.5</v>
      </c>
      <c r="I237" s="234">
        <v>210</v>
      </c>
      <c r="J237" s="204" t="s">
        <v>778</v>
      </c>
      <c r="K237" s="205">
        <f t="shared" si="57"/>
        <v>42</v>
      </c>
      <c r="L237" s="206">
        <f t="shared" si="58"/>
        <v>0.29681978798586572</v>
      </c>
      <c r="M237" s="201" t="s">
        <v>591</v>
      </c>
      <c r="N237" s="207">
        <v>43042</v>
      </c>
      <c r="O237" s="1"/>
      <c r="P237" s="1"/>
      <c r="Q237" s="1"/>
      <c r="R237" s="6" t="s">
        <v>784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42">
        <v>128</v>
      </c>
      <c r="B238" s="243">
        <v>43074</v>
      </c>
      <c r="C238" s="243"/>
      <c r="D238" s="244" t="s">
        <v>785</v>
      </c>
      <c r="E238" s="245" t="s">
        <v>623</v>
      </c>
      <c r="F238" s="240">
        <v>172</v>
      </c>
      <c r="G238" s="245"/>
      <c r="H238" s="245">
        <v>155.25</v>
      </c>
      <c r="I238" s="246">
        <v>230</v>
      </c>
      <c r="J238" s="214" t="s">
        <v>786</v>
      </c>
      <c r="K238" s="215">
        <f t="shared" si="57"/>
        <v>-16.75</v>
      </c>
      <c r="L238" s="216">
        <f t="shared" si="58"/>
        <v>-9.7383720930232565E-2</v>
      </c>
      <c r="M238" s="212" t="s">
        <v>604</v>
      </c>
      <c r="N238" s="209">
        <v>43787</v>
      </c>
      <c r="O238" s="1"/>
      <c r="P238" s="1"/>
      <c r="Q238" s="1"/>
      <c r="R238" s="6" t="s">
        <v>784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129</v>
      </c>
      <c r="B239" s="230">
        <v>43398</v>
      </c>
      <c r="C239" s="230"/>
      <c r="D239" s="231" t="s">
        <v>108</v>
      </c>
      <c r="E239" s="232" t="s">
        <v>623</v>
      </c>
      <c r="F239" s="232">
        <v>698.5</v>
      </c>
      <c r="G239" s="232"/>
      <c r="H239" s="232">
        <v>890</v>
      </c>
      <c r="I239" s="234">
        <v>890</v>
      </c>
      <c r="J239" s="204" t="s">
        <v>869</v>
      </c>
      <c r="K239" s="205">
        <f t="shared" si="57"/>
        <v>191.5</v>
      </c>
      <c r="L239" s="206">
        <f t="shared" si="58"/>
        <v>0.27415891195418757</v>
      </c>
      <c r="M239" s="201" t="s">
        <v>591</v>
      </c>
      <c r="N239" s="207">
        <v>44328</v>
      </c>
      <c r="O239" s="1"/>
      <c r="P239" s="1"/>
      <c r="Q239" s="1"/>
      <c r="R239" s="6" t="s">
        <v>780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9">
        <v>130</v>
      </c>
      <c r="B240" s="230">
        <v>42877</v>
      </c>
      <c r="C240" s="230"/>
      <c r="D240" s="231" t="s">
        <v>376</v>
      </c>
      <c r="E240" s="232" t="s">
        <v>623</v>
      </c>
      <c r="F240" s="232">
        <v>127.6</v>
      </c>
      <c r="G240" s="232"/>
      <c r="H240" s="232">
        <v>138</v>
      </c>
      <c r="I240" s="234">
        <v>190</v>
      </c>
      <c r="J240" s="204" t="s">
        <v>787</v>
      </c>
      <c r="K240" s="205">
        <f t="shared" si="57"/>
        <v>10.400000000000006</v>
      </c>
      <c r="L240" s="206">
        <f t="shared" si="58"/>
        <v>8.1504702194357417E-2</v>
      </c>
      <c r="M240" s="201" t="s">
        <v>591</v>
      </c>
      <c r="N240" s="207">
        <v>43774</v>
      </c>
      <c r="O240" s="1"/>
      <c r="P240" s="1"/>
      <c r="Q240" s="1"/>
      <c r="R240" s="6" t="s">
        <v>784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131</v>
      </c>
      <c r="B241" s="230">
        <v>43158</v>
      </c>
      <c r="C241" s="230"/>
      <c r="D241" s="231" t="s">
        <v>788</v>
      </c>
      <c r="E241" s="232" t="s">
        <v>623</v>
      </c>
      <c r="F241" s="232">
        <v>317</v>
      </c>
      <c r="G241" s="232"/>
      <c r="H241" s="232">
        <v>382.5</v>
      </c>
      <c r="I241" s="234">
        <v>398</v>
      </c>
      <c r="J241" s="204" t="s">
        <v>789</v>
      </c>
      <c r="K241" s="205">
        <f t="shared" si="57"/>
        <v>65.5</v>
      </c>
      <c r="L241" s="206">
        <f t="shared" si="58"/>
        <v>0.20662460567823343</v>
      </c>
      <c r="M241" s="201" t="s">
        <v>591</v>
      </c>
      <c r="N241" s="207">
        <v>44238</v>
      </c>
      <c r="O241" s="1"/>
      <c r="P241" s="1"/>
      <c r="Q241" s="1"/>
      <c r="R241" s="6" t="s">
        <v>784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42">
        <v>132</v>
      </c>
      <c r="B242" s="243">
        <v>43164</v>
      </c>
      <c r="C242" s="243"/>
      <c r="D242" s="244" t="s">
        <v>145</v>
      </c>
      <c r="E242" s="245" t="s">
        <v>623</v>
      </c>
      <c r="F242" s="240">
        <f>510-14.4</f>
        <v>495.6</v>
      </c>
      <c r="G242" s="245"/>
      <c r="H242" s="245">
        <v>350</v>
      </c>
      <c r="I242" s="246">
        <v>672</v>
      </c>
      <c r="J242" s="214" t="s">
        <v>790</v>
      </c>
      <c r="K242" s="215">
        <f t="shared" si="57"/>
        <v>-145.60000000000002</v>
      </c>
      <c r="L242" s="216">
        <f t="shared" si="58"/>
        <v>-0.29378531073446329</v>
      </c>
      <c r="M242" s="212" t="s">
        <v>604</v>
      </c>
      <c r="N242" s="209">
        <v>43887</v>
      </c>
      <c r="O242" s="1"/>
      <c r="P242" s="1"/>
      <c r="Q242" s="1"/>
      <c r="R242" s="6" t="s">
        <v>780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42">
        <v>133</v>
      </c>
      <c r="B243" s="243">
        <v>43237</v>
      </c>
      <c r="C243" s="243"/>
      <c r="D243" s="244" t="s">
        <v>474</v>
      </c>
      <c r="E243" s="245" t="s">
        <v>623</v>
      </c>
      <c r="F243" s="240">
        <v>230.3</v>
      </c>
      <c r="G243" s="245"/>
      <c r="H243" s="245">
        <v>102.5</v>
      </c>
      <c r="I243" s="246">
        <v>348</v>
      </c>
      <c r="J243" s="214" t="s">
        <v>791</v>
      </c>
      <c r="K243" s="215">
        <f t="shared" si="57"/>
        <v>-127.80000000000001</v>
      </c>
      <c r="L243" s="216">
        <f t="shared" si="58"/>
        <v>-0.55492835432045162</v>
      </c>
      <c r="M243" s="212" t="s">
        <v>604</v>
      </c>
      <c r="N243" s="209">
        <v>43896</v>
      </c>
      <c r="O243" s="1"/>
      <c r="P243" s="1"/>
      <c r="Q243" s="1"/>
      <c r="R243" s="6" t="s">
        <v>780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9">
        <v>134</v>
      </c>
      <c r="B244" s="230">
        <v>43258</v>
      </c>
      <c r="C244" s="230"/>
      <c r="D244" s="231" t="s">
        <v>439</v>
      </c>
      <c r="E244" s="232" t="s">
        <v>623</v>
      </c>
      <c r="F244" s="232">
        <f>342.5-5.1</f>
        <v>337.4</v>
      </c>
      <c r="G244" s="232"/>
      <c r="H244" s="232">
        <v>412.5</v>
      </c>
      <c r="I244" s="234">
        <v>439</v>
      </c>
      <c r="J244" s="204" t="s">
        <v>792</v>
      </c>
      <c r="K244" s="205">
        <f t="shared" si="57"/>
        <v>75.100000000000023</v>
      </c>
      <c r="L244" s="206">
        <f t="shared" si="58"/>
        <v>0.22258446947243635</v>
      </c>
      <c r="M244" s="201" t="s">
        <v>591</v>
      </c>
      <c r="N244" s="207">
        <v>44230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3">
        <v>135</v>
      </c>
      <c r="B245" s="222">
        <v>43285</v>
      </c>
      <c r="C245" s="222"/>
      <c r="D245" s="223" t="s">
        <v>55</v>
      </c>
      <c r="E245" s="224" t="s">
        <v>623</v>
      </c>
      <c r="F245" s="224">
        <f>127.5-5.53</f>
        <v>121.97</v>
      </c>
      <c r="G245" s="225"/>
      <c r="H245" s="225">
        <v>122.5</v>
      </c>
      <c r="I245" s="225">
        <v>170</v>
      </c>
      <c r="J245" s="226" t="s">
        <v>825</v>
      </c>
      <c r="K245" s="227">
        <f t="shared" si="57"/>
        <v>0.53000000000000114</v>
      </c>
      <c r="L245" s="228">
        <f t="shared" si="58"/>
        <v>4.3453308190538747E-3</v>
      </c>
      <c r="M245" s="224" t="s">
        <v>714</v>
      </c>
      <c r="N245" s="222">
        <v>44431</v>
      </c>
      <c r="O245" s="1"/>
      <c r="P245" s="1"/>
      <c r="Q245" s="1"/>
      <c r="R245" s="6" t="s">
        <v>780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42">
        <v>136</v>
      </c>
      <c r="B246" s="243">
        <v>43294</v>
      </c>
      <c r="C246" s="243"/>
      <c r="D246" s="244" t="s">
        <v>365</v>
      </c>
      <c r="E246" s="245" t="s">
        <v>623</v>
      </c>
      <c r="F246" s="240">
        <v>46.5</v>
      </c>
      <c r="G246" s="245"/>
      <c r="H246" s="245">
        <v>17</v>
      </c>
      <c r="I246" s="246">
        <v>59</v>
      </c>
      <c r="J246" s="214" t="s">
        <v>793</v>
      </c>
      <c r="K246" s="215">
        <f t="shared" ref="K246:K254" si="59">H246-F246</f>
        <v>-29.5</v>
      </c>
      <c r="L246" s="216">
        <f t="shared" ref="L246:L254" si="60">K246/F246</f>
        <v>-0.63440860215053763</v>
      </c>
      <c r="M246" s="212" t="s">
        <v>604</v>
      </c>
      <c r="N246" s="209">
        <v>43887</v>
      </c>
      <c r="O246" s="1"/>
      <c r="P246" s="1"/>
      <c r="Q246" s="1"/>
      <c r="R246" s="6" t="s">
        <v>780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137</v>
      </c>
      <c r="B247" s="230">
        <v>43396</v>
      </c>
      <c r="C247" s="230"/>
      <c r="D247" s="231" t="s">
        <v>418</v>
      </c>
      <c r="E247" s="232" t="s">
        <v>623</v>
      </c>
      <c r="F247" s="232">
        <v>156.5</v>
      </c>
      <c r="G247" s="232"/>
      <c r="H247" s="232">
        <v>207.5</v>
      </c>
      <c r="I247" s="234">
        <v>191</v>
      </c>
      <c r="J247" s="204" t="s">
        <v>681</v>
      </c>
      <c r="K247" s="205">
        <f t="shared" si="59"/>
        <v>51</v>
      </c>
      <c r="L247" s="206">
        <f t="shared" si="60"/>
        <v>0.32587859424920129</v>
      </c>
      <c r="M247" s="201" t="s">
        <v>591</v>
      </c>
      <c r="N247" s="207">
        <v>44369</v>
      </c>
      <c r="O247" s="1"/>
      <c r="P247" s="1"/>
      <c r="Q247" s="1"/>
      <c r="R247" s="6" t="s">
        <v>780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138</v>
      </c>
      <c r="B248" s="230">
        <v>43439</v>
      </c>
      <c r="C248" s="230"/>
      <c r="D248" s="231" t="s">
        <v>327</v>
      </c>
      <c r="E248" s="232" t="s">
        <v>623</v>
      </c>
      <c r="F248" s="232">
        <v>259.5</v>
      </c>
      <c r="G248" s="232"/>
      <c r="H248" s="232">
        <v>320</v>
      </c>
      <c r="I248" s="234">
        <v>320</v>
      </c>
      <c r="J248" s="204" t="s">
        <v>681</v>
      </c>
      <c r="K248" s="205">
        <f t="shared" si="59"/>
        <v>60.5</v>
      </c>
      <c r="L248" s="206">
        <f t="shared" si="60"/>
        <v>0.23314065510597304</v>
      </c>
      <c r="M248" s="201" t="s">
        <v>591</v>
      </c>
      <c r="N248" s="207">
        <v>44323</v>
      </c>
      <c r="O248" s="1"/>
      <c r="P248" s="1"/>
      <c r="Q248" s="1"/>
      <c r="R248" s="6" t="s">
        <v>780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42">
        <v>139</v>
      </c>
      <c r="B249" s="243">
        <v>43439</v>
      </c>
      <c r="C249" s="243"/>
      <c r="D249" s="244" t="s">
        <v>794</v>
      </c>
      <c r="E249" s="245" t="s">
        <v>623</v>
      </c>
      <c r="F249" s="245">
        <v>715</v>
      </c>
      <c r="G249" s="245"/>
      <c r="H249" s="245">
        <v>445</v>
      </c>
      <c r="I249" s="246">
        <v>840</v>
      </c>
      <c r="J249" s="214" t="s">
        <v>795</v>
      </c>
      <c r="K249" s="215">
        <f t="shared" si="59"/>
        <v>-270</v>
      </c>
      <c r="L249" s="216">
        <f t="shared" si="60"/>
        <v>-0.3776223776223776</v>
      </c>
      <c r="M249" s="212" t="s">
        <v>604</v>
      </c>
      <c r="N249" s="209">
        <v>43800</v>
      </c>
      <c r="O249" s="1"/>
      <c r="P249" s="1"/>
      <c r="Q249" s="1"/>
      <c r="R249" s="6" t="s">
        <v>780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9">
        <v>140</v>
      </c>
      <c r="B250" s="230">
        <v>43469</v>
      </c>
      <c r="C250" s="230"/>
      <c r="D250" s="231" t="s">
        <v>158</v>
      </c>
      <c r="E250" s="232" t="s">
        <v>623</v>
      </c>
      <c r="F250" s="232">
        <v>875</v>
      </c>
      <c r="G250" s="232"/>
      <c r="H250" s="232">
        <v>1165</v>
      </c>
      <c r="I250" s="234">
        <v>1185</v>
      </c>
      <c r="J250" s="204" t="s">
        <v>796</v>
      </c>
      <c r="K250" s="205">
        <f t="shared" si="59"/>
        <v>290</v>
      </c>
      <c r="L250" s="206">
        <f t="shared" si="60"/>
        <v>0.33142857142857141</v>
      </c>
      <c r="M250" s="201" t="s">
        <v>591</v>
      </c>
      <c r="N250" s="207">
        <v>43847</v>
      </c>
      <c r="O250" s="1"/>
      <c r="P250" s="1"/>
      <c r="Q250" s="1"/>
      <c r="R250" s="6" t="s">
        <v>780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9">
        <v>141</v>
      </c>
      <c r="B251" s="230">
        <v>43559</v>
      </c>
      <c r="C251" s="230"/>
      <c r="D251" s="231" t="s">
        <v>343</v>
      </c>
      <c r="E251" s="232" t="s">
        <v>623</v>
      </c>
      <c r="F251" s="232">
        <f>387-14.63</f>
        <v>372.37</v>
      </c>
      <c r="G251" s="232"/>
      <c r="H251" s="232">
        <v>490</v>
      </c>
      <c r="I251" s="234">
        <v>490</v>
      </c>
      <c r="J251" s="204" t="s">
        <v>681</v>
      </c>
      <c r="K251" s="205">
        <f t="shared" si="59"/>
        <v>117.63</v>
      </c>
      <c r="L251" s="206">
        <f t="shared" si="60"/>
        <v>0.31589548030185027</v>
      </c>
      <c r="M251" s="201" t="s">
        <v>591</v>
      </c>
      <c r="N251" s="207">
        <v>43850</v>
      </c>
      <c r="O251" s="1"/>
      <c r="P251" s="1"/>
      <c r="Q251" s="1"/>
      <c r="R251" s="6" t="s">
        <v>780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42">
        <v>142</v>
      </c>
      <c r="B252" s="243">
        <v>43578</v>
      </c>
      <c r="C252" s="243"/>
      <c r="D252" s="244" t="s">
        <v>797</v>
      </c>
      <c r="E252" s="245" t="s">
        <v>593</v>
      </c>
      <c r="F252" s="245">
        <v>220</v>
      </c>
      <c r="G252" s="245"/>
      <c r="H252" s="245">
        <v>127.5</v>
      </c>
      <c r="I252" s="246">
        <v>284</v>
      </c>
      <c r="J252" s="214" t="s">
        <v>798</v>
      </c>
      <c r="K252" s="215">
        <f t="shared" si="59"/>
        <v>-92.5</v>
      </c>
      <c r="L252" s="216">
        <f t="shared" si="60"/>
        <v>-0.42045454545454547</v>
      </c>
      <c r="M252" s="212" t="s">
        <v>604</v>
      </c>
      <c r="N252" s="209">
        <v>43896</v>
      </c>
      <c r="O252" s="1"/>
      <c r="P252" s="1"/>
      <c r="Q252" s="1"/>
      <c r="R252" s="6" t="s">
        <v>780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9">
        <v>143</v>
      </c>
      <c r="B253" s="230">
        <v>43622</v>
      </c>
      <c r="C253" s="230"/>
      <c r="D253" s="231" t="s">
        <v>483</v>
      </c>
      <c r="E253" s="232" t="s">
        <v>593</v>
      </c>
      <c r="F253" s="232">
        <v>332.8</v>
      </c>
      <c r="G253" s="232"/>
      <c r="H253" s="232">
        <v>405</v>
      </c>
      <c r="I253" s="234">
        <v>419</v>
      </c>
      <c r="J253" s="204" t="s">
        <v>799</v>
      </c>
      <c r="K253" s="205">
        <f t="shared" si="59"/>
        <v>72.199999999999989</v>
      </c>
      <c r="L253" s="206">
        <f t="shared" si="60"/>
        <v>0.21694711538461534</v>
      </c>
      <c r="M253" s="201" t="s">
        <v>591</v>
      </c>
      <c r="N253" s="207">
        <v>43860</v>
      </c>
      <c r="O253" s="1"/>
      <c r="P253" s="1"/>
      <c r="Q253" s="1"/>
      <c r="R253" s="6" t="s">
        <v>784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3">
        <v>144</v>
      </c>
      <c r="B254" s="222">
        <v>43641</v>
      </c>
      <c r="C254" s="222"/>
      <c r="D254" s="223" t="s">
        <v>151</v>
      </c>
      <c r="E254" s="224" t="s">
        <v>623</v>
      </c>
      <c r="F254" s="224">
        <v>386</v>
      </c>
      <c r="G254" s="225"/>
      <c r="H254" s="225">
        <v>395</v>
      </c>
      <c r="I254" s="225">
        <v>452</v>
      </c>
      <c r="J254" s="226" t="s">
        <v>800</v>
      </c>
      <c r="K254" s="227">
        <f t="shared" si="59"/>
        <v>9</v>
      </c>
      <c r="L254" s="228">
        <f t="shared" si="60"/>
        <v>2.3316062176165803E-2</v>
      </c>
      <c r="M254" s="224" t="s">
        <v>714</v>
      </c>
      <c r="N254" s="222">
        <v>43868</v>
      </c>
      <c r="O254" s="1"/>
      <c r="P254" s="1"/>
      <c r="Q254" s="1"/>
      <c r="R254" s="6" t="s">
        <v>784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3">
        <v>145</v>
      </c>
      <c r="B255" s="222">
        <v>43707</v>
      </c>
      <c r="C255" s="222"/>
      <c r="D255" s="223" t="s">
        <v>131</v>
      </c>
      <c r="E255" s="224" t="s">
        <v>623</v>
      </c>
      <c r="F255" s="224">
        <v>137.5</v>
      </c>
      <c r="G255" s="225"/>
      <c r="H255" s="225">
        <v>138.5</v>
      </c>
      <c r="I255" s="225">
        <v>190</v>
      </c>
      <c r="J255" s="226" t="s">
        <v>824</v>
      </c>
      <c r="K255" s="227">
        <f t="shared" ref="K255" si="61">H255-F255</f>
        <v>1</v>
      </c>
      <c r="L255" s="228">
        <f t="shared" ref="L255" si="62">K255/F255</f>
        <v>7.2727272727272727E-3</v>
      </c>
      <c r="M255" s="224" t="s">
        <v>714</v>
      </c>
      <c r="N255" s="222">
        <v>44432</v>
      </c>
      <c r="O255" s="1"/>
      <c r="P255" s="1"/>
      <c r="Q255" s="1"/>
      <c r="R255" s="6" t="s">
        <v>780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146</v>
      </c>
      <c r="B256" s="230">
        <v>43731</v>
      </c>
      <c r="C256" s="230"/>
      <c r="D256" s="231" t="s">
        <v>430</v>
      </c>
      <c r="E256" s="232" t="s">
        <v>623</v>
      </c>
      <c r="F256" s="232">
        <v>235</v>
      </c>
      <c r="G256" s="232"/>
      <c r="H256" s="232">
        <v>295</v>
      </c>
      <c r="I256" s="234">
        <v>296</v>
      </c>
      <c r="J256" s="204" t="s">
        <v>801</v>
      </c>
      <c r="K256" s="205">
        <f t="shared" ref="K256:K261" si="63">H256-F256</f>
        <v>60</v>
      </c>
      <c r="L256" s="206">
        <f t="shared" ref="L256:L261" si="64">K256/F256</f>
        <v>0.25531914893617019</v>
      </c>
      <c r="M256" s="201" t="s">
        <v>591</v>
      </c>
      <c r="N256" s="207">
        <v>43844</v>
      </c>
      <c r="O256" s="1"/>
      <c r="P256" s="1"/>
      <c r="Q256" s="1"/>
      <c r="R256" s="6" t="s">
        <v>784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9">
        <v>147</v>
      </c>
      <c r="B257" s="230">
        <v>43752</v>
      </c>
      <c r="C257" s="230"/>
      <c r="D257" s="231" t="s">
        <v>802</v>
      </c>
      <c r="E257" s="232" t="s">
        <v>623</v>
      </c>
      <c r="F257" s="232">
        <v>277.5</v>
      </c>
      <c r="G257" s="232"/>
      <c r="H257" s="232">
        <v>333</v>
      </c>
      <c r="I257" s="234">
        <v>333</v>
      </c>
      <c r="J257" s="204" t="s">
        <v>803</v>
      </c>
      <c r="K257" s="205">
        <f t="shared" si="63"/>
        <v>55.5</v>
      </c>
      <c r="L257" s="206">
        <f t="shared" si="64"/>
        <v>0.2</v>
      </c>
      <c r="M257" s="201" t="s">
        <v>591</v>
      </c>
      <c r="N257" s="207">
        <v>43846</v>
      </c>
      <c r="O257" s="1"/>
      <c r="P257" s="1"/>
      <c r="Q257" s="1"/>
      <c r="R257" s="6" t="s">
        <v>780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9">
        <v>148</v>
      </c>
      <c r="B258" s="230">
        <v>43752</v>
      </c>
      <c r="C258" s="230"/>
      <c r="D258" s="231" t="s">
        <v>804</v>
      </c>
      <c r="E258" s="232" t="s">
        <v>623</v>
      </c>
      <c r="F258" s="232">
        <v>930</v>
      </c>
      <c r="G258" s="232"/>
      <c r="H258" s="232">
        <v>1165</v>
      </c>
      <c r="I258" s="234">
        <v>1200</v>
      </c>
      <c r="J258" s="204" t="s">
        <v>805</v>
      </c>
      <c r="K258" s="205">
        <f t="shared" si="63"/>
        <v>235</v>
      </c>
      <c r="L258" s="206">
        <f t="shared" si="64"/>
        <v>0.25268817204301075</v>
      </c>
      <c r="M258" s="201" t="s">
        <v>591</v>
      </c>
      <c r="N258" s="207">
        <v>43847</v>
      </c>
      <c r="O258" s="1"/>
      <c r="P258" s="1"/>
      <c r="Q258" s="1"/>
      <c r="R258" s="6" t="s">
        <v>784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9">
        <v>149</v>
      </c>
      <c r="B259" s="230">
        <v>43753</v>
      </c>
      <c r="C259" s="230"/>
      <c r="D259" s="231" t="s">
        <v>806</v>
      </c>
      <c r="E259" s="232" t="s">
        <v>623</v>
      </c>
      <c r="F259" s="202">
        <v>111</v>
      </c>
      <c r="G259" s="232"/>
      <c r="H259" s="232">
        <v>141</v>
      </c>
      <c r="I259" s="234">
        <v>141</v>
      </c>
      <c r="J259" s="204" t="s">
        <v>607</v>
      </c>
      <c r="K259" s="205">
        <f t="shared" si="63"/>
        <v>30</v>
      </c>
      <c r="L259" s="206">
        <f t="shared" si="64"/>
        <v>0.27027027027027029</v>
      </c>
      <c r="M259" s="201" t="s">
        <v>591</v>
      </c>
      <c r="N259" s="207">
        <v>44328</v>
      </c>
      <c r="O259" s="1"/>
      <c r="P259" s="1"/>
      <c r="Q259" s="1"/>
      <c r="R259" s="6" t="s">
        <v>784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150</v>
      </c>
      <c r="B260" s="230">
        <v>43753</v>
      </c>
      <c r="C260" s="230"/>
      <c r="D260" s="231" t="s">
        <v>807</v>
      </c>
      <c r="E260" s="232" t="s">
        <v>623</v>
      </c>
      <c r="F260" s="202">
        <v>296</v>
      </c>
      <c r="G260" s="232"/>
      <c r="H260" s="232">
        <v>370</v>
      </c>
      <c r="I260" s="234">
        <v>370</v>
      </c>
      <c r="J260" s="204" t="s">
        <v>681</v>
      </c>
      <c r="K260" s="205">
        <f t="shared" si="63"/>
        <v>74</v>
      </c>
      <c r="L260" s="206">
        <f t="shared" si="64"/>
        <v>0.25</v>
      </c>
      <c r="M260" s="201" t="s">
        <v>591</v>
      </c>
      <c r="N260" s="207">
        <v>43853</v>
      </c>
      <c r="O260" s="1"/>
      <c r="P260" s="1"/>
      <c r="Q260" s="1"/>
      <c r="R260" s="6" t="s">
        <v>784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151</v>
      </c>
      <c r="B261" s="230">
        <v>43754</v>
      </c>
      <c r="C261" s="230"/>
      <c r="D261" s="231" t="s">
        <v>808</v>
      </c>
      <c r="E261" s="232" t="s">
        <v>623</v>
      </c>
      <c r="F261" s="202">
        <v>300</v>
      </c>
      <c r="G261" s="232"/>
      <c r="H261" s="232">
        <v>382.5</v>
      </c>
      <c r="I261" s="234">
        <v>344</v>
      </c>
      <c r="J261" s="204" t="s">
        <v>809</v>
      </c>
      <c r="K261" s="205">
        <f t="shared" si="63"/>
        <v>82.5</v>
      </c>
      <c r="L261" s="206">
        <f t="shared" si="64"/>
        <v>0.27500000000000002</v>
      </c>
      <c r="M261" s="201" t="s">
        <v>591</v>
      </c>
      <c r="N261" s="207">
        <v>44238</v>
      </c>
      <c r="O261" s="1"/>
      <c r="P261" s="1"/>
      <c r="Q261" s="1"/>
      <c r="R261" s="6" t="s">
        <v>784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48">
        <v>152</v>
      </c>
      <c r="B262" s="249">
        <v>43832</v>
      </c>
      <c r="C262" s="249"/>
      <c r="D262" s="250" t="s">
        <v>810</v>
      </c>
      <c r="E262" s="56" t="s">
        <v>623</v>
      </c>
      <c r="F262" s="251" t="s">
        <v>811</v>
      </c>
      <c r="G262" s="56"/>
      <c r="H262" s="56"/>
      <c r="I262" s="252">
        <v>590</v>
      </c>
      <c r="J262" s="247" t="s">
        <v>594</v>
      </c>
      <c r="K262" s="247"/>
      <c r="L262" s="253"/>
      <c r="M262" s="254" t="s">
        <v>594</v>
      </c>
      <c r="N262" s="255"/>
      <c r="O262" s="1"/>
      <c r="P262" s="1"/>
      <c r="Q262" s="1"/>
      <c r="R262" s="6" t="s">
        <v>784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9">
        <v>153</v>
      </c>
      <c r="B263" s="230">
        <v>43966</v>
      </c>
      <c r="C263" s="230"/>
      <c r="D263" s="231" t="s">
        <v>71</v>
      </c>
      <c r="E263" s="232" t="s">
        <v>623</v>
      </c>
      <c r="F263" s="202">
        <v>67.5</v>
      </c>
      <c r="G263" s="232"/>
      <c r="H263" s="232">
        <v>86</v>
      </c>
      <c r="I263" s="234">
        <v>86</v>
      </c>
      <c r="J263" s="204" t="s">
        <v>812</v>
      </c>
      <c r="K263" s="205">
        <f t="shared" ref="K263:K270" si="65">H263-F263</f>
        <v>18.5</v>
      </c>
      <c r="L263" s="206">
        <f t="shared" ref="L263:L270" si="66">K263/F263</f>
        <v>0.27407407407407408</v>
      </c>
      <c r="M263" s="201" t="s">
        <v>591</v>
      </c>
      <c r="N263" s="207">
        <v>44008</v>
      </c>
      <c r="O263" s="1"/>
      <c r="P263" s="1"/>
      <c r="Q263" s="1"/>
      <c r="R263" s="6" t="s">
        <v>784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154</v>
      </c>
      <c r="B264" s="230">
        <v>44035</v>
      </c>
      <c r="C264" s="230"/>
      <c r="D264" s="231" t="s">
        <v>482</v>
      </c>
      <c r="E264" s="232" t="s">
        <v>623</v>
      </c>
      <c r="F264" s="202">
        <v>231</v>
      </c>
      <c r="G264" s="232"/>
      <c r="H264" s="232">
        <v>281</v>
      </c>
      <c r="I264" s="234">
        <v>281</v>
      </c>
      <c r="J264" s="204" t="s">
        <v>681</v>
      </c>
      <c r="K264" s="205">
        <f t="shared" si="65"/>
        <v>50</v>
      </c>
      <c r="L264" s="206">
        <f t="shared" si="66"/>
        <v>0.21645021645021645</v>
      </c>
      <c r="M264" s="201" t="s">
        <v>591</v>
      </c>
      <c r="N264" s="207">
        <v>44358</v>
      </c>
      <c r="O264" s="1"/>
      <c r="P264" s="1"/>
      <c r="Q264" s="1"/>
      <c r="R264" s="6" t="s">
        <v>784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155</v>
      </c>
      <c r="B265" s="230">
        <v>44092</v>
      </c>
      <c r="C265" s="230"/>
      <c r="D265" s="231" t="s">
        <v>407</v>
      </c>
      <c r="E265" s="232" t="s">
        <v>623</v>
      </c>
      <c r="F265" s="232">
        <v>206</v>
      </c>
      <c r="G265" s="232"/>
      <c r="H265" s="232">
        <v>248</v>
      </c>
      <c r="I265" s="234">
        <v>248</v>
      </c>
      <c r="J265" s="204" t="s">
        <v>681</v>
      </c>
      <c r="K265" s="205">
        <f t="shared" si="65"/>
        <v>42</v>
      </c>
      <c r="L265" s="206">
        <f t="shared" si="66"/>
        <v>0.20388349514563106</v>
      </c>
      <c r="M265" s="201" t="s">
        <v>591</v>
      </c>
      <c r="N265" s="207">
        <v>44214</v>
      </c>
      <c r="O265" s="1"/>
      <c r="P265" s="1"/>
      <c r="Q265" s="1"/>
      <c r="R265" s="6" t="s">
        <v>784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9">
        <v>156</v>
      </c>
      <c r="B266" s="230">
        <v>44140</v>
      </c>
      <c r="C266" s="230"/>
      <c r="D266" s="231" t="s">
        <v>407</v>
      </c>
      <c r="E266" s="232" t="s">
        <v>623</v>
      </c>
      <c r="F266" s="232">
        <v>182.5</v>
      </c>
      <c r="G266" s="232"/>
      <c r="H266" s="232">
        <v>248</v>
      </c>
      <c r="I266" s="234">
        <v>248</v>
      </c>
      <c r="J266" s="204" t="s">
        <v>681</v>
      </c>
      <c r="K266" s="205">
        <f t="shared" si="65"/>
        <v>65.5</v>
      </c>
      <c r="L266" s="206">
        <f t="shared" si="66"/>
        <v>0.35890410958904112</v>
      </c>
      <c r="M266" s="201" t="s">
        <v>591</v>
      </c>
      <c r="N266" s="207">
        <v>44214</v>
      </c>
      <c r="O266" s="1"/>
      <c r="P266" s="1"/>
      <c r="Q266" s="1"/>
      <c r="R266" s="6" t="s">
        <v>784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157</v>
      </c>
      <c r="B267" s="230">
        <v>44140</v>
      </c>
      <c r="C267" s="230"/>
      <c r="D267" s="231" t="s">
        <v>327</v>
      </c>
      <c r="E267" s="232" t="s">
        <v>623</v>
      </c>
      <c r="F267" s="232">
        <v>247.5</v>
      </c>
      <c r="G267" s="232"/>
      <c r="H267" s="232">
        <v>320</v>
      </c>
      <c r="I267" s="234">
        <v>320</v>
      </c>
      <c r="J267" s="204" t="s">
        <v>681</v>
      </c>
      <c r="K267" s="205">
        <f t="shared" si="65"/>
        <v>72.5</v>
      </c>
      <c r="L267" s="206">
        <f t="shared" si="66"/>
        <v>0.29292929292929293</v>
      </c>
      <c r="M267" s="201" t="s">
        <v>591</v>
      </c>
      <c r="N267" s="207">
        <v>44323</v>
      </c>
      <c r="O267" s="1"/>
      <c r="P267" s="1"/>
      <c r="Q267" s="1"/>
      <c r="R267" s="6" t="s">
        <v>784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9">
        <v>158</v>
      </c>
      <c r="B268" s="230">
        <v>44140</v>
      </c>
      <c r="C268" s="230"/>
      <c r="D268" s="231" t="s">
        <v>272</v>
      </c>
      <c r="E268" s="232" t="s">
        <v>623</v>
      </c>
      <c r="F268" s="202">
        <v>925</v>
      </c>
      <c r="G268" s="232"/>
      <c r="H268" s="232">
        <v>1095</v>
      </c>
      <c r="I268" s="234">
        <v>1093</v>
      </c>
      <c r="J268" s="204" t="s">
        <v>813</v>
      </c>
      <c r="K268" s="205">
        <f t="shared" si="65"/>
        <v>170</v>
      </c>
      <c r="L268" s="206">
        <f t="shared" si="66"/>
        <v>0.18378378378378379</v>
      </c>
      <c r="M268" s="201" t="s">
        <v>591</v>
      </c>
      <c r="N268" s="207">
        <v>44201</v>
      </c>
      <c r="O268" s="1"/>
      <c r="P268" s="1"/>
      <c r="Q268" s="1"/>
      <c r="R268" s="6" t="s">
        <v>784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9">
        <v>159</v>
      </c>
      <c r="B269" s="230">
        <v>44140</v>
      </c>
      <c r="C269" s="230"/>
      <c r="D269" s="231" t="s">
        <v>343</v>
      </c>
      <c r="E269" s="232" t="s">
        <v>623</v>
      </c>
      <c r="F269" s="202">
        <v>332.5</v>
      </c>
      <c r="G269" s="232"/>
      <c r="H269" s="232">
        <v>393</v>
      </c>
      <c r="I269" s="234">
        <v>406</v>
      </c>
      <c r="J269" s="204" t="s">
        <v>814</v>
      </c>
      <c r="K269" s="205">
        <f t="shared" si="65"/>
        <v>60.5</v>
      </c>
      <c r="L269" s="206">
        <f t="shared" si="66"/>
        <v>0.18195488721804512</v>
      </c>
      <c r="M269" s="201" t="s">
        <v>591</v>
      </c>
      <c r="N269" s="207">
        <v>44256</v>
      </c>
      <c r="O269" s="1"/>
      <c r="P269" s="1"/>
      <c r="Q269" s="1"/>
      <c r="R269" s="6" t="s">
        <v>784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9">
        <v>160</v>
      </c>
      <c r="B270" s="230">
        <v>44141</v>
      </c>
      <c r="C270" s="230"/>
      <c r="D270" s="231" t="s">
        <v>482</v>
      </c>
      <c r="E270" s="232" t="s">
        <v>623</v>
      </c>
      <c r="F270" s="202">
        <v>231</v>
      </c>
      <c r="G270" s="232"/>
      <c r="H270" s="232">
        <v>281</v>
      </c>
      <c r="I270" s="234">
        <v>281</v>
      </c>
      <c r="J270" s="204" t="s">
        <v>681</v>
      </c>
      <c r="K270" s="205">
        <f t="shared" si="65"/>
        <v>50</v>
      </c>
      <c r="L270" s="206">
        <f t="shared" si="66"/>
        <v>0.21645021645021645</v>
      </c>
      <c r="M270" s="201" t="s">
        <v>591</v>
      </c>
      <c r="N270" s="207">
        <v>44358</v>
      </c>
      <c r="O270" s="1"/>
      <c r="P270" s="1"/>
      <c r="Q270" s="1"/>
      <c r="R270" s="6" t="s">
        <v>784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56">
        <v>161</v>
      </c>
      <c r="B271" s="249">
        <v>44187</v>
      </c>
      <c r="C271" s="249"/>
      <c r="D271" s="250" t="s">
        <v>455</v>
      </c>
      <c r="E271" s="56" t="s">
        <v>623</v>
      </c>
      <c r="F271" s="251" t="s">
        <v>815</v>
      </c>
      <c r="G271" s="56"/>
      <c r="H271" s="56"/>
      <c r="I271" s="252">
        <v>239</v>
      </c>
      <c r="J271" s="247" t="s">
        <v>594</v>
      </c>
      <c r="K271" s="247"/>
      <c r="L271" s="253"/>
      <c r="M271" s="254"/>
      <c r="N271" s="255"/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56">
        <v>162</v>
      </c>
      <c r="B272" s="249">
        <v>44258</v>
      </c>
      <c r="C272" s="249"/>
      <c r="D272" s="250" t="s">
        <v>810</v>
      </c>
      <c r="E272" s="56" t="s">
        <v>623</v>
      </c>
      <c r="F272" s="251" t="s">
        <v>811</v>
      </c>
      <c r="G272" s="56"/>
      <c r="H272" s="56"/>
      <c r="I272" s="252">
        <v>590</v>
      </c>
      <c r="J272" s="247" t="s">
        <v>594</v>
      </c>
      <c r="K272" s="247"/>
      <c r="L272" s="253"/>
      <c r="M272" s="254"/>
      <c r="N272" s="255"/>
      <c r="O272" s="1"/>
      <c r="P272" s="1"/>
      <c r="R272" s="6" t="s">
        <v>784</v>
      </c>
    </row>
    <row r="273" spans="1:26" ht="12.75" customHeight="1">
      <c r="A273" s="229">
        <v>163</v>
      </c>
      <c r="B273" s="230">
        <v>44274</v>
      </c>
      <c r="C273" s="230"/>
      <c r="D273" s="231" t="s">
        <v>343</v>
      </c>
      <c r="E273" s="232" t="s">
        <v>623</v>
      </c>
      <c r="F273" s="202">
        <v>355</v>
      </c>
      <c r="G273" s="232"/>
      <c r="H273" s="232">
        <v>422.5</v>
      </c>
      <c r="I273" s="234">
        <v>420</v>
      </c>
      <c r="J273" s="204" t="s">
        <v>816</v>
      </c>
      <c r="K273" s="205">
        <f t="shared" ref="K273:K276" si="67">H273-F273</f>
        <v>67.5</v>
      </c>
      <c r="L273" s="206">
        <f t="shared" ref="L273:L276" si="68">K273/F273</f>
        <v>0.19014084507042253</v>
      </c>
      <c r="M273" s="201" t="s">
        <v>591</v>
      </c>
      <c r="N273" s="207">
        <v>44361</v>
      </c>
      <c r="O273" s="1"/>
      <c r="R273" s="257" t="s">
        <v>784</v>
      </c>
    </row>
    <row r="274" spans="1:26" ht="12.75" customHeight="1">
      <c r="A274" s="229">
        <v>164</v>
      </c>
      <c r="B274" s="230">
        <v>44295</v>
      </c>
      <c r="C274" s="230"/>
      <c r="D274" s="231" t="s">
        <v>817</v>
      </c>
      <c r="E274" s="232" t="s">
        <v>623</v>
      </c>
      <c r="F274" s="202">
        <v>555</v>
      </c>
      <c r="G274" s="232"/>
      <c r="H274" s="232">
        <v>663</v>
      </c>
      <c r="I274" s="234">
        <v>663</v>
      </c>
      <c r="J274" s="204" t="s">
        <v>818</v>
      </c>
      <c r="K274" s="205">
        <f t="shared" si="67"/>
        <v>108</v>
      </c>
      <c r="L274" s="206">
        <f t="shared" si="68"/>
        <v>0.19459459459459461</v>
      </c>
      <c r="M274" s="201" t="s">
        <v>591</v>
      </c>
      <c r="N274" s="207">
        <v>44321</v>
      </c>
      <c r="O274" s="1"/>
      <c r="P274" s="1"/>
      <c r="Q274" s="1"/>
      <c r="R274" s="257" t="s">
        <v>784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9">
        <v>165</v>
      </c>
      <c r="B275" s="230">
        <v>44308</v>
      </c>
      <c r="C275" s="230"/>
      <c r="D275" s="231" t="s">
        <v>376</v>
      </c>
      <c r="E275" s="232" t="s">
        <v>623</v>
      </c>
      <c r="F275" s="202">
        <v>126.5</v>
      </c>
      <c r="G275" s="232"/>
      <c r="H275" s="232">
        <v>155</v>
      </c>
      <c r="I275" s="234">
        <v>155</v>
      </c>
      <c r="J275" s="204" t="s">
        <v>681</v>
      </c>
      <c r="K275" s="205">
        <f t="shared" si="67"/>
        <v>28.5</v>
      </c>
      <c r="L275" s="206">
        <f t="shared" si="68"/>
        <v>0.22529644268774704</v>
      </c>
      <c r="M275" s="201" t="s">
        <v>591</v>
      </c>
      <c r="N275" s="207">
        <v>44362</v>
      </c>
      <c r="O275" s="1"/>
      <c r="R275" s="257" t="s">
        <v>784</v>
      </c>
    </row>
    <row r="276" spans="1:26" ht="12.75" customHeight="1">
      <c r="A276" s="360">
        <v>166</v>
      </c>
      <c r="B276" s="361">
        <v>44368</v>
      </c>
      <c r="C276" s="361"/>
      <c r="D276" s="362" t="s">
        <v>394</v>
      </c>
      <c r="E276" s="363" t="s">
        <v>623</v>
      </c>
      <c r="F276" s="364">
        <v>287.5</v>
      </c>
      <c r="G276" s="363"/>
      <c r="H276" s="363">
        <v>245</v>
      </c>
      <c r="I276" s="365">
        <v>344</v>
      </c>
      <c r="J276" s="214" t="s">
        <v>866</v>
      </c>
      <c r="K276" s="215">
        <f t="shared" si="67"/>
        <v>-42.5</v>
      </c>
      <c r="L276" s="216">
        <f t="shared" si="68"/>
        <v>-0.14782608695652175</v>
      </c>
      <c r="M276" s="212" t="s">
        <v>604</v>
      </c>
      <c r="N276" s="209">
        <v>44508</v>
      </c>
      <c r="O276" s="1"/>
      <c r="R276" s="257" t="s">
        <v>784</v>
      </c>
    </row>
    <row r="277" spans="1:26" ht="12.75" customHeight="1">
      <c r="A277" s="256">
        <v>167</v>
      </c>
      <c r="B277" s="249">
        <v>44368</v>
      </c>
      <c r="C277" s="249"/>
      <c r="D277" s="250" t="s">
        <v>482</v>
      </c>
      <c r="E277" s="56" t="s">
        <v>623</v>
      </c>
      <c r="F277" s="251" t="s">
        <v>819</v>
      </c>
      <c r="G277" s="56"/>
      <c r="H277" s="56"/>
      <c r="I277" s="252">
        <v>320</v>
      </c>
      <c r="J277" s="247" t="s">
        <v>594</v>
      </c>
      <c r="K277" s="256"/>
      <c r="L277" s="249"/>
      <c r="M277" s="249"/>
      <c r="N277" s="250"/>
      <c r="O277" s="44"/>
      <c r="R277" s="257" t="s">
        <v>784</v>
      </c>
    </row>
    <row r="278" spans="1:26" ht="12.75" customHeight="1">
      <c r="A278" s="256">
        <v>168</v>
      </c>
      <c r="B278" s="249">
        <v>44406</v>
      </c>
      <c r="C278" s="249"/>
      <c r="D278" s="250" t="s">
        <v>376</v>
      </c>
      <c r="E278" s="56" t="s">
        <v>623</v>
      </c>
      <c r="F278" s="251" t="s">
        <v>822</v>
      </c>
      <c r="G278" s="56"/>
      <c r="H278" s="56"/>
      <c r="I278" s="56">
        <v>200</v>
      </c>
      <c r="J278" s="247" t="s">
        <v>594</v>
      </c>
      <c r="K278" s="256"/>
      <c r="L278" s="249"/>
      <c r="M278" s="249"/>
      <c r="N278" s="250"/>
      <c r="O278" s="44"/>
      <c r="R278" s="257" t="s">
        <v>784</v>
      </c>
    </row>
    <row r="279" spans="1:26" ht="12.75" customHeight="1">
      <c r="A279" s="256">
        <v>169</v>
      </c>
      <c r="B279" s="249">
        <v>44462</v>
      </c>
      <c r="C279" s="249"/>
      <c r="D279" s="250" t="s">
        <v>828</v>
      </c>
      <c r="E279" s="56" t="s">
        <v>623</v>
      </c>
      <c r="F279" s="251" t="s">
        <v>829</v>
      </c>
      <c r="G279" s="56"/>
      <c r="H279" s="56"/>
      <c r="I279" s="56">
        <v>1500</v>
      </c>
      <c r="J279" s="247" t="s">
        <v>594</v>
      </c>
      <c r="K279" s="256"/>
      <c r="L279" s="249"/>
      <c r="M279" s="249"/>
      <c r="N279" s="250"/>
      <c r="O279" s="44"/>
      <c r="R279" s="257" t="s">
        <v>784</v>
      </c>
    </row>
    <row r="280" spans="1:26" ht="12.75" customHeight="1">
      <c r="A280" s="297">
        <v>170</v>
      </c>
      <c r="B280" s="298">
        <v>44480</v>
      </c>
      <c r="C280" s="298"/>
      <c r="D280" s="299" t="s">
        <v>833</v>
      </c>
      <c r="E280" s="300" t="s">
        <v>623</v>
      </c>
      <c r="F280" s="301" t="s">
        <v>838</v>
      </c>
      <c r="G280" s="300"/>
      <c r="H280" s="300"/>
      <c r="I280" s="300">
        <v>145</v>
      </c>
      <c r="J280" s="302" t="s">
        <v>594</v>
      </c>
      <c r="K280" s="297"/>
      <c r="L280" s="298"/>
      <c r="M280" s="298"/>
      <c r="N280" s="299"/>
      <c r="O280" s="44"/>
      <c r="R280" s="257" t="s">
        <v>784</v>
      </c>
    </row>
    <row r="281" spans="1:26" ht="12.75" customHeight="1">
      <c r="A281" s="303">
        <v>171</v>
      </c>
      <c r="B281" s="304">
        <v>44481</v>
      </c>
      <c r="C281" s="304"/>
      <c r="D281" s="305" t="s">
        <v>261</v>
      </c>
      <c r="E281" s="306" t="s">
        <v>623</v>
      </c>
      <c r="F281" s="307" t="s">
        <v>835</v>
      </c>
      <c r="G281" s="306"/>
      <c r="H281" s="306"/>
      <c r="I281" s="306">
        <v>380</v>
      </c>
      <c r="J281" s="308" t="s">
        <v>594</v>
      </c>
      <c r="K281" s="303"/>
      <c r="L281" s="304"/>
      <c r="M281" s="304"/>
      <c r="N281" s="305"/>
      <c r="O281" s="44"/>
      <c r="R281" s="257" t="s">
        <v>784</v>
      </c>
    </row>
    <row r="282" spans="1:26" ht="12.75" customHeight="1">
      <c r="A282" s="303">
        <v>172</v>
      </c>
      <c r="B282" s="304">
        <v>44481</v>
      </c>
      <c r="C282" s="304"/>
      <c r="D282" s="305" t="s">
        <v>402</v>
      </c>
      <c r="E282" s="306" t="s">
        <v>623</v>
      </c>
      <c r="F282" s="307" t="s">
        <v>836</v>
      </c>
      <c r="G282" s="306"/>
      <c r="H282" s="306"/>
      <c r="I282" s="306">
        <v>56</v>
      </c>
      <c r="J282" s="308" t="s">
        <v>594</v>
      </c>
      <c r="K282" s="303"/>
      <c r="L282" s="304"/>
      <c r="M282" s="304"/>
      <c r="N282" s="305"/>
      <c r="O282" s="44"/>
      <c r="R282" s="257"/>
    </row>
    <row r="283" spans="1:26" ht="12.75" customHeight="1">
      <c r="A283" s="309"/>
      <c r="B283" s="309"/>
      <c r="C283" s="309"/>
      <c r="D283" s="309"/>
      <c r="E283" s="309"/>
      <c r="F283" s="306"/>
      <c r="G283" s="306"/>
      <c r="H283" s="306"/>
      <c r="I283" s="306"/>
      <c r="J283" s="310"/>
      <c r="K283" s="306"/>
      <c r="L283" s="306"/>
      <c r="M283" s="306"/>
      <c r="N283" s="309"/>
      <c r="O283" s="44"/>
      <c r="R283" s="257"/>
    </row>
    <row r="284" spans="1:26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257"/>
    </row>
    <row r="285" spans="1:26" ht="12.75" customHeight="1">
      <c r="A285" s="256"/>
      <c r="B285" s="258" t="s">
        <v>820</v>
      </c>
      <c r="F285" s="59"/>
      <c r="G285" s="59"/>
      <c r="H285" s="59"/>
      <c r="I285" s="59"/>
      <c r="J285" s="44"/>
      <c r="K285" s="59"/>
      <c r="L285" s="59"/>
      <c r="M285" s="59"/>
      <c r="O285" s="44"/>
      <c r="R285" s="257"/>
    </row>
    <row r="286" spans="1:26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1:26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26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1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1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1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1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1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1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1:18" ht="12.75" customHeight="1">
      <c r="A295" s="259"/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1:18" ht="12.75" customHeight="1">
      <c r="A296" s="259"/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A297" s="56"/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</sheetData>
  <autoFilter ref="R1:R293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2021-12-09T02:20:42Z</dcterms:modified>
</cp:coreProperties>
</file>