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F&amp;O)'!$R$1:$R$278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K67" i="6"/>
  <c r="M67" s="1"/>
  <c r="L48"/>
  <c r="K48"/>
  <c r="M66"/>
  <c r="K66"/>
  <c r="L261"/>
  <c r="K261"/>
  <c r="M64"/>
  <c r="K64"/>
  <c r="L19"/>
  <c r="K19"/>
  <c r="L47"/>
  <c r="K47"/>
  <c r="M47" s="1"/>
  <c r="M48" l="1"/>
  <c r="M19"/>
  <c r="L45"/>
  <c r="K45"/>
  <c r="M45" l="1"/>
  <c r="K65"/>
  <c r="M65" s="1"/>
  <c r="K63"/>
  <c r="M63" s="1"/>
  <c r="K59"/>
  <c r="M59" s="1"/>
  <c r="K60"/>
  <c r="M60" s="1"/>
  <c r="L13"/>
  <c r="K13"/>
  <c r="L16"/>
  <c r="K16"/>
  <c r="M16" s="1"/>
  <c r="K61"/>
  <c r="M61" s="1"/>
  <c r="K58"/>
  <c r="M58" s="1"/>
  <c r="K57"/>
  <c r="M57" s="1"/>
  <c r="K56"/>
  <c r="M56" s="1"/>
  <c r="P18"/>
  <c r="P19"/>
  <c r="P17"/>
  <c r="M13" l="1"/>
  <c r="L32"/>
  <c r="K32"/>
  <c r="L29"/>
  <c r="K29"/>
  <c r="L11"/>
  <c r="K11"/>
  <c r="L14"/>
  <c r="K14"/>
  <c r="P15"/>
  <c r="M29" l="1"/>
  <c r="M32"/>
  <c r="M11"/>
  <c r="M14"/>
  <c r="P12" l="1"/>
  <c r="K10" l="1"/>
  <c r="L10"/>
  <c r="P73"/>
  <c r="L73"/>
  <c r="K73"/>
  <c r="M10" l="1"/>
  <c r="M73"/>
  <c r="K240" l="1"/>
  <c r="L240" s="1"/>
  <c r="K260" l="1"/>
  <c r="L260" s="1"/>
  <c r="K259"/>
  <c r="L259" s="1"/>
  <c r="K258"/>
  <c r="L258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F236"/>
  <c r="K236" s="1"/>
  <c r="L236" s="1"/>
  <c r="K235"/>
  <c r="L235" s="1"/>
  <c r="K234"/>
  <c r="L234" s="1"/>
  <c r="K233"/>
  <c r="L233" s="1"/>
  <c r="K232"/>
  <c r="L232" s="1"/>
  <c r="K231"/>
  <c r="L231" s="1"/>
  <c r="F230"/>
  <c r="K230" s="1"/>
  <c r="L230" s="1"/>
  <c r="F229"/>
  <c r="K229" s="1"/>
  <c r="L229" s="1"/>
  <c r="K228"/>
  <c r="L228" s="1"/>
  <c r="F227"/>
  <c r="K227" s="1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8"/>
  <c r="L208" s="1"/>
  <c r="F207"/>
  <c r="K207" s="1"/>
  <c r="L207" s="1"/>
  <c r="K206"/>
  <c r="L206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1"/>
  <c r="L181" s="1"/>
  <c r="K179"/>
  <c r="L179" s="1"/>
  <c r="K177"/>
  <c r="L177" s="1"/>
  <c r="K175"/>
  <c r="L175" s="1"/>
  <c r="K174"/>
  <c r="L174" s="1"/>
  <c r="K173"/>
  <c r="L173" s="1"/>
  <c r="K171"/>
  <c r="L171" s="1"/>
  <c r="K170"/>
  <c r="L170" s="1"/>
  <c r="K169"/>
  <c r="L169" s="1"/>
  <c r="K168"/>
  <c r="K167"/>
  <c r="L167" s="1"/>
  <c r="K166"/>
  <c r="L166" s="1"/>
  <c r="K164"/>
  <c r="L164" s="1"/>
  <c r="K163"/>
  <c r="L163" s="1"/>
  <c r="K162"/>
  <c r="L162" s="1"/>
  <c r="K161"/>
  <c r="L161" s="1"/>
  <c r="K160"/>
  <c r="L160" s="1"/>
  <c r="F159"/>
  <c r="K159" s="1"/>
  <c r="L159" s="1"/>
  <c r="H158"/>
  <c r="K158" s="1"/>
  <c r="L158" s="1"/>
  <c r="K155"/>
  <c r="L155" s="1"/>
  <c r="K154"/>
  <c r="L154" s="1"/>
  <c r="K153"/>
  <c r="L153" s="1"/>
  <c r="K152"/>
  <c r="L152" s="1"/>
  <c r="K151"/>
  <c r="L151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H124"/>
  <c r="K124" s="1"/>
  <c r="L124" s="1"/>
  <c r="F123"/>
  <c r="K123" s="1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M7"/>
  <c r="D7" i="5"/>
  <c r="K6" i="4"/>
  <c r="K6" i="3"/>
  <c r="L6" i="2"/>
</calcChain>
</file>

<file path=xl/sharedStrings.xml><?xml version="1.0" encoding="utf-8"?>
<sst xmlns="http://schemas.openxmlformats.org/spreadsheetml/2006/main" count="2618" uniqueCount="1035">
  <si>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</si>
  <si>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</si>
  <si>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</si>
  <si>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</si>
  <si>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</si>
  <si>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</si>
  <si>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</si>
  <si>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</si>
  <si>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</si>
  <si>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</si>
  <si>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</si>
  <si>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</si>
  <si>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</si>
  <si>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</si>
  <si>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</si>
  <si>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</si>
  <si>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</si>
  <si>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</si>
  <si>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</si>
  <si>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</si>
  <si>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</si>
  <si>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</si>
  <si>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</si>
  <si>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</si>
  <si>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</si>
  <si>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</si>
  <si>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</si>
  <si>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</si>
  <si>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</si>
  <si>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</si>
  <si>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</si>
  <si>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</si>
  <si>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</si>
  <si>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</si>
  <si>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</si>
  <si>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</si>
  <si>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</si>
  <si>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</si>
  <si>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</si>
  <si>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</si>
  <si>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</si>
  <si>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</si>
  <si>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</si>
  <si>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</si>
  <si>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</si>
  <si>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</si>
  <si>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</si>
  <si>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</si>
  <si>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</si>
  <si>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</si>
  <si>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</si>
  <si>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</si>
  <si>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</si>
  <si>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</si>
  <si>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</si>
  <si>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</si>
  <si>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</si>
  <si>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</si>
  <si>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</si>
  <si>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</si>
  <si>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</si>
  <si>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</si>
  <si>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</si>
  <si>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</si>
  <si>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</si>
  <si>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</si>
  <si>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</si>
  <si>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</si>
  <si>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</si>
  <si>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</si>
  <si>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</si>
  <si>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</si>
  <si>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</si>
  <si>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</si>
  <si>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</si>
  <si>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</si>
  <si>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</si>
  <si>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</si>
  <si>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</si>
  <si>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</si>
  <si>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</si>
  <si>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</si>
  <si>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</si>
  <si>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</si>
  <si>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</si>
  <si>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</si>
  <si>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</si>
  <si>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</si>
  <si>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</si>
  <si>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</si>
  <si>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</si>
  <si>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</si>
  <si>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</si>
  <si>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</si>
  <si>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</si>
  <si>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</si>
  <si>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</si>
  <si>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</si>
  <si>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</si>
  <si>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</si>
  <si>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</si>
  <si>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</si>
  <si>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</si>
  <si>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</si>
  <si>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</si>
  <si>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</si>
  <si>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</si>
  <si>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</si>
  <si>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</si>
  <si>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</si>
  <si>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</si>
  <si>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</si>
  <si>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</si>
  <si>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</si>
  <si>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</si>
  <si>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</si>
  <si>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</si>
  <si>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</si>
  <si>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</si>
  <si>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</si>
  <si>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</si>
  <si>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</si>
  <si>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</si>
  <si>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</si>
  <si>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</si>
  <si>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</si>
  <si>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</si>
  <si>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</si>
  <si>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</si>
  <si>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</si>
  <si>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</si>
  <si>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</si>
  <si>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</si>
  <si>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</si>
  <si>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</si>
  <si>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</si>
  <si>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</si>
  <si>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</si>
  <si>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</si>
  <si>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</si>
  <si>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</si>
  <si>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</si>
  <si>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</si>
  <si>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</si>
  <si>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</si>
  <si>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</si>
  <si>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</si>
  <si>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</si>
  <si>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</si>
  <si>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</si>
  <si>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</si>
  <si>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</si>
  <si>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</si>
  <si>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</si>
  <si>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</si>
  <si>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</si>
  <si>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</si>
  <si>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</si>
  <si>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</si>
  <si>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</si>
  <si>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</si>
  <si>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</si>
  <si>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</si>
  <si>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</si>
  <si>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</si>
  <si>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</si>
  <si>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</si>
  <si>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</si>
  <si>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</si>
  <si>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</si>
  <si>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</si>
  <si>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</si>
  <si>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</si>
  <si>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</si>
  <si>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</si>
  <si>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</si>
  <si>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</si>
  <si>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</si>
  <si>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</si>
  <si>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</si>
  <si>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</si>
  <si>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</si>
  <si>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</si>
  <si>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</si>
  <si>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</si>
  <si>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</si>
  <si>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</si>
  <si>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</si>
  <si>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</si>
  <si>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</si>
  <si>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</si>
  <si>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</si>
  <si>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</si>
  <si>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</si>
  <si>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</si>
  <si>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</si>
  <si>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</si>
  <si>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</si>
  <si>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</si>
  <si>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</si>
  <si>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</si>
  <si>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</si>
  <si>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</si>
  <si>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</si>
  <si>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</si>
  <si>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</si>
  <si>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</si>
  <si>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</si>
  <si>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</si>
  <si>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</si>
  <si>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</si>
  <si>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</si>
  <si>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</si>
  <si>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</si>
  <si>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</si>
  <si>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</si>
  <si>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</si>
  <si>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</si>
  <si>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</si>
  <si>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</si>
  <si>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</si>
  <si>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</si>
  <si>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</si>
  <si>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</si>
  <si>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</si>
  <si>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</si>
  <si>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</si>
  <si>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</si>
  <si>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</si>
  <si>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</si>
  <si>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</si>
  <si>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</si>
  <si>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</si>
  <si>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</si>
  <si>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</si>
  <si>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</si>
  <si>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</si>
  <si>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</si>
  <si>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</si>
  <si>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</si>
  <si>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</si>
  <si>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</si>
  <si>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</si>
  <si>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</si>
  <si>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</si>
  <si>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</si>
  <si>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</si>
  <si>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</si>
  <si>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</si>
  <si>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</si>
  <si>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</si>
  <si>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</si>
  <si>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</si>
  <si>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</si>
  <si>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</si>
  <si>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</si>
  <si>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</si>
  <si>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</si>
  <si>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</si>
  <si>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</si>
  <si>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</si>
  <si>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</si>
  <si>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</si>
  <si>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</si>
  <si>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</si>
  <si>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</si>
  <si>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</si>
  <si>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</si>
  <si>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</si>
  <si>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</si>
  <si>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</si>
  <si>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</si>
  <si>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</si>
  <si>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</si>
  <si>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</si>
  <si>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</si>
  <si>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</si>
  <si>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</si>
  <si>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</si>
  <si>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</si>
  <si>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</si>
  <si>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</si>
  <si>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</si>
  <si>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</si>
  <si>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</si>
  <si>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</si>
  <si>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</si>
  <si>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</si>
  <si>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</si>
  <si>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</si>
  <si>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</si>
  <si>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</si>
  <si>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</si>
  <si>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</si>
  <si>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</si>
  <si>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</si>
  <si>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</si>
  <si>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</si>
  <si>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</si>
  <si>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</si>
  <si>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</si>
  <si>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</si>
  <si>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</si>
  <si>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</si>
  <si>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</si>
  <si>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</si>
  <si>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</si>
  <si>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</si>
  <si>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</si>
  <si>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</si>
  <si>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</si>
  <si>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</si>
  <si>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</si>
  <si>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</si>
  <si>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</si>
  <si>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</si>
  <si>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</si>
  <si>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</si>
  <si>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</si>
  <si>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</si>
  <si>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</si>
  <si>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</si>
  <si>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</si>
  <si>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</si>
  <si>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</si>
  <si>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</si>
  <si>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</si>
  <si>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</si>
  <si>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</si>
  <si>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</si>
  <si>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</si>
  <si>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</si>
  <si>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</si>
  <si>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</si>
  <si>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</si>
  <si>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</si>
  <si>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</si>
  <si>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</si>
  <si>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</si>
  <si>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</si>
  <si>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</si>
  <si>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</si>
  <si>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</si>
  <si>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</si>
  <si>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</si>
  <si>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</si>
  <si>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</si>
  <si>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</si>
  <si>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</si>
  <si>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</si>
  <si>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</si>
  <si>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</si>
  <si>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</si>
  <si>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</si>
  <si>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</si>
  <si>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</si>
  <si>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</si>
  <si>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</si>
  <si>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</si>
  <si>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</si>
  <si>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</si>
  <si>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</si>
  <si>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</si>
  <si>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</si>
  <si>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</si>
  <si>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</si>
  <si>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</si>
  <si>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</si>
  <si>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</si>
  <si>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</si>
  <si>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</si>
  <si>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</si>
  <si>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</si>
  <si>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</si>
  <si>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</si>
  <si>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</si>
  <si>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</si>
  <si>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</si>
  <si>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</si>
  <si>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</si>
  <si>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</si>
  <si>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</si>
  <si>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</si>
  <si>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</si>
  <si>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</si>
  <si>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</si>
  <si>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</si>
  <si>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</si>
  <si>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</si>
  <si>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</si>
  <si>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</si>
  <si>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</si>
  <si>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</si>
  <si>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</si>
  <si>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</si>
  <si>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</si>
  <si>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</si>
  <si>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</si>
  <si>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</si>
  <si>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</si>
  <si>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</si>
  <si>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</si>
  <si>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</si>
  <si>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</si>
  <si>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</si>
  <si>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</si>
  <si>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</si>
  <si>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</si>
  <si>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</si>
  <si>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</si>
  <si>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</si>
  <si>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</si>
  <si>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</si>
  <si>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</si>
  <si>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</si>
  <si>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</si>
  <si>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</si>
  <si>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</si>
  <si>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</si>
  <si>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</si>
  <si>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</si>
  <si>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</si>
  <si>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</si>
  <si>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</si>
  <si>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</si>
  <si>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</si>
  <si>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</si>
  <si>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</si>
  <si>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</si>
  <si>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</si>
  <si>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</si>
  <si>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</si>
  <si>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</si>
  <si>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</si>
  <si>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</si>
  <si>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</si>
  <si>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</si>
  <si>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</si>
  <si>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</si>
  <si>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</si>
  <si>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</si>
  <si>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</si>
  <si>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</si>
  <si>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</si>
  <si>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</si>
  <si>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</si>
  <si>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</si>
  <si>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</si>
  <si>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</si>
  <si>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</si>
  <si>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</si>
  <si>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</si>
  <si>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</si>
  <si>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</si>
  <si>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</si>
  <si>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</si>
  <si>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</si>
  <si>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</si>
  <si>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</si>
  <si>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</si>
  <si>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</si>
  <si>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</si>
  <si>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</si>
  <si>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</si>
  <si>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</si>
  <si>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</si>
  <si>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</si>
  <si>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</si>
  <si>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</si>
  <si>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</si>
  <si>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</si>
  <si>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</si>
  <si>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</si>
  <si>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</si>
  <si>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</si>
  <si>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</si>
  <si>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</si>
  <si>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</si>
  <si>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</si>
  <si>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</si>
  <si>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</si>
  <si>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</si>
  <si>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</si>
  <si>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</si>
  <si>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</si>
  <si>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</si>
  <si>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</si>
  <si>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</si>
  <si>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</si>
  <si>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</si>
  <si>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</si>
  <si>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</si>
  <si>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</si>
  <si>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</si>
  <si>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</si>
  <si>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</si>
  <si>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</si>
  <si>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</si>
  <si>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</si>
  <si>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</si>
  <si>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</si>
  <si>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</si>
  <si>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</si>
  <si>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</si>
  <si>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</si>
  <si>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</si>
  <si>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</si>
  <si>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</si>
  <si>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</si>
  <si>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</si>
  <si>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</si>
  <si>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</si>
  <si>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</si>
  <si>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</si>
  <si>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</si>
  <si>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</si>
  <si>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</si>
  <si>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</si>
  <si>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</si>
  <si>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</si>
  <si>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</si>
  <si>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</si>
  <si>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</si>
  <si>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</si>
  <si>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</si>
  <si>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</si>
  <si>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</si>
  <si>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</si>
  <si>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</si>
  <si>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</si>
  <si>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</si>
  <si>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</si>
  <si>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</si>
  <si>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</si>
  <si>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</si>
  <si>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</si>
  <si>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</si>
  <si>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</si>
  <si>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</si>
  <si>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</si>
  <si>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</si>
  <si>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</si>
  <si>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</si>
  <si>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</si>
  <si>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</si>
  <si>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</si>
  <si>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</si>
  <si>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</si>
  <si>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</si>
  <si>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</si>
  <si>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</si>
  <si>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</si>
  <si>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</si>
  <si>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</si>
  <si>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</si>
  <si>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</si>
  <si>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</si>
  <si>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</si>
  <si>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</si>
  <si>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</si>
  <si>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</si>
  <si>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</si>
  <si>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</si>
  <si>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</si>
  <si>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</si>
  <si>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</si>
  <si>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</si>
  <si>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</si>
  <si>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</si>
  <si>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</si>
  <si>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</si>
  <si>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</si>
  <si>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</si>
  <si>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</si>
  <si>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</si>
  <si>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</si>
  <si>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</si>
  <si>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</si>
  <si>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</si>
  <si>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</si>
  <si>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</si>
  <si>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</si>
  <si>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</si>
  <si>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</si>
  <si>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</si>
  <si>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</si>
  <si>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</si>
  <si>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</si>
  <si>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</si>
  <si>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</si>
  <si>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</si>
  <si>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</si>
  <si>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</si>
  <si>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</si>
  <si>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</si>
  <si>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</si>
  <si>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</si>
  <si>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</si>
  <si>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</si>
  <si>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</si>
  <si>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</si>
  <si>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</si>
  <si>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</si>
  <si>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</si>
  <si>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</si>
  <si>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</si>
  <si>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</si>
  <si>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</si>
  <si>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</si>
  <si>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</si>
  <si>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</si>
  <si>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</si>
  <si>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</si>
  <si>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</si>
  <si>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</si>
  <si>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</si>
  <si>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</si>
  <si>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</si>
  <si>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</si>
  <si>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</si>
  <si>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</si>
  <si>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</si>
  <si>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</si>
  <si>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</si>
  <si>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</si>
  <si>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</si>
  <si>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</si>
  <si>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</si>
  <si>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</si>
  <si>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</si>
  <si>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</si>
  <si>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</si>
  <si>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</si>
  <si>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</si>
  <si>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</si>
  <si>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</si>
  <si>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</si>
  <si>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</si>
  <si>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</si>
  <si>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</si>
  <si>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</si>
  <si>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</si>
  <si>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</si>
  <si>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</si>
  <si>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</si>
  <si>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</si>
  <si>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</si>
  <si>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</si>
  <si>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</si>
  <si>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</si>
  <si>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</si>
  <si>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</si>
  <si>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</si>
  <si>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</si>
  <si>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</si>
  <si>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</si>
  <si>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</si>
  <si>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</si>
  <si>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</si>
  <si>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</si>
  <si>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</si>
  <si>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</si>
  <si>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</si>
  <si>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</si>
  <si>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</si>
  <si>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</si>
  <si>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</si>
  <si>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</si>
  <si>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</si>
  <si>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</si>
  <si>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</si>
  <si>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</si>
  <si>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</si>
  <si>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</si>
  <si>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</si>
  <si>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</si>
  <si>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</si>
  <si>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</si>
  <si>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</si>
  <si>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</si>
  <si>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</si>
  <si>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</si>
  <si>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</si>
  <si>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</si>
  <si>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</si>
  <si>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</si>
  <si>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</si>
  <si>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</si>
  <si>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</si>
  <si>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</si>
  <si>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</si>
  <si>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</si>
  <si>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</si>
  <si>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</si>
  <si>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</si>
  <si>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</si>
  <si>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</si>
  <si>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</si>
  <si>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</si>
  <si>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</si>
  <si>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</si>
  <si>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</si>
  <si>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</si>
  <si>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</si>
  <si>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</si>
  <si>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</si>
  <si>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</si>
  <si>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</si>
  <si>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</si>
  <si>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</si>
  <si>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</si>
  <si>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</si>
  <si>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</si>
  <si>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</si>
  <si>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</si>
  <si>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</si>
  <si>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</si>
  <si>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</si>
  <si>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</si>
  <si>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</si>
  <si>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</si>
  <si>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</si>
  <si>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</si>
  <si>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</si>
  <si>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</si>
  <si>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</si>
  <si>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</si>
  <si>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</si>
  <si>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</si>
  <si>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</si>
  <si>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</si>
  <si>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</si>
  <si>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</si>
  <si>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</si>
  <si>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</si>
  <si>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</si>
  <si>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</si>
  <si>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</si>
  <si>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</si>
  <si>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</si>
  <si>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</si>
  <si>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</si>
  <si>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</si>
  <si>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</si>
  <si>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</si>
  <si>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</si>
  <si>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</si>
  <si>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</si>
  <si>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</si>
  <si>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</si>
  <si>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</si>
  <si>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</si>
  <si>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</si>
  <si>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</si>
  <si>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</si>
  <si>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</si>
  <si>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</si>
  <si>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</si>
  <si>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</si>
  <si>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</si>
  <si>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</si>
  <si>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</si>
  <si>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</si>
  <si>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</si>
  <si>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</si>
  <si>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</si>
  <si>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</si>
  <si>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</si>
  <si>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</si>
  <si>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</si>
  <si>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</si>
  <si>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</si>
  <si>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</si>
  <si>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</si>
  <si>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</si>
  <si>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</si>
  <si>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</si>
  <si>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</si>
  <si>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</si>
  <si>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</si>
  <si>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</si>
  <si>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</si>
  <si>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</si>
  <si>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</si>
  <si>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</si>
  <si>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</si>
  <si>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</si>
  <si>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</si>
  <si>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</si>
  <si>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</si>
  <si>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</si>
  <si>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</si>
  <si>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</si>
  <si>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</si>
  <si>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</si>
  <si>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</si>
  <si>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</si>
  <si>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</si>
  <si>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</si>
  <si>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</si>
  <si>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</si>
  <si>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</si>
  <si>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</si>
  <si>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</si>
  <si>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</si>
  <si>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</si>
  <si>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</si>
  <si>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</si>
  <si>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</si>
  <si>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</si>
  <si>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</si>
  <si>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</si>
  <si>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</si>
  <si>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</si>
  <si>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</si>
  <si>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</si>
  <si>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</si>
  <si>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</si>
  <si>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</si>
  <si>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</si>
  <si>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</si>
  <si>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</si>
  <si>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</si>
  <si>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</si>
  <si>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</si>
  <si>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</si>
  <si>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</si>
  <si>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</si>
  <si>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</si>
  <si>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</si>
  <si>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</si>
  <si>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</si>
  <si>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</si>
  <si>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</si>
  <si>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</si>
  <si>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</si>
  <si>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</si>
  <si>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</si>
  <si>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</si>
  <si>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</si>
  <si>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</si>
  <si>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</si>
  <si>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</si>
  <si>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</si>
  <si>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</si>
  <si>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</si>
  <si>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</si>
  <si>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</si>
  <si>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</si>
  <si>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</si>
  <si>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NSE</t>
  </si>
  <si>
    <t>3480-3495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</si>
  <si>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</si>
  <si>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</si>
  <si>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</si>
  <si>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</si>
  <si>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</si>
  <si>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</si>
  <si>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</si>
  <si>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</si>
  <si>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</si>
  <si>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</si>
  <si>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</si>
  <si>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</si>
  <si>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</si>
  <si>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</si>
  <si>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</si>
  <si>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</si>
  <si>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</si>
  <si>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</si>
  <si>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</si>
  <si>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</si>
  <si>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</si>
  <si>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</si>
  <si>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</si>
  <si>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</si>
  <si>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</si>
  <si>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</si>
  <si>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</si>
  <si>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415-417</t>
  </si>
  <si>
    <t>432-445</t>
  </si>
  <si>
    <t>Profit of Rs.75/-</t>
  </si>
  <si>
    <t>520-530</t>
  </si>
  <si>
    <t>472-476</t>
  </si>
  <si>
    <t>500-520</t>
  </si>
  <si>
    <t>1005-1015</t>
  </si>
  <si>
    <t>1070-1120</t>
  </si>
  <si>
    <t>Profit of Rs.15/-</t>
  </si>
  <si>
    <t>HINDUNILVR NOV FUT</t>
  </si>
  <si>
    <t>2415-2421</t>
  </si>
  <si>
    <t>2460-2480</t>
  </si>
  <si>
    <t>NIFTY 17850 PE 3 NOV</t>
  </si>
  <si>
    <t>215-225</t>
  </si>
  <si>
    <t>HDFC NOV FUT</t>
  </si>
  <si>
    <t>2940-2960</t>
  </si>
  <si>
    <t>COLPAL NOV FUT</t>
  </si>
  <si>
    <t>1526-1530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</si>
  <si>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</si>
  <si>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</si>
  <si>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</si>
  <si>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</si>
  <si>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</si>
  <si>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</si>
  <si>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</si>
  <si>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</si>
  <si>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</si>
  <si>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</si>
  <si>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</si>
  <si>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</si>
  <si>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</si>
  <si>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</si>
  <si>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40-42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</si>
  <si>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</si>
  <si>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</si>
  <si>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</si>
  <si>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</si>
  <si>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</si>
  <si>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</si>
  <si>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</si>
  <si>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</si>
  <si>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NNM SECURITIES PVT LTD</t>
  </si>
  <si>
    <t>SYTIXSE</t>
  </si>
  <si>
    <t>ASLIND</t>
  </si>
  <si>
    <t>ASL Industries Limited</t>
  </si>
  <si>
    <t>SUNAYANA INVESTMENT COMPANY LIMITED</t>
  </si>
  <si>
    <t>Retail Research Technical Calls &amp; Fundamental Performance Report for the month of Nov-2021</t>
  </si>
  <si>
    <t>ADISHAKTI</t>
  </si>
  <si>
    <t>CWD</t>
  </si>
  <si>
    <t>ARC FINANCE LIMITED</t>
  </si>
  <si>
    <t>DDIL</t>
  </si>
  <si>
    <t>Profit of Rs.8.5/-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</si>
  <si>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</si>
  <si>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</si>
  <si>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</si>
  <si>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</si>
  <si>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</si>
  <si>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</si>
  <si>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</si>
  <si>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</si>
  <si>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</si>
  <si>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18040-18060</t>
  </si>
  <si>
    <t>17900-17800</t>
  </si>
  <si>
    <t>AMRAAGRI</t>
  </si>
  <si>
    <t>SUNILMARKFERNANDES</t>
  </si>
  <si>
    <t>ARUN KUMAR JAYANDAR SINGH KANDARI</t>
  </si>
  <si>
    <t>CPML</t>
  </si>
  <si>
    <t>VIJETA BROKING INDIA PRIVATE LIMITED</t>
  </si>
  <si>
    <t>ABHINANDAN DHANAPAL KHEMALAPURE</t>
  </si>
  <si>
    <t>HYPERSOFT</t>
  </si>
  <si>
    <t>BHARATI YOGESH ADKE .</t>
  </si>
  <si>
    <t>KK MAHESWARI</t>
  </si>
  <si>
    <t>ICLORGANIC</t>
  </si>
  <si>
    <t>KUNWAR'S CONSULTANCY PRIVATE LIMITED</t>
  </si>
  <si>
    <t>GIRIRAJ FINANCIAL SERVICES PVT LTD</t>
  </si>
  <si>
    <t>LOKESHI BHARTI</t>
  </si>
  <si>
    <t>GOLDLINE FINANCIAL SERVICES LIMITED</t>
  </si>
  <si>
    <t>INTELSOFT</t>
  </si>
  <si>
    <t>MICRO LOGISTICS INDIA PRIVATE LIMITED</t>
  </si>
  <si>
    <t>ISHANCH</t>
  </si>
  <si>
    <t>KIFS ENTERPRISE</t>
  </si>
  <si>
    <t>JSHL</t>
  </si>
  <si>
    <t>KUMAR SWAMINATHAN SHIVA</t>
  </si>
  <si>
    <t>RAM SAGAR TIWARI</t>
  </si>
  <si>
    <t>KANELIND</t>
  </si>
  <si>
    <t>KHUSHBOO KANODIA</t>
  </si>
  <si>
    <t>KIRLPNU</t>
  </si>
  <si>
    <t>PGIM INDIA MUTUAL FUND</t>
  </si>
  <si>
    <t>HDFC MUTUAL FUND</t>
  </si>
  <si>
    <t>KRRAIL</t>
  </si>
  <si>
    <t>RAJENDRA KUMAR AGARWAL</t>
  </si>
  <si>
    <t>LELAVOIR</t>
  </si>
  <si>
    <t>NAVEEN GUPTA</t>
  </si>
  <si>
    <t>LOOKS</t>
  </si>
  <si>
    <t>TOPGAIN FINANCE PRIVATE LIMITED</t>
  </si>
  <si>
    <t>ALPHA LEON ENTERPRISES LLP</t>
  </si>
  <si>
    <t>MNIL</t>
  </si>
  <si>
    <t>SITA RAM</t>
  </si>
  <si>
    <t>KABIR SHRAN DAGAR</t>
  </si>
  <si>
    <t>MONGIPA</t>
  </si>
  <si>
    <t>RAJ KISHOR PRASAD</t>
  </si>
  <si>
    <t>MPFSL</t>
  </si>
  <si>
    <t>RADHIKA SHETH</t>
  </si>
  <si>
    <t>PARAS P BHINDE (HUF)</t>
  </si>
  <si>
    <t>NATCAPSUQ</t>
  </si>
  <si>
    <t>NISHA DUDHERIA</t>
  </si>
  <si>
    <t>NETLINK</t>
  </si>
  <si>
    <t>HIMANSU SEKHAR PADHY</t>
  </si>
  <si>
    <t>OZONEWORLD</t>
  </si>
  <si>
    <t>MADHUMITA BISWAS</t>
  </si>
  <si>
    <t>MICROFIRM CAPITAL PRIVATE LIMITED</t>
  </si>
  <si>
    <t>CELICA DEVELOPERS PVT LIMITED</t>
  </si>
  <si>
    <t>SHYMINV</t>
  </si>
  <si>
    <t>RAMU JOMDAR JSONEYA</t>
  </si>
  <si>
    <t>GHANSHYAM TIWARI</t>
  </si>
  <si>
    <t>SWAGTAM</t>
  </si>
  <si>
    <t>KETAN RASHIKLAL DOSHI</t>
  </si>
  <si>
    <t>VIKRAMJEET SINGH</t>
  </si>
  <si>
    <t>NSMK INVESTMENTS PRIVATE LIMITED</t>
  </si>
  <si>
    <t>ANSHUL JAIN</t>
  </si>
  <si>
    <t>SUNITA RANI</t>
  </si>
  <si>
    <t>ARVINDKUMAR CHUNILAL SHAH HUF</t>
  </si>
  <si>
    <t>RAJESH WAGLE</t>
  </si>
  <si>
    <t>SHASHANK JAISWAL</t>
  </si>
  <si>
    <t>TIAANC</t>
  </si>
  <si>
    <t>MEGA BUCKS CAPITAL PRIVATE LIMITED</t>
  </si>
  <si>
    <t>VAXHS</t>
  </si>
  <si>
    <t>SUBHKARAN TILOKCHAND AGARWAL</t>
  </si>
  <si>
    <t>LALITKUMARGOPILAL</t>
  </si>
  <si>
    <t>VIKASWSP</t>
  </si>
  <si>
    <t>SONY SEBASTIAN</t>
  </si>
  <si>
    <t>DSML</t>
  </si>
  <si>
    <t>Debock Sale Marketing Ltd</t>
  </si>
  <si>
    <t>RAVINDRA SHRIKANT KATTI</t>
  </si>
  <si>
    <t>SIDDAPPA VEERAPPA HAGARAGI</t>
  </si>
  <si>
    <t>FOCUS</t>
  </si>
  <si>
    <t>Focus Lightg &amp; Fixtrs Ltd</t>
  </si>
  <si>
    <t>SMEET DIPAK SHAH</t>
  </si>
  <si>
    <t>MIRZAINT</t>
  </si>
  <si>
    <t>Mirza International Ltd.</t>
  </si>
  <si>
    <t>GRAVITON RESEARCH CAPITAL LLP</t>
  </si>
  <si>
    <t>RSSOFTWARE</t>
  </si>
  <si>
    <t>R. S. Software (I) Ltd.</t>
  </si>
  <si>
    <t>XTX MARKETS LLP</t>
  </si>
  <si>
    <t>TRAIL-RE</t>
  </si>
  <si>
    <t>Texmaco Rail &amp; Eng. Ltd</t>
  </si>
  <si>
    <t>PANNA LAL BANSALI</t>
  </si>
  <si>
    <t>UFO</t>
  </si>
  <si>
    <t>UFO Moviez India Ltd.</t>
  </si>
  <si>
    <t>RAMESH BHANDAPPA MUNNOLI</t>
  </si>
  <si>
    <t>MOHD IMTIAZ MHPATEL</t>
  </si>
  <si>
    <t>KAMATH VITTAL UDYAVAR</t>
  </si>
  <si>
    <t>Vikas Wsp Ltd</t>
  </si>
  <si>
    <t>SONY  SEBASTIAN</t>
  </si>
  <si>
    <t>Profit of Rs.430/-</t>
  </si>
  <si>
    <t>Loss of Rs.200/-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</si>
</sst>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4" borderId="0" xfId="0" applyFont="1" applyFill="1" applyAlignment="1"/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5" borderId="1" xfId="0" applyNumberFormat="1" applyFont="1" applyFill="1" applyBorder="1" applyAlignment="1">
      <alignment horizontal="center" vertical="center"/>
    </xf>
    <xf numFmtId="0" fontId="36" fillId="15" borderId="1" xfId="0" applyFont="1" applyFill="1" applyBorder="1"/>
    <xf numFmtId="43" fontId="35" fillId="15" borderId="1" xfId="0" applyNumberFormat="1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center" vertical="center"/>
    </xf>
    <xf numFmtId="0" fontId="35" fillId="15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15" fontId="35" fillId="15" borderId="0" xfId="0" applyNumberFormat="1" applyFont="1" applyFill="1" applyBorder="1" applyAlignment="1">
      <alignment horizontal="center" vertical="center"/>
    </xf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7" borderId="21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15" fontId="1" fillId="15" borderId="1" xfId="0" applyNumberFormat="1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2" fontId="36" fillId="17" borderId="21" xfId="0" applyNumberFormat="1" applyFont="1" applyFill="1" applyBorder="1" applyAlignment="1">
      <alignment horizontal="center" vertical="center"/>
    </xf>
    <xf numFmtId="16" fontId="36" fillId="17" borderId="21" xfId="0" applyNumberFormat="1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43" fontId="36" fillId="18" borderId="15" xfId="0" applyNumberFormat="1" applyFont="1" applyFill="1" applyBorder="1" applyAlignment="1">
      <alignment horizontal="center" vertical="center"/>
    </xf>
    <xf numFmtId="16" fontId="37" fillId="17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9" borderId="21" xfId="0" applyNumberFormat="1" applyFont="1" applyFill="1" applyBorder="1" applyAlignment="1">
      <alignment horizontal="center" vertical="center"/>
    </xf>
    <xf numFmtId="0" fontId="36" fillId="20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7" borderId="24" xfId="0" applyFont="1" applyFill="1" applyBorder="1" applyAlignment="1">
      <alignment horizontal="center" vertical="center"/>
    </xf>
    <xf numFmtId="2" fontId="36" fillId="12" borderId="24" xfId="0" applyNumberFormat="1" applyFont="1" applyFill="1" applyBorder="1" applyAlignment="1">
      <alignment horizontal="center" vertical="center"/>
    </xf>
    <xf numFmtId="167" fontId="36" fillId="12" borderId="24" xfId="0" applyNumberFormat="1" applyFont="1" applyFill="1" applyBorder="1" applyAlignment="1">
      <alignment horizontal="center" vertical="center"/>
    </xf>
    <xf numFmtId="43" fontId="36" fillId="17" borderId="24" xfId="0" applyNumberFormat="1" applyFont="1" applyFill="1" applyBorder="1" applyAlignment="1">
      <alignment horizontal="center" vertical="center"/>
    </xf>
    <xf numFmtId="16" fontId="36" fillId="12" borderId="24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9" borderId="23" xfId="0" applyNumberFormat="1" applyFont="1" applyFill="1" applyBorder="1" applyAlignment="1">
      <alignment horizontal="center" vertical="center"/>
    </xf>
    <xf numFmtId="166" fontId="35" fillId="19" borderId="23" xfId="0" applyNumberFormat="1" applyFont="1" applyFill="1" applyBorder="1" applyAlignment="1">
      <alignment horizontal="center" vertical="center"/>
    </xf>
    <xf numFmtId="0" fontId="35" fillId="19" borderId="23" xfId="0" applyFont="1" applyFill="1" applyBorder="1" applyAlignment="1">
      <alignment horizontal="left"/>
    </xf>
    <xf numFmtId="0" fontId="35" fillId="19" borderId="23" xfId="0" applyFont="1" applyFill="1" applyBorder="1" applyAlignment="1">
      <alignment horizontal="center" vertical="center"/>
    </xf>
    <xf numFmtId="2" fontId="36" fillId="20" borderId="1" xfId="0" applyNumberFormat="1" applyFont="1" applyFill="1" applyBorder="1" applyAlignment="1">
      <alignment horizontal="center" vertical="center"/>
    </xf>
    <xf numFmtId="10" fontId="36" fillId="20" borderId="1" xfId="0" applyNumberFormat="1" applyFont="1" applyFill="1" applyBorder="1" applyAlignment="1">
      <alignment horizontal="center" vertical="center" wrapText="1"/>
    </xf>
    <xf numFmtId="16" fontId="36" fillId="20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7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1" fontId="35" fillId="12" borderId="21" xfId="0" applyNumberFormat="1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1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0" borderId="21" xfId="0" applyNumberFormat="1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top"/>
    </xf>
    <xf numFmtId="0" fontId="35" fillId="19" borderId="3" xfId="0" applyFont="1" applyFill="1" applyBorder="1" applyAlignment="1">
      <alignment horizontal="center" vertical="center"/>
    </xf>
    <xf numFmtId="166" fontId="35" fillId="19" borderId="25" xfId="0" applyNumberFormat="1" applyFont="1" applyFill="1" applyBorder="1" applyAlignment="1">
      <alignment horizontal="center" vertical="center"/>
    </xf>
    <xf numFmtId="0" fontId="43" fillId="26" borderId="21" xfId="0" applyFont="1" applyFill="1" applyBorder="1" applyAlignment="1"/>
    <xf numFmtId="0" fontId="35" fillId="19" borderId="26" xfId="0" applyFont="1" applyFill="1" applyBorder="1" applyAlignment="1">
      <alignment horizontal="center" vertical="center"/>
    </xf>
    <xf numFmtId="0" fontId="35" fillId="19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36" fillId="20" borderId="2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5" borderId="3" xfId="0" applyFont="1" applyFill="1" applyBorder="1" applyAlignment="1">
      <alignment horizontal="center" vertical="center"/>
    </xf>
    <xf numFmtId="165" fontId="35" fillId="23" borderId="21" xfId="0" applyNumberFormat="1" applyFont="1" applyFill="1" applyBorder="1" applyAlignment="1">
      <alignment horizontal="center" vertical="center"/>
    </xf>
    <xf numFmtId="166" fontId="35" fillId="25" borderId="25" xfId="0" applyNumberFormat="1" applyFont="1" applyFill="1" applyBorder="1" applyAlignment="1">
      <alignment horizontal="center" vertical="center"/>
    </xf>
    <xf numFmtId="0" fontId="35" fillId="25" borderId="21" xfId="0" applyFont="1" applyFill="1" applyBorder="1"/>
    <xf numFmtId="0" fontId="35" fillId="25" borderId="24" xfId="0" applyFont="1" applyFill="1" applyBorder="1" applyAlignment="1">
      <alignment horizontal="center" vertical="center"/>
    </xf>
    <xf numFmtId="0" fontId="35" fillId="25" borderId="21" xfId="0" applyFont="1" applyFill="1" applyBorder="1" applyAlignment="1">
      <alignment horizontal="center" vertical="center"/>
    </xf>
    <xf numFmtId="0" fontId="36" fillId="25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43" fontId="36" fillId="28" borderId="21" xfId="0" applyNumberFormat="1" applyFont="1" applyFill="1" applyBorder="1" applyAlignment="1">
      <alignment horizontal="center" vertical="center"/>
    </xf>
    <xf numFmtId="165" fontId="35" fillId="25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1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9" borderId="1" xfId="0" applyNumberFormat="1" applyFont="1" applyFill="1" applyBorder="1" applyAlignment="1">
      <alignment horizontal="center" vertical="center" wrapText="1"/>
    </xf>
    <xf numFmtId="168" fontId="1" fillId="29" borderId="1" xfId="0" applyNumberFormat="1" applyFont="1" applyFill="1" applyBorder="1" applyAlignment="1">
      <alignment horizontal="center" vertical="center"/>
    </xf>
    <xf numFmtId="168" fontId="1" fillId="29" borderId="1" xfId="0" applyNumberFormat="1" applyFont="1" applyFill="1" applyBorder="1" applyAlignment="1">
      <alignment horizontal="left"/>
    </xf>
    <xf numFmtId="0" fontId="1" fillId="30" borderId="1" xfId="0" applyFont="1" applyFill="1" applyBorder="1" applyAlignment="1">
      <alignment horizontal="center"/>
    </xf>
    <xf numFmtId="2" fontId="1" fillId="30" borderId="1" xfId="0" applyNumberFormat="1" applyFont="1" applyFill="1" applyBorder="1" applyAlignment="1">
      <alignment horizontal="center" vertical="center"/>
    </xf>
    <xf numFmtId="2" fontId="1" fillId="30" borderId="1" xfId="0" applyNumberFormat="1" applyFont="1" applyFill="1" applyBorder="1" applyAlignment="1">
      <alignment horizontal="center"/>
    </xf>
    <xf numFmtId="0" fontId="43" fillId="23" borderId="21" xfId="0" applyFont="1" applyFill="1" applyBorder="1" applyAlignment="1"/>
    <xf numFmtId="0" fontId="35" fillId="25" borderId="2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512</xdr:row>
      <xdr:rowOff>6722</xdr:rowOff>
    </xdr:from>
    <xdr:to>
      <xdr:col>3</xdr:col>
      <xdr:colOff>759760</xdr:colOff>
      <xdr:row>515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44509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44509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1" t="s">
        <v>16</v>
      </c>
      <c r="B9" s="483" t="s">
        <v>17</v>
      </c>
      <c r="C9" s="483" t="s">
        <v>18</v>
      </c>
      <c r="D9" s="483" t="s">
        <v>19</v>
      </c>
      <c r="E9" s="26" t="s">
        <v>20</v>
      </c>
      <c r="F9" s="26" t="s">
        <v>21</v>
      </c>
      <c r="G9" s="478" t="s">
        <v>22</v>
      </c>
      <c r="H9" s="479"/>
      <c r="I9" s="480"/>
      <c r="J9" s="478" t="s">
        <v>23</v>
      </c>
      <c r="K9" s="479"/>
      <c r="L9" s="480"/>
      <c r="M9" s="26"/>
      <c r="N9" s="27"/>
      <c r="O9" s="27"/>
      <c r="P9" s="27"/>
    </row>
    <row r="10" spans="1:16" ht="59.25" customHeight="1">
      <c r="A10" s="482"/>
      <c r="B10" s="484"/>
      <c r="C10" s="484"/>
      <c r="D10" s="48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39652.5</v>
      </c>
      <c r="F11" s="35">
        <v>39484.816666666666</v>
      </c>
      <c r="G11" s="36">
        <v>39218.683333333334</v>
      </c>
      <c r="H11" s="36">
        <v>38784.866666666669</v>
      </c>
      <c r="I11" s="36">
        <v>38518.733333333337</v>
      </c>
      <c r="J11" s="36">
        <v>39918.633333333331</v>
      </c>
      <c r="K11" s="36">
        <v>40184.766666666663</v>
      </c>
      <c r="L11" s="36">
        <v>40618.583333333328</v>
      </c>
      <c r="M11" s="37">
        <v>39750.949999999997</v>
      </c>
      <c r="N11" s="37">
        <v>39051</v>
      </c>
      <c r="O11" s="38">
        <v>2085425</v>
      </c>
      <c r="P11" s="39">
        <v>-6.6892625032159911E-2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18122.75</v>
      </c>
      <c r="F12" s="40">
        <v>18042.583333333332</v>
      </c>
      <c r="G12" s="41">
        <v>17932.166666666664</v>
      </c>
      <c r="H12" s="41">
        <v>17741.583333333332</v>
      </c>
      <c r="I12" s="41">
        <v>17631.166666666664</v>
      </c>
      <c r="J12" s="41">
        <v>18233.166666666664</v>
      </c>
      <c r="K12" s="41">
        <v>18343.583333333328</v>
      </c>
      <c r="L12" s="41">
        <v>18534.166666666664</v>
      </c>
      <c r="M12" s="31">
        <v>18153</v>
      </c>
      <c r="N12" s="31">
        <v>17852</v>
      </c>
      <c r="O12" s="42">
        <v>11487850</v>
      </c>
      <c r="P12" s="43">
        <v>2.2906167079229961E-2</v>
      </c>
    </row>
    <row r="13" spans="1:16" ht="12.75" customHeight="1">
      <c r="A13" s="31">
        <v>3</v>
      </c>
      <c r="B13" s="32" t="s">
        <v>35</v>
      </c>
      <c r="C13" s="33" t="s">
        <v>853</v>
      </c>
      <c r="D13" s="34">
        <v>44530</v>
      </c>
      <c r="E13" s="40">
        <v>19338.55</v>
      </c>
      <c r="F13" s="40">
        <v>19226.133333333331</v>
      </c>
      <c r="G13" s="41">
        <v>19112.366666666661</v>
      </c>
      <c r="H13" s="41">
        <v>18886.183333333331</v>
      </c>
      <c r="I13" s="41">
        <v>18772.416666666661</v>
      </c>
      <c r="J13" s="41">
        <v>19452.316666666662</v>
      </c>
      <c r="K13" s="41">
        <v>19566.083333333332</v>
      </c>
      <c r="L13" s="41">
        <v>19792.266666666663</v>
      </c>
      <c r="M13" s="31">
        <v>19339.900000000001</v>
      </c>
      <c r="N13" s="31">
        <v>18999.95</v>
      </c>
      <c r="O13" s="42">
        <v>1760</v>
      </c>
      <c r="P13" s="43">
        <v>-2.2222222222222223E-2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957.4</v>
      </c>
      <c r="F14" s="40">
        <v>955.5</v>
      </c>
      <c r="G14" s="41">
        <v>946.9</v>
      </c>
      <c r="H14" s="41">
        <v>936.4</v>
      </c>
      <c r="I14" s="41">
        <v>927.8</v>
      </c>
      <c r="J14" s="41">
        <v>966</v>
      </c>
      <c r="K14" s="41">
        <v>974.59999999999991</v>
      </c>
      <c r="L14" s="41">
        <v>985.1</v>
      </c>
      <c r="M14" s="31">
        <v>964.1</v>
      </c>
      <c r="N14" s="31">
        <v>945</v>
      </c>
      <c r="O14" s="42">
        <v>3912550</v>
      </c>
      <c r="P14" s="43">
        <v>2.0847194499889112E-2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20125.150000000001</v>
      </c>
      <c r="F15" s="40">
        <v>20208.633333333331</v>
      </c>
      <c r="G15" s="41">
        <v>20017.466666666664</v>
      </c>
      <c r="H15" s="41">
        <v>19909.783333333333</v>
      </c>
      <c r="I15" s="41">
        <v>19718.616666666665</v>
      </c>
      <c r="J15" s="41">
        <v>20316.316666666662</v>
      </c>
      <c r="K15" s="41">
        <v>20507.483333333334</v>
      </c>
      <c r="L15" s="41">
        <v>20615.166666666661</v>
      </c>
      <c r="M15" s="31">
        <v>20399.8</v>
      </c>
      <c r="N15" s="31">
        <v>20100.95</v>
      </c>
      <c r="O15" s="42">
        <v>33825</v>
      </c>
      <c r="P15" s="43">
        <v>3.5195103289977048E-2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290.14999999999998</v>
      </c>
      <c r="F16" s="40">
        <v>290.09999999999997</v>
      </c>
      <c r="G16" s="41">
        <v>286.19999999999993</v>
      </c>
      <c r="H16" s="41">
        <v>282.24999999999994</v>
      </c>
      <c r="I16" s="41">
        <v>278.34999999999991</v>
      </c>
      <c r="J16" s="41">
        <v>294.04999999999995</v>
      </c>
      <c r="K16" s="41">
        <v>297.94999999999993</v>
      </c>
      <c r="L16" s="41">
        <v>301.89999999999998</v>
      </c>
      <c r="M16" s="31">
        <v>294</v>
      </c>
      <c r="N16" s="31">
        <v>286.14999999999998</v>
      </c>
      <c r="O16" s="42">
        <v>11645400</v>
      </c>
      <c r="P16" s="43">
        <v>-1.3001322168356104E-2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2522.75</v>
      </c>
      <c r="F17" s="40">
        <v>2499.4166666666665</v>
      </c>
      <c r="G17" s="41">
        <v>2465.833333333333</v>
      </c>
      <c r="H17" s="41">
        <v>2408.9166666666665</v>
      </c>
      <c r="I17" s="41">
        <v>2375.333333333333</v>
      </c>
      <c r="J17" s="41">
        <v>2556.333333333333</v>
      </c>
      <c r="K17" s="41">
        <v>2589.9166666666661</v>
      </c>
      <c r="L17" s="41">
        <v>2646.833333333333</v>
      </c>
      <c r="M17" s="31">
        <v>2533</v>
      </c>
      <c r="N17" s="31">
        <v>2442.5</v>
      </c>
      <c r="O17" s="42">
        <v>2412000</v>
      </c>
      <c r="P17" s="43">
        <v>5.5237102657634185E-3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1571.4</v>
      </c>
      <c r="F18" s="40">
        <v>1546.6833333333334</v>
      </c>
      <c r="G18" s="41">
        <v>1514.7166666666667</v>
      </c>
      <c r="H18" s="41">
        <v>1458.0333333333333</v>
      </c>
      <c r="I18" s="41">
        <v>1426.0666666666666</v>
      </c>
      <c r="J18" s="41">
        <v>1603.3666666666668</v>
      </c>
      <c r="K18" s="41">
        <v>1635.3333333333335</v>
      </c>
      <c r="L18" s="41">
        <v>1692.0166666666669</v>
      </c>
      <c r="M18" s="31">
        <v>1578.65</v>
      </c>
      <c r="N18" s="31">
        <v>1490</v>
      </c>
      <c r="O18" s="42">
        <v>26063500</v>
      </c>
      <c r="P18" s="43">
        <v>-3.3217107459475502E-2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733.75</v>
      </c>
      <c r="F19" s="40">
        <v>726.98333333333323</v>
      </c>
      <c r="G19" s="41">
        <v>716.81666666666649</v>
      </c>
      <c r="H19" s="41">
        <v>699.88333333333321</v>
      </c>
      <c r="I19" s="41">
        <v>689.71666666666647</v>
      </c>
      <c r="J19" s="41">
        <v>743.91666666666652</v>
      </c>
      <c r="K19" s="41">
        <v>754.08333333333326</v>
      </c>
      <c r="L19" s="41">
        <v>771.01666666666654</v>
      </c>
      <c r="M19" s="31">
        <v>737.15</v>
      </c>
      <c r="N19" s="31">
        <v>710.05</v>
      </c>
      <c r="O19" s="42">
        <v>94443750</v>
      </c>
      <c r="P19" s="43">
        <v>-8.3474426113320475E-3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3617.45</v>
      </c>
      <c r="F20" s="40">
        <v>3627.1666666666665</v>
      </c>
      <c r="G20" s="41">
        <v>3598.333333333333</v>
      </c>
      <c r="H20" s="41">
        <v>3579.2166666666667</v>
      </c>
      <c r="I20" s="41">
        <v>3550.3833333333332</v>
      </c>
      <c r="J20" s="41">
        <v>3646.2833333333328</v>
      </c>
      <c r="K20" s="41">
        <v>3675.1166666666659</v>
      </c>
      <c r="L20" s="41">
        <v>3694.2333333333327</v>
      </c>
      <c r="M20" s="31">
        <v>3656</v>
      </c>
      <c r="N20" s="31">
        <v>3608.05</v>
      </c>
      <c r="O20" s="42">
        <v>583600</v>
      </c>
      <c r="P20" s="43">
        <v>2.7103132699753608E-2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704.9</v>
      </c>
      <c r="F21" s="40">
        <v>703.73333333333323</v>
      </c>
      <c r="G21" s="41">
        <v>697.66666666666652</v>
      </c>
      <c r="H21" s="41">
        <v>690.43333333333328</v>
      </c>
      <c r="I21" s="41">
        <v>684.36666666666656</v>
      </c>
      <c r="J21" s="41">
        <v>710.96666666666647</v>
      </c>
      <c r="K21" s="41">
        <v>717.0333333333333</v>
      </c>
      <c r="L21" s="41">
        <v>724.26666666666642</v>
      </c>
      <c r="M21" s="31">
        <v>709.8</v>
      </c>
      <c r="N21" s="31">
        <v>696.5</v>
      </c>
      <c r="O21" s="42">
        <v>9494000</v>
      </c>
      <c r="P21" s="43">
        <v>4.1465555068012284E-2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430.6</v>
      </c>
      <c r="F22" s="40">
        <v>425.7</v>
      </c>
      <c r="G22" s="41">
        <v>420</v>
      </c>
      <c r="H22" s="41">
        <v>409.40000000000003</v>
      </c>
      <c r="I22" s="41">
        <v>403.70000000000005</v>
      </c>
      <c r="J22" s="41">
        <v>436.29999999999995</v>
      </c>
      <c r="K22" s="41">
        <v>441.99999999999989</v>
      </c>
      <c r="L22" s="41">
        <v>452.59999999999991</v>
      </c>
      <c r="M22" s="31">
        <v>431.4</v>
      </c>
      <c r="N22" s="31">
        <v>415.1</v>
      </c>
      <c r="O22" s="42">
        <v>13926000</v>
      </c>
      <c r="P22" s="43">
        <v>-1.0445534001279046E-2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790.65</v>
      </c>
      <c r="F23" s="40">
        <v>784.20000000000016</v>
      </c>
      <c r="G23" s="41">
        <v>775.40000000000032</v>
      </c>
      <c r="H23" s="41">
        <v>760.1500000000002</v>
      </c>
      <c r="I23" s="41">
        <v>751.35000000000036</v>
      </c>
      <c r="J23" s="41">
        <v>799.45000000000027</v>
      </c>
      <c r="K23" s="41">
        <v>808.25000000000023</v>
      </c>
      <c r="L23" s="41">
        <v>823.50000000000023</v>
      </c>
      <c r="M23" s="31">
        <v>793</v>
      </c>
      <c r="N23" s="31">
        <v>768.95</v>
      </c>
      <c r="O23" s="42">
        <v>2126850</v>
      </c>
      <c r="P23" s="43">
        <v>-2.0020273694880891E-2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4413.05</v>
      </c>
      <c r="F24" s="40">
        <v>4426.7333333333336</v>
      </c>
      <c r="G24" s="41">
        <v>4373.666666666667</v>
      </c>
      <c r="H24" s="41">
        <v>4334.2833333333338</v>
      </c>
      <c r="I24" s="41">
        <v>4281.2166666666672</v>
      </c>
      <c r="J24" s="41">
        <v>4466.1166666666668</v>
      </c>
      <c r="K24" s="41">
        <v>4519.1833333333325</v>
      </c>
      <c r="L24" s="41">
        <v>4558.5666666666666</v>
      </c>
      <c r="M24" s="31">
        <v>4479.8</v>
      </c>
      <c r="N24" s="31">
        <v>4387.3500000000004</v>
      </c>
      <c r="O24" s="42">
        <v>2398500</v>
      </c>
      <c r="P24" s="43">
        <v>-1.7561824791357331E-2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230.45</v>
      </c>
      <c r="F25" s="40">
        <v>227.9</v>
      </c>
      <c r="G25" s="41">
        <v>224.65</v>
      </c>
      <c r="H25" s="41">
        <v>218.85</v>
      </c>
      <c r="I25" s="41">
        <v>215.6</v>
      </c>
      <c r="J25" s="41">
        <v>233.70000000000002</v>
      </c>
      <c r="K25" s="41">
        <v>236.95000000000002</v>
      </c>
      <c r="L25" s="41">
        <v>242.75000000000003</v>
      </c>
      <c r="M25" s="31">
        <v>231.15</v>
      </c>
      <c r="N25" s="31">
        <v>222.1</v>
      </c>
      <c r="O25" s="42">
        <v>13615000</v>
      </c>
      <c r="P25" s="43">
        <v>-4.0352422907488986E-2</v>
      </c>
    </row>
    <row r="26" spans="1:16" ht="12.75" customHeight="1">
      <c r="A26" s="31">
        <v>16</v>
      </c>
      <c r="B26" s="336" t="s">
        <v>49</v>
      </c>
      <c r="C26" s="33" t="s">
        <v>55</v>
      </c>
      <c r="D26" s="34">
        <v>44525</v>
      </c>
      <c r="E26" s="40">
        <v>146.80000000000001</v>
      </c>
      <c r="F26" s="40">
        <v>147.91666666666669</v>
      </c>
      <c r="G26" s="41">
        <v>144.93333333333337</v>
      </c>
      <c r="H26" s="41">
        <v>143.06666666666669</v>
      </c>
      <c r="I26" s="41">
        <v>140.08333333333337</v>
      </c>
      <c r="J26" s="41">
        <v>149.78333333333336</v>
      </c>
      <c r="K26" s="41">
        <v>152.76666666666671</v>
      </c>
      <c r="L26" s="41">
        <v>154.63333333333335</v>
      </c>
      <c r="M26" s="31">
        <v>150.9</v>
      </c>
      <c r="N26" s="31">
        <v>146.05000000000001</v>
      </c>
      <c r="O26" s="42">
        <v>39708000</v>
      </c>
      <c r="P26" s="43">
        <v>6.2364555742836503E-2</v>
      </c>
    </row>
    <row r="27" spans="1:16" ht="12.75" customHeight="1">
      <c r="A27" s="31">
        <v>17</v>
      </c>
      <c r="B27" s="337" t="s">
        <v>56</v>
      </c>
      <c r="C27" s="33" t="s">
        <v>57</v>
      </c>
      <c r="D27" s="34">
        <v>44525</v>
      </c>
      <c r="E27" s="40">
        <v>3152.15</v>
      </c>
      <c r="F27" s="40">
        <v>3146.6</v>
      </c>
      <c r="G27" s="41">
        <v>3109.2999999999997</v>
      </c>
      <c r="H27" s="41">
        <v>3066.45</v>
      </c>
      <c r="I27" s="41">
        <v>3029.1499999999996</v>
      </c>
      <c r="J27" s="41">
        <v>3189.45</v>
      </c>
      <c r="K27" s="41">
        <v>3226.75</v>
      </c>
      <c r="L27" s="41">
        <v>3269.6</v>
      </c>
      <c r="M27" s="31">
        <v>3183.9</v>
      </c>
      <c r="N27" s="31">
        <v>3103.75</v>
      </c>
      <c r="O27" s="42">
        <v>4022550</v>
      </c>
      <c r="P27" s="43">
        <v>-1.2592510769910527E-2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44525</v>
      </c>
      <c r="E28" s="40">
        <v>2273.75</v>
      </c>
      <c r="F28" s="40">
        <v>2260.9</v>
      </c>
      <c r="G28" s="41">
        <v>2242.8500000000004</v>
      </c>
      <c r="H28" s="41">
        <v>2211.9500000000003</v>
      </c>
      <c r="I28" s="41">
        <v>2193.9000000000005</v>
      </c>
      <c r="J28" s="41">
        <v>2291.8000000000002</v>
      </c>
      <c r="K28" s="41">
        <v>2309.8500000000004</v>
      </c>
      <c r="L28" s="41">
        <v>2340.75</v>
      </c>
      <c r="M28" s="31">
        <v>2278.9499999999998</v>
      </c>
      <c r="N28" s="31">
        <v>2230</v>
      </c>
      <c r="O28" s="42">
        <v>726825</v>
      </c>
      <c r="P28" s="43">
        <v>-3.7693177534866189E-3</v>
      </c>
    </row>
    <row r="29" spans="1:16" ht="12.75" customHeight="1">
      <c r="A29" s="31">
        <v>19</v>
      </c>
      <c r="B29" s="32" t="s">
        <v>44</v>
      </c>
      <c r="C29" s="33" t="s">
        <v>310</v>
      </c>
      <c r="D29" s="34">
        <v>44525</v>
      </c>
      <c r="E29" s="40">
        <v>8837.15</v>
      </c>
      <c r="F29" s="40">
        <v>8834.7333333333318</v>
      </c>
      <c r="G29" s="41">
        <v>8759.5166666666628</v>
      </c>
      <c r="H29" s="41">
        <v>8681.8833333333314</v>
      </c>
      <c r="I29" s="41">
        <v>8606.6666666666624</v>
      </c>
      <c r="J29" s="41">
        <v>8912.3666666666631</v>
      </c>
      <c r="K29" s="41">
        <v>8987.5833333333339</v>
      </c>
      <c r="L29" s="41">
        <v>9065.2166666666635</v>
      </c>
      <c r="M29" s="31">
        <v>8909.9500000000007</v>
      </c>
      <c r="N29" s="31">
        <v>8757.1</v>
      </c>
      <c r="O29" s="42">
        <v>31875</v>
      </c>
      <c r="P29" s="43">
        <v>0.25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1248.8499999999999</v>
      </c>
      <c r="F30" s="40">
        <v>1235.5333333333333</v>
      </c>
      <c r="G30" s="41">
        <v>1214.1666666666665</v>
      </c>
      <c r="H30" s="41">
        <v>1179.4833333333331</v>
      </c>
      <c r="I30" s="41">
        <v>1158.1166666666663</v>
      </c>
      <c r="J30" s="41">
        <v>1270.2166666666667</v>
      </c>
      <c r="K30" s="41">
        <v>1291.5833333333335</v>
      </c>
      <c r="L30" s="41">
        <v>1326.2666666666669</v>
      </c>
      <c r="M30" s="31">
        <v>1256.9000000000001</v>
      </c>
      <c r="N30" s="31">
        <v>1200.8499999999999</v>
      </c>
      <c r="O30" s="42">
        <v>4101000</v>
      </c>
      <c r="P30" s="43">
        <v>1.2217697149203998E-2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674.35</v>
      </c>
      <c r="F31" s="40">
        <v>676.18333333333339</v>
      </c>
      <c r="G31" s="41">
        <v>660.16666666666674</v>
      </c>
      <c r="H31" s="41">
        <v>645.98333333333335</v>
      </c>
      <c r="I31" s="41">
        <v>629.9666666666667</v>
      </c>
      <c r="J31" s="41">
        <v>690.36666666666679</v>
      </c>
      <c r="K31" s="41">
        <v>706.38333333333344</v>
      </c>
      <c r="L31" s="41">
        <v>720.56666666666683</v>
      </c>
      <c r="M31" s="31">
        <v>692.2</v>
      </c>
      <c r="N31" s="31">
        <v>662</v>
      </c>
      <c r="O31" s="42">
        <v>15858300</v>
      </c>
      <c r="P31" s="43">
        <v>8.2444566549150361E-2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755.05</v>
      </c>
      <c r="F32" s="40">
        <v>753.61666666666667</v>
      </c>
      <c r="G32" s="41">
        <v>746.43333333333339</v>
      </c>
      <c r="H32" s="41">
        <v>737.81666666666672</v>
      </c>
      <c r="I32" s="41">
        <v>730.63333333333344</v>
      </c>
      <c r="J32" s="41">
        <v>762.23333333333335</v>
      </c>
      <c r="K32" s="41">
        <v>769.41666666666652</v>
      </c>
      <c r="L32" s="41">
        <v>778.0333333333333</v>
      </c>
      <c r="M32" s="31">
        <v>760.8</v>
      </c>
      <c r="N32" s="31">
        <v>745</v>
      </c>
      <c r="O32" s="42">
        <v>49251600</v>
      </c>
      <c r="P32" s="43">
        <v>6.5858155660009868E-2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3792.95</v>
      </c>
      <c r="F33" s="40">
        <v>3788.8333333333335</v>
      </c>
      <c r="G33" s="41">
        <v>3757.666666666667</v>
      </c>
      <c r="H33" s="41">
        <v>3722.3833333333337</v>
      </c>
      <c r="I33" s="41">
        <v>3691.2166666666672</v>
      </c>
      <c r="J33" s="41">
        <v>3824.1166666666668</v>
      </c>
      <c r="K33" s="41">
        <v>3855.2833333333338</v>
      </c>
      <c r="L33" s="41">
        <v>3890.5666666666666</v>
      </c>
      <c r="M33" s="31">
        <v>3820</v>
      </c>
      <c r="N33" s="31">
        <v>3753.55</v>
      </c>
      <c r="O33" s="42">
        <v>2631750</v>
      </c>
      <c r="P33" s="43">
        <v>-1.6260162601626018E-2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18399.349999999999</v>
      </c>
      <c r="F34" s="40">
        <v>18136</v>
      </c>
      <c r="G34" s="41">
        <v>17829.400000000001</v>
      </c>
      <c r="H34" s="41">
        <v>17259.45</v>
      </c>
      <c r="I34" s="41">
        <v>16952.850000000002</v>
      </c>
      <c r="J34" s="41">
        <v>18705.95</v>
      </c>
      <c r="K34" s="41">
        <v>19012.55</v>
      </c>
      <c r="L34" s="41">
        <v>19582.5</v>
      </c>
      <c r="M34" s="31">
        <v>18442.599999999999</v>
      </c>
      <c r="N34" s="31">
        <v>17566.05</v>
      </c>
      <c r="O34" s="42">
        <v>693725</v>
      </c>
      <c r="P34" s="43">
        <v>-3.9527880654875218E-2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7712.2</v>
      </c>
      <c r="F35" s="40">
        <v>7658.6500000000005</v>
      </c>
      <c r="G35" s="41">
        <v>7567.5000000000009</v>
      </c>
      <c r="H35" s="41">
        <v>7422.8</v>
      </c>
      <c r="I35" s="41">
        <v>7331.6500000000005</v>
      </c>
      <c r="J35" s="41">
        <v>7803.3500000000013</v>
      </c>
      <c r="K35" s="41">
        <v>7894.5000000000009</v>
      </c>
      <c r="L35" s="41">
        <v>8039.2000000000016</v>
      </c>
      <c r="M35" s="31">
        <v>7749.8</v>
      </c>
      <c r="N35" s="31">
        <v>7513.95</v>
      </c>
      <c r="O35" s="42">
        <v>4363250</v>
      </c>
      <c r="P35" s="43">
        <v>-2.2103936125507775E-2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2470.5</v>
      </c>
      <c r="F36" s="40">
        <v>2462.7333333333331</v>
      </c>
      <c r="G36" s="41">
        <v>2437.8166666666662</v>
      </c>
      <c r="H36" s="41">
        <v>2405.1333333333332</v>
      </c>
      <c r="I36" s="41">
        <v>2380.2166666666662</v>
      </c>
      <c r="J36" s="41">
        <v>2495.4166666666661</v>
      </c>
      <c r="K36" s="41">
        <v>2520.333333333333</v>
      </c>
      <c r="L36" s="41">
        <v>2553.016666666666</v>
      </c>
      <c r="M36" s="31">
        <v>2487.65</v>
      </c>
      <c r="N36" s="31">
        <v>2430.0500000000002</v>
      </c>
      <c r="O36" s="42">
        <v>1296600</v>
      </c>
      <c r="P36" s="43">
        <v>2.9393564356435644E-3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296.95</v>
      </c>
      <c r="F37" s="40">
        <v>297.58333333333331</v>
      </c>
      <c r="G37" s="41">
        <v>291.81666666666661</v>
      </c>
      <c r="H37" s="41">
        <v>286.68333333333328</v>
      </c>
      <c r="I37" s="41">
        <v>280.91666666666657</v>
      </c>
      <c r="J37" s="41">
        <v>302.71666666666664</v>
      </c>
      <c r="K37" s="41">
        <v>308.48333333333341</v>
      </c>
      <c r="L37" s="41">
        <v>313.61666666666667</v>
      </c>
      <c r="M37" s="31">
        <v>303.35000000000002</v>
      </c>
      <c r="N37" s="31">
        <v>292.45</v>
      </c>
      <c r="O37" s="42">
        <v>23905800</v>
      </c>
      <c r="P37" s="43">
        <v>1.6999770273374685E-2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106.25</v>
      </c>
      <c r="F38" s="40">
        <v>104.91666666666667</v>
      </c>
      <c r="G38" s="41">
        <v>102.93333333333334</v>
      </c>
      <c r="H38" s="41">
        <v>99.61666666666666</v>
      </c>
      <c r="I38" s="41">
        <v>97.633333333333326</v>
      </c>
      <c r="J38" s="41">
        <v>108.23333333333335</v>
      </c>
      <c r="K38" s="41">
        <v>110.21666666666667</v>
      </c>
      <c r="L38" s="41">
        <v>113.53333333333336</v>
      </c>
      <c r="M38" s="31">
        <v>106.9</v>
      </c>
      <c r="N38" s="31">
        <v>101.6</v>
      </c>
      <c r="O38" s="42">
        <v>173335500</v>
      </c>
      <c r="P38" s="43">
        <v>1.7583625248986882E-2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2136.65</v>
      </c>
      <c r="F39" s="40">
        <v>2113.6999999999998</v>
      </c>
      <c r="G39" s="41">
        <v>2072.3999999999996</v>
      </c>
      <c r="H39" s="41">
        <v>2008.1499999999996</v>
      </c>
      <c r="I39" s="41">
        <v>1966.8499999999995</v>
      </c>
      <c r="J39" s="41">
        <v>2177.9499999999998</v>
      </c>
      <c r="K39" s="41">
        <v>2219.25</v>
      </c>
      <c r="L39" s="41">
        <v>2283.5</v>
      </c>
      <c r="M39" s="31">
        <v>2155</v>
      </c>
      <c r="N39" s="31">
        <v>2049.4499999999998</v>
      </c>
      <c r="O39" s="42">
        <v>1880450</v>
      </c>
      <c r="P39" s="43">
        <v>4.3332316142813548E-2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213.35</v>
      </c>
      <c r="F40" s="40">
        <v>210.19999999999996</v>
      </c>
      <c r="G40" s="41">
        <v>206.09999999999991</v>
      </c>
      <c r="H40" s="41">
        <v>198.84999999999994</v>
      </c>
      <c r="I40" s="41">
        <v>194.74999999999989</v>
      </c>
      <c r="J40" s="41">
        <v>217.44999999999993</v>
      </c>
      <c r="K40" s="41">
        <v>221.55</v>
      </c>
      <c r="L40" s="41">
        <v>228.79999999999995</v>
      </c>
      <c r="M40" s="31">
        <v>214.3</v>
      </c>
      <c r="N40" s="31">
        <v>202.95</v>
      </c>
      <c r="O40" s="42">
        <v>25395400</v>
      </c>
      <c r="P40" s="43">
        <v>-2.2095405326309627E-2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758.65</v>
      </c>
      <c r="F41" s="40">
        <v>759.65</v>
      </c>
      <c r="G41" s="41">
        <v>751.94999999999993</v>
      </c>
      <c r="H41" s="41">
        <v>745.25</v>
      </c>
      <c r="I41" s="41">
        <v>737.55</v>
      </c>
      <c r="J41" s="41">
        <v>766.34999999999991</v>
      </c>
      <c r="K41" s="41">
        <v>774.05</v>
      </c>
      <c r="L41" s="41">
        <v>780.74999999999989</v>
      </c>
      <c r="M41" s="31">
        <v>767.35</v>
      </c>
      <c r="N41" s="31">
        <v>752.95</v>
      </c>
      <c r="O41" s="42">
        <v>4890600</v>
      </c>
      <c r="P41" s="43">
        <v>-1.0680907877169559E-2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818.45</v>
      </c>
      <c r="F42" s="40">
        <v>809.83333333333337</v>
      </c>
      <c r="G42" s="41">
        <v>794.86666666666679</v>
      </c>
      <c r="H42" s="41">
        <v>771.28333333333342</v>
      </c>
      <c r="I42" s="41">
        <v>756.31666666666683</v>
      </c>
      <c r="J42" s="41">
        <v>833.41666666666674</v>
      </c>
      <c r="K42" s="41">
        <v>848.38333333333321</v>
      </c>
      <c r="L42" s="41">
        <v>871.9666666666667</v>
      </c>
      <c r="M42" s="31">
        <v>824.8</v>
      </c>
      <c r="N42" s="31">
        <v>786.25</v>
      </c>
      <c r="O42" s="42">
        <v>10420500</v>
      </c>
      <c r="P42" s="43">
        <v>1.5791782424331043E-2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712.5</v>
      </c>
      <c r="F43" s="40">
        <v>711.66666666666663</v>
      </c>
      <c r="G43" s="41">
        <v>706.2833333333333</v>
      </c>
      <c r="H43" s="41">
        <v>700.06666666666672</v>
      </c>
      <c r="I43" s="41">
        <v>694.68333333333339</v>
      </c>
      <c r="J43" s="41">
        <v>717.88333333333321</v>
      </c>
      <c r="K43" s="41">
        <v>723.26666666666665</v>
      </c>
      <c r="L43" s="41">
        <v>729.48333333333312</v>
      </c>
      <c r="M43" s="31">
        <v>717.05</v>
      </c>
      <c r="N43" s="31">
        <v>705.45</v>
      </c>
      <c r="O43" s="42">
        <v>65770926</v>
      </c>
      <c r="P43" s="43">
        <v>-5.2568607788977775E-2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73.3</v>
      </c>
      <c r="F44" s="40">
        <v>73.283333333333331</v>
      </c>
      <c r="G44" s="41">
        <v>72.266666666666666</v>
      </c>
      <c r="H44" s="41">
        <v>71.233333333333334</v>
      </c>
      <c r="I44" s="41">
        <v>70.216666666666669</v>
      </c>
      <c r="J44" s="41">
        <v>74.316666666666663</v>
      </c>
      <c r="K44" s="41">
        <v>75.333333333333314</v>
      </c>
      <c r="L44" s="41">
        <v>76.36666666666666</v>
      </c>
      <c r="M44" s="31">
        <v>74.3</v>
      </c>
      <c r="N44" s="31">
        <v>72.25</v>
      </c>
      <c r="O44" s="42">
        <v>128016000</v>
      </c>
      <c r="P44" s="43">
        <v>-4.3282972641894655E-3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349.35</v>
      </c>
      <c r="F45" s="40">
        <v>348.56666666666666</v>
      </c>
      <c r="G45" s="41">
        <v>345.08333333333331</v>
      </c>
      <c r="H45" s="41">
        <v>340.81666666666666</v>
      </c>
      <c r="I45" s="41">
        <v>337.33333333333331</v>
      </c>
      <c r="J45" s="41">
        <v>352.83333333333331</v>
      </c>
      <c r="K45" s="41">
        <v>356.31666666666666</v>
      </c>
      <c r="L45" s="41">
        <v>360.58333333333331</v>
      </c>
      <c r="M45" s="31">
        <v>352.05</v>
      </c>
      <c r="N45" s="31">
        <v>344.3</v>
      </c>
      <c r="O45" s="42">
        <v>17176400</v>
      </c>
      <c r="P45" s="43">
        <v>1.6746085772634447E-2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18326.849999999999</v>
      </c>
      <c r="F46" s="40">
        <v>18193.133333333331</v>
      </c>
      <c r="G46" s="41">
        <v>17936.266666666663</v>
      </c>
      <c r="H46" s="41">
        <v>17545.683333333331</v>
      </c>
      <c r="I46" s="41">
        <v>17288.816666666662</v>
      </c>
      <c r="J46" s="41">
        <v>18583.716666666664</v>
      </c>
      <c r="K46" s="41">
        <v>18840.583333333332</v>
      </c>
      <c r="L46" s="41">
        <v>19231.166666666664</v>
      </c>
      <c r="M46" s="31">
        <v>18450</v>
      </c>
      <c r="N46" s="31">
        <v>17802.55</v>
      </c>
      <c r="O46" s="42">
        <v>147550</v>
      </c>
      <c r="P46" s="43">
        <v>2.4652777777777777E-2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428.65</v>
      </c>
      <c r="F47" s="40">
        <v>425.05</v>
      </c>
      <c r="G47" s="41">
        <v>420.85</v>
      </c>
      <c r="H47" s="41">
        <v>413.05</v>
      </c>
      <c r="I47" s="41">
        <v>408.85</v>
      </c>
      <c r="J47" s="41">
        <v>432.85</v>
      </c>
      <c r="K47" s="41">
        <v>437.04999999999995</v>
      </c>
      <c r="L47" s="41">
        <v>444.85</v>
      </c>
      <c r="M47" s="31">
        <v>429.25</v>
      </c>
      <c r="N47" s="31">
        <v>417.25</v>
      </c>
      <c r="O47" s="42">
        <v>31948200</v>
      </c>
      <c r="P47" s="43">
        <v>-2.8888767303167917E-2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3733.35</v>
      </c>
      <c r="F48" s="40">
        <v>3703.7333333333331</v>
      </c>
      <c r="G48" s="41">
        <v>3662.7666666666664</v>
      </c>
      <c r="H48" s="41">
        <v>3592.1833333333334</v>
      </c>
      <c r="I48" s="41">
        <v>3551.2166666666667</v>
      </c>
      <c r="J48" s="41">
        <v>3774.3166666666662</v>
      </c>
      <c r="K48" s="41">
        <v>3815.2833333333324</v>
      </c>
      <c r="L48" s="41">
        <v>3885.8666666666659</v>
      </c>
      <c r="M48" s="31">
        <v>3744.7</v>
      </c>
      <c r="N48" s="31">
        <v>3633.15</v>
      </c>
      <c r="O48" s="42">
        <v>1081800</v>
      </c>
      <c r="P48" s="43">
        <v>-1.4768321949418497E-3</v>
      </c>
    </row>
    <row r="49" spans="1:16" ht="12.75" customHeight="1">
      <c r="A49" s="31">
        <v>39</v>
      </c>
      <c r="B49" s="32" t="s">
        <v>87</v>
      </c>
      <c r="C49" s="33" t="s">
        <v>324</v>
      </c>
      <c r="D49" s="34">
        <v>44525</v>
      </c>
      <c r="E49" s="40">
        <v>418.75</v>
      </c>
      <c r="F49" s="40">
        <v>416.05</v>
      </c>
      <c r="G49" s="41">
        <v>409.75</v>
      </c>
      <c r="H49" s="41">
        <v>400.75</v>
      </c>
      <c r="I49" s="41">
        <v>394.45</v>
      </c>
      <c r="J49" s="41">
        <v>425.05</v>
      </c>
      <c r="K49" s="41">
        <v>431.35000000000008</v>
      </c>
      <c r="L49" s="41">
        <v>440.35</v>
      </c>
      <c r="M49" s="31">
        <v>422.35</v>
      </c>
      <c r="N49" s="31">
        <v>407.05</v>
      </c>
      <c r="O49" s="42">
        <v>1227200</v>
      </c>
      <c r="P49" s="43">
        <v>0.37010159651669083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497.05</v>
      </c>
      <c r="F50" s="40">
        <v>494.51666666666671</v>
      </c>
      <c r="G50" s="41">
        <v>490.13333333333344</v>
      </c>
      <c r="H50" s="41">
        <v>483.21666666666675</v>
      </c>
      <c r="I50" s="41">
        <v>478.83333333333348</v>
      </c>
      <c r="J50" s="41">
        <v>501.43333333333339</v>
      </c>
      <c r="K50" s="41">
        <v>505.81666666666672</v>
      </c>
      <c r="L50" s="41">
        <v>512.73333333333335</v>
      </c>
      <c r="M50" s="31">
        <v>498.9</v>
      </c>
      <c r="N50" s="31">
        <v>487.6</v>
      </c>
      <c r="O50" s="42">
        <v>19861600</v>
      </c>
      <c r="P50" s="43">
        <v>-5.7816199548483011E-3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244.55</v>
      </c>
      <c r="F51" s="40">
        <v>239.76666666666665</v>
      </c>
      <c r="G51" s="41">
        <v>233.5333333333333</v>
      </c>
      <c r="H51" s="41">
        <v>222.51666666666665</v>
      </c>
      <c r="I51" s="41">
        <v>216.2833333333333</v>
      </c>
      <c r="J51" s="41">
        <v>250.7833333333333</v>
      </c>
      <c r="K51" s="41">
        <v>257.01666666666665</v>
      </c>
      <c r="L51" s="41">
        <v>268.0333333333333</v>
      </c>
      <c r="M51" s="31">
        <v>246</v>
      </c>
      <c r="N51" s="31">
        <v>228.75</v>
      </c>
      <c r="O51" s="42">
        <v>47412000</v>
      </c>
      <c r="P51" s="43">
        <v>-1.2817629862828873E-2</v>
      </c>
    </row>
    <row r="52" spans="1:16" ht="12.75" customHeight="1">
      <c r="A52" s="31">
        <v>42</v>
      </c>
      <c r="B52" s="32" t="s">
        <v>63</v>
      </c>
      <c r="C52" s="33" t="s">
        <v>332</v>
      </c>
      <c r="D52" s="34">
        <v>44525</v>
      </c>
      <c r="E52" s="40">
        <v>657.35</v>
      </c>
      <c r="F52" s="40">
        <v>654.01666666666665</v>
      </c>
      <c r="G52" s="41">
        <v>645.0333333333333</v>
      </c>
      <c r="H52" s="41">
        <v>632.7166666666667</v>
      </c>
      <c r="I52" s="41">
        <v>623.73333333333335</v>
      </c>
      <c r="J52" s="41">
        <v>666.33333333333326</v>
      </c>
      <c r="K52" s="41">
        <v>675.31666666666661</v>
      </c>
      <c r="L52" s="41">
        <v>687.63333333333321</v>
      </c>
      <c r="M52" s="31">
        <v>663</v>
      </c>
      <c r="N52" s="31">
        <v>641.70000000000005</v>
      </c>
      <c r="O52" s="42">
        <v>4658550</v>
      </c>
      <c r="P52" s="43">
        <v>1.467197652483756E-3</v>
      </c>
    </row>
    <row r="53" spans="1:16" ht="12.75" customHeight="1">
      <c r="A53" s="31">
        <v>43</v>
      </c>
      <c r="B53" s="32" t="s">
        <v>44</v>
      </c>
      <c r="C53" s="33" t="s">
        <v>343</v>
      </c>
      <c r="D53" s="34">
        <v>44525</v>
      </c>
      <c r="E53" s="40">
        <v>356.4</v>
      </c>
      <c r="F53" s="40">
        <v>353.76666666666665</v>
      </c>
      <c r="G53" s="41">
        <v>348.63333333333333</v>
      </c>
      <c r="H53" s="41">
        <v>340.86666666666667</v>
      </c>
      <c r="I53" s="41">
        <v>335.73333333333335</v>
      </c>
      <c r="J53" s="41">
        <v>361.5333333333333</v>
      </c>
      <c r="K53" s="41">
        <v>366.66666666666663</v>
      </c>
      <c r="L53" s="41">
        <v>374.43333333333328</v>
      </c>
      <c r="M53" s="31">
        <v>358.9</v>
      </c>
      <c r="N53" s="31">
        <v>346</v>
      </c>
      <c r="O53" s="42">
        <v>784500</v>
      </c>
      <c r="P53" s="43">
        <v>0.10337552742616034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640.9</v>
      </c>
      <c r="F54" s="40">
        <v>633.98333333333335</v>
      </c>
      <c r="G54" s="41">
        <v>623.4666666666667</v>
      </c>
      <c r="H54" s="41">
        <v>606.0333333333333</v>
      </c>
      <c r="I54" s="41">
        <v>595.51666666666665</v>
      </c>
      <c r="J54" s="41">
        <v>651.41666666666674</v>
      </c>
      <c r="K54" s="41">
        <v>661.93333333333339</v>
      </c>
      <c r="L54" s="41">
        <v>679.36666666666679</v>
      </c>
      <c r="M54" s="31">
        <v>644.5</v>
      </c>
      <c r="N54" s="31">
        <v>616.54999999999995</v>
      </c>
      <c r="O54" s="42">
        <v>9193750</v>
      </c>
      <c r="P54" s="43">
        <v>1.0440994642121171E-2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915.75</v>
      </c>
      <c r="F55" s="40">
        <v>910.91666666666663</v>
      </c>
      <c r="G55" s="41">
        <v>904.58333333333326</v>
      </c>
      <c r="H55" s="41">
        <v>893.41666666666663</v>
      </c>
      <c r="I55" s="41">
        <v>887.08333333333326</v>
      </c>
      <c r="J55" s="41">
        <v>922.08333333333326</v>
      </c>
      <c r="K55" s="41">
        <v>928.41666666666652</v>
      </c>
      <c r="L55" s="41">
        <v>939.58333333333326</v>
      </c>
      <c r="M55" s="31">
        <v>917.25</v>
      </c>
      <c r="N55" s="31">
        <v>899.75</v>
      </c>
      <c r="O55" s="42">
        <v>10712000</v>
      </c>
      <c r="P55" s="43">
        <v>-2.3812344508944438E-2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172.1</v>
      </c>
      <c r="F56" s="40">
        <v>170.93333333333331</v>
      </c>
      <c r="G56" s="41">
        <v>168.81666666666661</v>
      </c>
      <c r="H56" s="41">
        <v>165.5333333333333</v>
      </c>
      <c r="I56" s="41">
        <v>163.4166666666666</v>
      </c>
      <c r="J56" s="41">
        <v>174.21666666666661</v>
      </c>
      <c r="K56" s="41">
        <v>176.33333333333334</v>
      </c>
      <c r="L56" s="41">
        <v>179.61666666666662</v>
      </c>
      <c r="M56" s="31">
        <v>173.05</v>
      </c>
      <c r="N56" s="31">
        <v>167.65</v>
      </c>
      <c r="O56" s="42">
        <v>64591800</v>
      </c>
      <c r="P56" s="43">
        <v>-9.212730318257957E-3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5228.7</v>
      </c>
      <c r="F57" s="40">
        <v>5163.5666666666666</v>
      </c>
      <c r="G57" s="41">
        <v>5084.1333333333332</v>
      </c>
      <c r="H57" s="41">
        <v>4939.5666666666666</v>
      </c>
      <c r="I57" s="41">
        <v>4860.1333333333332</v>
      </c>
      <c r="J57" s="41">
        <v>5308.1333333333332</v>
      </c>
      <c r="K57" s="41">
        <v>5387.5666666666657</v>
      </c>
      <c r="L57" s="41">
        <v>5532.1333333333332</v>
      </c>
      <c r="M57" s="31">
        <v>5243</v>
      </c>
      <c r="N57" s="31">
        <v>5019</v>
      </c>
      <c r="O57" s="42">
        <v>578400</v>
      </c>
      <c r="P57" s="43">
        <v>-1.8981880931837791E-3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1546.55</v>
      </c>
      <c r="F58" s="40">
        <v>1536.4833333333333</v>
      </c>
      <c r="G58" s="41">
        <v>1524.1666666666667</v>
      </c>
      <c r="H58" s="41">
        <v>1501.7833333333333</v>
      </c>
      <c r="I58" s="41">
        <v>1489.4666666666667</v>
      </c>
      <c r="J58" s="41">
        <v>1558.8666666666668</v>
      </c>
      <c r="K58" s="41">
        <v>1571.1833333333334</v>
      </c>
      <c r="L58" s="41">
        <v>1593.5666666666668</v>
      </c>
      <c r="M58" s="31">
        <v>1548.8</v>
      </c>
      <c r="N58" s="31">
        <v>1514.1</v>
      </c>
      <c r="O58" s="42">
        <v>3343900</v>
      </c>
      <c r="P58" s="43">
        <v>-2.1206843561110543E-2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689.8</v>
      </c>
      <c r="F59" s="40">
        <v>687.56666666666661</v>
      </c>
      <c r="G59" s="41">
        <v>683.93333333333317</v>
      </c>
      <c r="H59" s="41">
        <v>678.06666666666661</v>
      </c>
      <c r="I59" s="41">
        <v>674.43333333333317</v>
      </c>
      <c r="J59" s="41">
        <v>693.43333333333317</v>
      </c>
      <c r="K59" s="41">
        <v>697.06666666666661</v>
      </c>
      <c r="L59" s="41">
        <v>702.93333333333317</v>
      </c>
      <c r="M59" s="31">
        <v>691.2</v>
      </c>
      <c r="N59" s="31">
        <v>681.7</v>
      </c>
      <c r="O59" s="42">
        <v>6371773</v>
      </c>
      <c r="P59" s="43">
        <v>-6.8158366456238795E-3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781.2</v>
      </c>
      <c r="F60" s="40">
        <v>782.86666666666679</v>
      </c>
      <c r="G60" s="41">
        <v>773.38333333333355</v>
      </c>
      <c r="H60" s="41">
        <v>765.56666666666672</v>
      </c>
      <c r="I60" s="41">
        <v>756.08333333333348</v>
      </c>
      <c r="J60" s="41">
        <v>790.68333333333362</v>
      </c>
      <c r="K60" s="41">
        <v>800.16666666666674</v>
      </c>
      <c r="L60" s="41">
        <v>807.98333333333369</v>
      </c>
      <c r="M60" s="31">
        <v>792.35</v>
      </c>
      <c r="N60" s="31">
        <v>775.05</v>
      </c>
      <c r="O60" s="42">
        <v>1993125</v>
      </c>
      <c r="P60" s="43">
        <v>3.5389610389610388E-2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469.45</v>
      </c>
      <c r="F61" s="40">
        <v>471.13333333333338</v>
      </c>
      <c r="G61" s="41">
        <v>464.26666666666677</v>
      </c>
      <c r="H61" s="41">
        <v>459.08333333333337</v>
      </c>
      <c r="I61" s="41">
        <v>452.21666666666675</v>
      </c>
      <c r="J61" s="41">
        <v>476.31666666666678</v>
      </c>
      <c r="K61" s="41">
        <v>483.18333333333345</v>
      </c>
      <c r="L61" s="41">
        <v>488.36666666666679</v>
      </c>
      <c r="M61" s="31">
        <v>478</v>
      </c>
      <c r="N61" s="31">
        <v>465.95</v>
      </c>
      <c r="O61" s="42">
        <v>1846900</v>
      </c>
      <c r="P61" s="43">
        <v>6.594724220623501E-3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172.8</v>
      </c>
      <c r="F62" s="40">
        <v>172.58333333333334</v>
      </c>
      <c r="G62" s="41">
        <v>170.31666666666669</v>
      </c>
      <c r="H62" s="41">
        <v>167.83333333333334</v>
      </c>
      <c r="I62" s="41">
        <v>165.56666666666669</v>
      </c>
      <c r="J62" s="41">
        <v>175.06666666666669</v>
      </c>
      <c r="K62" s="41">
        <v>177.33333333333334</v>
      </c>
      <c r="L62" s="41">
        <v>179.81666666666669</v>
      </c>
      <c r="M62" s="31">
        <v>174.85</v>
      </c>
      <c r="N62" s="31">
        <v>170.1</v>
      </c>
      <c r="O62" s="42">
        <v>8576100</v>
      </c>
      <c r="P62" s="43">
        <v>-1.1400576368876082E-2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916.45</v>
      </c>
      <c r="F63" s="40">
        <v>912.45000000000016</v>
      </c>
      <c r="G63" s="41">
        <v>900.95000000000027</v>
      </c>
      <c r="H63" s="41">
        <v>885.45000000000016</v>
      </c>
      <c r="I63" s="41">
        <v>873.95000000000027</v>
      </c>
      <c r="J63" s="41">
        <v>927.95000000000027</v>
      </c>
      <c r="K63" s="41">
        <v>939.45</v>
      </c>
      <c r="L63" s="41">
        <v>954.95000000000027</v>
      </c>
      <c r="M63" s="31">
        <v>923.95</v>
      </c>
      <c r="N63" s="31">
        <v>896.95</v>
      </c>
      <c r="O63" s="42">
        <v>2577600</v>
      </c>
      <c r="P63" s="43">
        <v>-7.1643170788074882E-3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607.29999999999995</v>
      </c>
      <c r="F64" s="40">
        <v>610.19999999999993</v>
      </c>
      <c r="G64" s="41">
        <v>602.44999999999982</v>
      </c>
      <c r="H64" s="41">
        <v>597.59999999999991</v>
      </c>
      <c r="I64" s="41">
        <v>589.8499999999998</v>
      </c>
      <c r="J64" s="41">
        <v>615.04999999999984</v>
      </c>
      <c r="K64" s="41">
        <v>622.80000000000007</v>
      </c>
      <c r="L64" s="41">
        <v>627.64999999999986</v>
      </c>
      <c r="M64" s="31">
        <v>617.95000000000005</v>
      </c>
      <c r="N64" s="31">
        <v>605.35</v>
      </c>
      <c r="O64" s="42">
        <v>13416250</v>
      </c>
      <c r="P64" s="43">
        <v>1.4748983643755318E-2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2099.5</v>
      </c>
      <c r="F65" s="40">
        <v>2086.8166666666666</v>
      </c>
      <c r="G65" s="41">
        <v>2042.6833333333334</v>
      </c>
      <c r="H65" s="41">
        <v>1985.8666666666668</v>
      </c>
      <c r="I65" s="41">
        <v>1941.7333333333336</v>
      </c>
      <c r="J65" s="41">
        <v>2143.6333333333332</v>
      </c>
      <c r="K65" s="41">
        <v>2187.7666666666664</v>
      </c>
      <c r="L65" s="41">
        <v>2244.583333333333</v>
      </c>
      <c r="M65" s="31">
        <v>2130.9499999999998</v>
      </c>
      <c r="N65" s="31">
        <v>2030</v>
      </c>
      <c r="O65" s="42">
        <v>527000</v>
      </c>
      <c r="P65" s="43">
        <v>-4.3990929705215419E-2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2310.9</v>
      </c>
      <c r="F66" s="40">
        <v>2300.9666666666667</v>
      </c>
      <c r="G66" s="41">
        <v>2271.9333333333334</v>
      </c>
      <c r="H66" s="41">
        <v>2232.9666666666667</v>
      </c>
      <c r="I66" s="41">
        <v>2203.9333333333334</v>
      </c>
      <c r="J66" s="41">
        <v>2339.9333333333334</v>
      </c>
      <c r="K66" s="41">
        <v>2368.9666666666672</v>
      </c>
      <c r="L66" s="41">
        <v>2407.9333333333334</v>
      </c>
      <c r="M66" s="31">
        <v>2330</v>
      </c>
      <c r="N66" s="31">
        <v>2262</v>
      </c>
      <c r="O66" s="42">
        <v>3407750</v>
      </c>
      <c r="P66" s="43">
        <v>2.4579073962717978E-2</v>
      </c>
    </row>
    <row r="67" spans="1:16" ht="12.75" customHeight="1">
      <c r="A67" s="31">
        <v>57</v>
      </c>
      <c r="B67" s="32" t="s">
        <v>44</v>
      </c>
      <c r="C67" s="33" t="s">
        <v>351</v>
      </c>
      <c r="D67" s="34">
        <v>44525</v>
      </c>
      <c r="E67" s="40">
        <v>287.7</v>
      </c>
      <c r="F67" s="40">
        <v>286.73333333333335</v>
      </c>
      <c r="G67" s="41">
        <v>283.16666666666669</v>
      </c>
      <c r="H67" s="41">
        <v>278.63333333333333</v>
      </c>
      <c r="I67" s="41">
        <v>275.06666666666666</v>
      </c>
      <c r="J67" s="41">
        <v>291.26666666666671</v>
      </c>
      <c r="K67" s="41">
        <v>294.83333333333331</v>
      </c>
      <c r="L67" s="41">
        <v>299.36666666666673</v>
      </c>
      <c r="M67" s="31">
        <v>290.3</v>
      </c>
      <c r="N67" s="31">
        <v>282.2</v>
      </c>
      <c r="O67" s="42">
        <v>13346900</v>
      </c>
      <c r="P67" s="43">
        <v>2.0756376429199648E-2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4910.6000000000004</v>
      </c>
      <c r="F68" s="40">
        <v>4909.9666666666662</v>
      </c>
      <c r="G68" s="41">
        <v>4753.9833333333327</v>
      </c>
      <c r="H68" s="41">
        <v>4597.3666666666668</v>
      </c>
      <c r="I68" s="41">
        <v>4441.3833333333332</v>
      </c>
      <c r="J68" s="41">
        <v>5066.5833333333321</v>
      </c>
      <c r="K68" s="41">
        <v>5222.5666666666657</v>
      </c>
      <c r="L68" s="41">
        <v>5379.1833333333316</v>
      </c>
      <c r="M68" s="31">
        <v>5065.95</v>
      </c>
      <c r="N68" s="31">
        <v>4753.3500000000004</v>
      </c>
      <c r="O68" s="42">
        <v>2074200</v>
      </c>
      <c r="P68" s="43">
        <v>9.0364295852389212E-2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5554.85</v>
      </c>
      <c r="F69" s="40">
        <v>5555.5</v>
      </c>
      <c r="G69" s="41">
        <v>5481.35</v>
      </c>
      <c r="H69" s="41">
        <v>5407.85</v>
      </c>
      <c r="I69" s="41">
        <v>5333.7000000000007</v>
      </c>
      <c r="J69" s="41">
        <v>5629</v>
      </c>
      <c r="K69" s="41">
        <v>5703.15</v>
      </c>
      <c r="L69" s="41">
        <v>5776.65</v>
      </c>
      <c r="M69" s="31">
        <v>5629.65</v>
      </c>
      <c r="N69" s="31">
        <v>5482</v>
      </c>
      <c r="O69" s="42">
        <v>429750</v>
      </c>
      <c r="P69" s="43">
        <v>-1.6590389016018305E-2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443.15</v>
      </c>
      <c r="F70" s="40">
        <v>438.90000000000003</v>
      </c>
      <c r="G70" s="41">
        <v>432.30000000000007</v>
      </c>
      <c r="H70" s="41">
        <v>421.45000000000005</v>
      </c>
      <c r="I70" s="41">
        <v>414.85000000000008</v>
      </c>
      <c r="J70" s="41">
        <v>449.75000000000006</v>
      </c>
      <c r="K70" s="41">
        <v>456.35000000000008</v>
      </c>
      <c r="L70" s="41">
        <v>467.20000000000005</v>
      </c>
      <c r="M70" s="31">
        <v>445.5</v>
      </c>
      <c r="N70" s="31">
        <v>428.05</v>
      </c>
      <c r="O70" s="42">
        <v>37134900</v>
      </c>
      <c r="P70" s="43">
        <v>-4.2705231816248405E-2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4801.3999999999996</v>
      </c>
      <c r="F71" s="40">
        <v>4774.5166666666664</v>
      </c>
      <c r="G71" s="41">
        <v>4728.333333333333</v>
      </c>
      <c r="H71" s="41">
        <v>4655.2666666666664</v>
      </c>
      <c r="I71" s="41">
        <v>4609.083333333333</v>
      </c>
      <c r="J71" s="41">
        <v>4847.583333333333</v>
      </c>
      <c r="K71" s="41">
        <v>4893.7666666666673</v>
      </c>
      <c r="L71" s="41">
        <v>4966.833333333333</v>
      </c>
      <c r="M71" s="31">
        <v>4820.7</v>
      </c>
      <c r="N71" s="31">
        <v>4701.45</v>
      </c>
      <c r="O71" s="42">
        <v>2631125</v>
      </c>
      <c r="P71" s="43">
        <v>1.1891171993911719E-3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2723.05</v>
      </c>
      <c r="F72" s="40">
        <v>2733.9333333333329</v>
      </c>
      <c r="G72" s="41">
        <v>2681.1166666666659</v>
      </c>
      <c r="H72" s="41">
        <v>2639.1833333333329</v>
      </c>
      <c r="I72" s="41">
        <v>2586.3666666666659</v>
      </c>
      <c r="J72" s="41">
        <v>2775.8666666666659</v>
      </c>
      <c r="K72" s="41">
        <v>2828.6833333333325</v>
      </c>
      <c r="L72" s="41">
        <v>2870.6166666666659</v>
      </c>
      <c r="M72" s="31">
        <v>2786.75</v>
      </c>
      <c r="N72" s="31">
        <v>2692</v>
      </c>
      <c r="O72" s="42">
        <v>4172700</v>
      </c>
      <c r="P72" s="43">
        <v>-2.9627217971675078E-2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1517.7</v>
      </c>
      <c r="F73" s="40">
        <v>1498.25</v>
      </c>
      <c r="G73" s="41">
        <v>1471.5</v>
      </c>
      <c r="H73" s="41">
        <v>1425.3</v>
      </c>
      <c r="I73" s="41">
        <v>1398.55</v>
      </c>
      <c r="J73" s="41">
        <v>1544.45</v>
      </c>
      <c r="K73" s="41">
        <v>1571.2</v>
      </c>
      <c r="L73" s="41">
        <v>1617.4</v>
      </c>
      <c r="M73" s="31">
        <v>1525</v>
      </c>
      <c r="N73" s="31">
        <v>1452.05</v>
      </c>
      <c r="O73" s="42">
        <v>9587600</v>
      </c>
      <c r="P73" s="43">
        <v>-1.0388873119500425E-2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184.3</v>
      </c>
      <c r="F74" s="40">
        <v>183.03333333333333</v>
      </c>
      <c r="G74" s="41">
        <v>180.91666666666666</v>
      </c>
      <c r="H74" s="41">
        <v>177.53333333333333</v>
      </c>
      <c r="I74" s="41">
        <v>175.41666666666666</v>
      </c>
      <c r="J74" s="41">
        <v>186.41666666666666</v>
      </c>
      <c r="K74" s="41">
        <v>188.53333333333333</v>
      </c>
      <c r="L74" s="41">
        <v>191.91666666666666</v>
      </c>
      <c r="M74" s="31">
        <v>185.15</v>
      </c>
      <c r="N74" s="31">
        <v>179.65</v>
      </c>
      <c r="O74" s="42">
        <v>29106000</v>
      </c>
      <c r="P74" s="43">
        <v>9.7414762083177214E-3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102.1</v>
      </c>
      <c r="F75" s="40">
        <v>101.68333333333334</v>
      </c>
      <c r="G75" s="41">
        <v>100.86666666666667</v>
      </c>
      <c r="H75" s="41">
        <v>99.63333333333334</v>
      </c>
      <c r="I75" s="41">
        <v>98.816666666666677</v>
      </c>
      <c r="J75" s="41">
        <v>102.91666666666667</v>
      </c>
      <c r="K75" s="41">
        <v>103.73333333333333</v>
      </c>
      <c r="L75" s="41">
        <v>104.96666666666667</v>
      </c>
      <c r="M75" s="31">
        <v>102.5</v>
      </c>
      <c r="N75" s="31">
        <v>100.45</v>
      </c>
      <c r="O75" s="42">
        <v>102090000</v>
      </c>
      <c r="P75" s="43">
        <v>4.7239444936521997E-3</v>
      </c>
    </row>
    <row r="76" spans="1:16" ht="12.75" customHeight="1">
      <c r="A76" s="31">
        <v>66</v>
      </c>
      <c r="B76" s="32" t="s">
        <v>87</v>
      </c>
      <c r="C76" s="33" t="s">
        <v>366</v>
      </c>
      <c r="D76" s="34">
        <v>44525</v>
      </c>
      <c r="E76" s="40">
        <v>203</v>
      </c>
      <c r="F76" s="40">
        <v>202.03333333333333</v>
      </c>
      <c r="G76" s="41">
        <v>199.76666666666665</v>
      </c>
      <c r="H76" s="41">
        <v>196.53333333333333</v>
      </c>
      <c r="I76" s="41">
        <v>194.26666666666665</v>
      </c>
      <c r="J76" s="41">
        <v>205.26666666666665</v>
      </c>
      <c r="K76" s="41">
        <v>207.53333333333336</v>
      </c>
      <c r="L76" s="41">
        <v>210.76666666666665</v>
      </c>
      <c r="M76" s="31">
        <v>204.3</v>
      </c>
      <c r="N76" s="31">
        <v>198.8</v>
      </c>
      <c r="O76" s="42">
        <v>2269800</v>
      </c>
      <c r="P76" s="43">
        <v>0.19262295081967212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152.69999999999999</v>
      </c>
      <c r="F77" s="40">
        <v>152.46666666666667</v>
      </c>
      <c r="G77" s="41">
        <v>151.63333333333333</v>
      </c>
      <c r="H77" s="41">
        <v>150.56666666666666</v>
      </c>
      <c r="I77" s="41">
        <v>149.73333333333332</v>
      </c>
      <c r="J77" s="41">
        <v>153.53333333333333</v>
      </c>
      <c r="K77" s="41">
        <v>154.36666666666665</v>
      </c>
      <c r="L77" s="41">
        <v>155.43333333333334</v>
      </c>
      <c r="M77" s="31">
        <v>153.30000000000001</v>
      </c>
      <c r="N77" s="31">
        <v>151.4</v>
      </c>
      <c r="O77" s="42">
        <v>50745900</v>
      </c>
      <c r="P77" s="43">
        <v>6.0015290519877675E-2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529.25</v>
      </c>
      <c r="F78" s="40">
        <v>528.03333333333342</v>
      </c>
      <c r="G78" s="41">
        <v>522.41666666666686</v>
      </c>
      <c r="H78" s="41">
        <v>515.58333333333348</v>
      </c>
      <c r="I78" s="41">
        <v>509.96666666666692</v>
      </c>
      <c r="J78" s="41">
        <v>534.86666666666679</v>
      </c>
      <c r="K78" s="41">
        <v>540.48333333333335</v>
      </c>
      <c r="L78" s="41">
        <v>547.31666666666672</v>
      </c>
      <c r="M78" s="31">
        <v>533.65</v>
      </c>
      <c r="N78" s="31">
        <v>521.20000000000005</v>
      </c>
      <c r="O78" s="42">
        <v>8706650</v>
      </c>
      <c r="P78" s="43">
        <v>1.6105220775734799E-2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42.4</v>
      </c>
      <c r="F79" s="40">
        <v>42.18333333333333</v>
      </c>
      <c r="G79" s="41">
        <v>41.516666666666659</v>
      </c>
      <c r="H79" s="41">
        <v>40.633333333333326</v>
      </c>
      <c r="I79" s="41">
        <v>39.966666666666654</v>
      </c>
      <c r="J79" s="41">
        <v>43.066666666666663</v>
      </c>
      <c r="K79" s="41">
        <v>43.733333333333334</v>
      </c>
      <c r="L79" s="41">
        <v>44.616666666666667</v>
      </c>
      <c r="M79" s="31">
        <v>42.85</v>
      </c>
      <c r="N79" s="31">
        <v>41.3</v>
      </c>
      <c r="O79" s="42">
        <v>122580000</v>
      </c>
      <c r="P79" s="43">
        <v>1.4705882352941176E-3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973.7</v>
      </c>
      <c r="F80" s="40">
        <v>971.11666666666679</v>
      </c>
      <c r="G80" s="41">
        <v>961.28333333333353</v>
      </c>
      <c r="H80" s="41">
        <v>948.86666666666679</v>
      </c>
      <c r="I80" s="41">
        <v>939.03333333333353</v>
      </c>
      <c r="J80" s="41">
        <v>983.53333333333353</v>
      </c>
      <c r="K80" s="41">
        <v>993.36666666666679</v>
      </c>
      <c r="L80" s="41">
        <v>1005.7833333333335</v>
      </c>
      <c r="M80" s="31">
        <v>980.95</v>
      </c>
      <c r="N80" s="31">
        <v>958.7</v>
      </c>
      <c r="O80" s="42">
        <v>4832000</v>
      </c>
      <c r="P80" s="43">
        <v>-2.0176416911690156E-2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2459.0500000000002</v>
      </c>
      <c r="F81" s="40">
        <v>2452.5</v>
      </c>
      <c r="G81" s="41">
        <v>2425</v>
      </c>
      <c r="H81" s="41">
        <v>2390.9499999999998</v>
      </c>
      <c r="I81" s="41">
        <v>2363.4499999999998</v>
      </c>
      <c r="J81" s="41">
        <v>2486.5500000000002</v>
      </c>
      <c r="K81" s="41">
        <v>2514.0500000000002</v>
      </c>
      <c r="L81" s="41">
        <v>2548.1000000000004</v>
      </c>
      <c r="M81" s="31">
        <v>2480</v>
      </c>
      <c r="N81" s="31">
        <v>2418.4499999999998</v>
      </c>
      <c r="O81" s="42">
        <v>1980225</v>
      </c>
      <c r="P81" s="43">
        <v>2.4722502522704339E-2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320.35000000000002</v>
      </c>
      <c r="F82" s="40">
        <v>320.59999999999997</v>
      </c>
      <c r="G82" s="41">
        <v>317.24999999999994</v>
      </c>
      <c r="H82" s="41">
        <v>314.14999999999998</v>
      </c>
      <c r="I82" s="41">
        <v>310.79999999999995</v>
      </c>
      <c r="J82" s="41">
        <v>323.69999999999993</v>
      </c>
      <c r="K82" s="41">
        <v>327.04999999999995</v>
      </c>
      <c r="L82" s="41">
        <v>330.14999999999992</v>
      </c>
      <c r="M82" s="31">
        <v>323.95</v>
      </c>
      <c r="N82" s="31">
        <v>317.5</v>
      </c>
      <c r="O82" s="42">
        <v>10770950</v>
      </c>
      <c r="P82" s="43">
        <v>3.530989272943981E-2</v>
      </c>
    </row>
    <row r="83" spans="1:16" ht="12.75" customHeight="1">
      <c r="A83" s="31">
        <v>73</v>
      </c>
      <c r="B83" s="32" t="s">
        <v>42</v>
      </c>
      <c r="C83" s="338" t="s">
        <v>111</v>
      </c>
      <c r="D83" s="34">
        <v>44525</v>
      </c>
      <c r="E83" s="40">
        <v>1852.45</v>
      </c>
      <c r="F83" s="40">
        <v>1832.3999999999999</v>
      </c>
      <c r="G83" s="41">
        <v>1805.0999999999997</v>
      </c>
      <c r="H83" s="41">
        <v>1757.7499999999998</v>
      </c>
      <c r="I83" s="41">
        <v>1730.4499999999996</v>
      </c>
      <c r="J83" s="41">
        <v>1879.7499999999998</v>
      </c>
      <c r="K83" s="41">
        <v>1907.05</v>
      </c>
      <c r="L83" s="41">
        <v>1954.3999999999999</v>
      </c>
      <c r="M83" s="31">
        <v>1859.7</v>
      </c>
      <c r="N83" s="31">
        <v>1785.05</v>
      </c>
      <c r="O83" s="42">
        <v>10396325</v>
      </c>
      <c r="P83" s="43">
        <v>4.5710106504548155E-4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324.85000000000002</v>
      </c>
      <c r="F84" s="40">
        <v>322.84999999999997</v>
      </c>
      <c r="G84" s="41">
        <v>317.04999999999995</v>
      </c>
      <c r="H84" s="41">
        <v>309.25</v>
      </c>
      <c r="I84" s="41">
        <v>303.45</v>
      </c>
      <c r="J84" s="41">
        <v>330.64999999999992</v>
      </c>
      <c r="K84" s="41">
        <v>336.45</v>
      </c>
      <c r="L84" s="41">
        <v>344.24999999999989</v>
      </c>
      <c r="M84" s="31">
        <v>328.65</v>
      </c>
      <c r="N84" s="31">
        <v>315.05</v>
      </c>
      <c r="O84" s="42">
        <v>746300</v>
      </c>
      <c r="P84" s="43">
        <v>0.21944444444444444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628</v>
      </c>
      <c r="F85" s="40">
        <v>629.86666666666667</v>
      </c>
      <c r="G85" s="41">
        <v>619.88333333333333</v>
      </c>
      <c r="H85" s="41">
        <v>611.76666666666665</v>
      </c>
      <c r="I85" s="41">
        <v>601.7833333333333</v>
      </c>
      <c r="J85" s="41">
        <v>637.98333333333335</v>
      </c>
      <c r="K85" s="41">
        <v>647.9666666666667</v>
      </c>
      <c r="L85" s="41">
        <v>656.08333333333337</v>
      </c>
      <c r="M85" s="31">
        <v>639.85</v>
      </c>
      <c r="N85" s="31">
        <v>621.75</v>
      </c>
      <c r="O85" s="42">
        <v>3810000</v>
      </c>
      <c r="P85" s="43">
        <v>-2.8680688336520075E-2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1350</v>
      </c>
      <c r="F86" s="40">
        <v>1348.1166666666666</v>
      </c>
      <c r="G86" s="41">
        <v>1333.8833333333332</v>
      </c>
      <c r="H86" s="41">
        <v>1317.7666666666667</v>
      </c>
      <c r="I86" s="41">
        <v>1303.5333333333333</v>
      </c>
      <c r="J86" s="41">
        <v>1364.2333333333331</v>
      </c>
      <c r="K86" s="41">
        <v>1378.4666666666662</v>
      </c>
      <c r="L86" s="41">
        <v>1394.583333333333</v>
      </c>
      <c r="M86" s="31">
        <v>1362.35</v>
      </c>
      <c r="N86" s="31">
        <v>1332</v>
      </c>
      <c r="O86" s="42">
        <v>3052350</v>
      </c>
      <c r="P86" s="43">
        <v>2.537099090473911E-2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1329</v>
      </c>
      <c r="F87" s="40">
        <v>1315.7333333333333</v>
      </c>
      <c r="G87" s="41">
        <v>1299.8666666666668</v>
      </c>
      <c r="H87" s="41">
        <v>1270.7333333333333</v>
      </c>
      <c r="I87" s="41">
        <v>1254.8666666666668</v>
      </c>
      <c r="J87" s="41">
        <v>1344.8666666666668</v>
      </c>
      <c r="K87" s="41">
        <v>1360.7333333333331</v>
      </c>
      <c r="L87" s="41">
        <v>1389.8666666666668</v>
      </c>
      <c r="M87" s="31">
        <v>1331.6</v>
      </c>
      <c r="N87" s="31">
        <v>1286.5999999999999</v>
      </c>
      <c r="O87" s="42">
        <v>3903500</v>
      </c>
      <c r="P87" s="43">
        <v>-2.0820268405869809E-2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1188.75</v>
      </c>
      <c r="F88" s="40">
        <v>1184.8833333333334</v>
      </c>
      <c r="G88" s="41">
        <v>1175.7666666666669</v>
      </c>
      <c r="H88" s="41">
        <v>1162.7833333333335</v>
      </c>
      <c r="I88" s="41">
        <v>1153.666666666667</v>
      </c>
      <c r="J88" s="41">
        <v>1197.8666666666668</v>
      </c>
      <c r="K88" s="41">
        <v>1206.9833333333331</v>
      </c>
      <c r="L88" s="41">
        <v>1219.9666666666667</v>
      </c>
      <c r="M88" s="31">
        <v>1194</v>
      </c>
      <c r="N88" s="31">
        <v>1171.9000000000001</v>
      </c>
      <c r="O88" s="42">
        <v>21738500</v>
      </c>
      <c r="P88" s="43">
        <v>3.1110963543395976E-2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2984.15</v>
      </c>
      <c r="F89" s="40">
        <v>2967.15</v>
      </c>
      <c r="G89" s="41">
        <v>2926</v>
      </c>
      <c r="H89" s="41">
        <v>2867.85</v>
      </c>
      <c r="I89" s="41">
        <v>2826.7</v>
      </c>
      <c r="J89" s="41">
        <v>3025.3</v>
      </c>
      <c r="K89" s="41">
        <v>3066.4500000000007</v>
      </c>
      <c r="L89" s="41">
        <v>3124.6000000000004</v>
      </c>
      <c r="M89" s="31">
        <v>3008.3</v>
      </c>
      <c r="N89" s="31">
        <v>2909</v>
      </c>
      <c r="O89" s="42">
        <v>10159800</v>
      </c>
      <c r="P89" s="43">
        <v>4.6575098638345844E-3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2677.45</v>
      </c>
      <c r="F90" s="40">
        <v>2672.1833333333334</v>
      </c>
      <c r="G90" s="41">
        <v>2654.3166666666666</v>
      </c>
      <c r="H90" s="41">
        <v>2631.1833333333334</v>
      </c>
      <c r="I90" s="41">
        <v>2613.3166666666666</v>
      </c>
      <c r="J90" s="41">
        <v>2695.3166666666666</v>
      </c>
      <c r="K90" s="41">
        <v>2713.1833333333334</v>
      </c>
      <c r="L90" s="41">
        <v>2736.3166666666666</v>
      </c>
      <c r="M90" s="31">
        <v>2690.05</v>
      </c>
      <c r="N90" s="31">
        <v>2649.05</v>
      </c>
      <c r="O90" s="42">
        <v>3631800</v>
      </c>
      <c r="P90" s="43">
        <v>9.3941078376876038E-3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1607.7</v>
      </c>
      <c r="F91" s="40">
        <v>1598.6833333333334</v>
      </c>
      <c r="G91" s="41">
        <v>1586.5666666666668</v>
      </c>
      <c r="H91" s="41">
        <v>1565.4333333333334</v>
      </c>
      <c r="I91" s="41">
        <v>1553.3166666666668</v>
      </c>
      <c r="J91" s="41">
        <v>1619.8166666666668</v>
      </c>
      <c r="K91" s="41">
        <v>1631.9333333333336</v>
      </c>
      <c r="L91" s="41">
        <v>1653.0666666666668</v>
      </c>
      <c r="M91" s="31">
        <v>1610.8</v>
      </c>
      <c r="N91" s="31">
        <v>1577.55</v>
      </c>
      <c r="O91" s="42">
        <v>31774600</v>
      </c>
      <c r="P91" s="43">
        <v>5.1930080116533141E-2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706.9</v>
      </c>
      <c r="F92" s="40">
        <v>702.56666666666661</v>
      </c>
      <c r="G92" s="41">
        <v>697.08333333333326</v>
      </c>
      <c r="H92" s="41">
        <v>687.26666666666665</v>
      </c>
      <c r="I92" s="41">
        <v>681.7833333333333</v>
      </c>
      <c r="J92" s="41">
        <v>712.38333333333321</v>
      </c>
      <c r="K92" s="41">
        <v>717.86666666666656</v>
      </c>
      <c r="L92" s="41">
        <v>727.68333333333317</v>
      </c>
      <c r="M92" s="31">
        <v>708.05</v>
      </c>
      <c r="N92" s="31">
        <v>692.75</v>
      </c>
      <c r="O92" s="42">
        <v>19099300</v>
      </c>
      <c r="P92" s="43">
        <v>-9.7524808942625763E-3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2696.25</v>
      </c>
      <c r="F93" s="40">
        <v>2695.7166666666667</v>
      </c>
      <c r="G93" s="41">
        <v>2681.5833333333335</v>
      </c>
      <c r="H93" s="41">
        <v>2666.916666666667</v>
      </c>
      <c r="I93" s="41">
        <v>2652.7833333333338</v>
      </c>
      <c r="J93" s="41">
        <v>2710.3833333333332</v>
      </c>
      <c r="K93" s="41">
        <v>2724.5166666666664</v>
      </c>
      <c r="L93" s="41">
        <v>2739.1833333333329</v>
      </c>
      <c r="M93" s="31">
        <v>2709.85</v>
      </c>
      <c r="N93" s="31">
        <v>2681.05</v>
      </c>
      <c r="O93" s="42">
        <v>4611900</v>
      </c>
      <c r="P93" s="43">
        <v>-1.8201558308851704E-2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472.1</v>
      </c>
      <c r="F94" s="40">
        <v>471.83333333333331</v>
      </c>
      <c r="G94" s="41">
        <v>461.56666666666661</v>
      </c>
      <c r="H94" s="41">
        <v>451.0333333333333</v>
      </c>
      <c r="I94" s="41">
        <v>440.76666666666659</v>
      </c>
      <c r="J94" s="41">
        <v>482.36666666666662</v>
      </c>
      <c r="K94" s="41">
        <v>492.63333333333338</v>
      </c>
      <c r="L94" s="41">
        <v>503.16666666666663</v>
      </c>
      <c r="M94" s="31">
        <v>482.1</v>
      </c>
      <c r="N94" s="31">
        <v>461.3</v>
      </c>
      <c r="O94" s="42">
        <v>23189900</v>
      </c>
      <c r="P94" s="43">
        <v>1.532104554528994E-3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346.7</v>
      </c>
      <c r="F95" s="40">
        <v>339.65000000000003</v>
      </c>
      <c r="G95" s="41">
        <v>331.60000000000008</v>
      </c>
      <c r="H95" s="41">
        <v>316.50000000000006</v>
      </c>
      <c r="I95" s="41">
        <v>308.4500000000001</v>
      </c>
      <c r="J95" s="41">
        <v>354.75000000000006</v>
      </c>
      <c r="K95" s="41">
        <v>362.8</v>
      </c>
      <c r="L95" s="41">
        <v>377.90000000000003</v>
      </c>
      <c r="M95" s="31">
        <v>347.7</v>
      </c>
      <c r="N95" s="31">
        <v>324.55</v>
      </c>
      <c r="O95" s="42">
        <v>17150400</v>
      </c>
      <c r="P95" s="43">
        <v>6.1852223336676698E-2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2441.75</v>
      </c>
      <c r="F96" s="40">
        <v>2430.35</v>
      </c>
      <c r="G96" s="41">
        <v>2416.8999999999996</v>
      </c>
      <c r="H96" s="41">
        <v>2392.0499999999997</v>
      </c>
      <c r="I96" s="41">
        <v>2378.5999999999995</v>
      </c>
      <c r="J96" s="41">
        <v>2455.1999999999998</v>
      </c>
      <c r="K96" s="41">
        <v>2468.6499999999996</v>
      </c>
      <c r="L96" s="41">
        <v>2493.5</v>
      </c>
      <c r="M96" s="31">
        <v>2443.8000000000002</v>
      </c>
      <c r="N96" s="31">
        <v>2405.5</v>
      </c>
      <c r="O96" s="42">
        <v>10199400</v>
      </c>
      <c r="P96" s="43">
        <v>-7.9353416605437179E-4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234.35</v>
      </c>
      <c r="F97" s="40">
        <v>232.26666666666665</v>
      </c>
      <c r="G97" s="41">
        <v>229.5333333333333</v>
      </c>
      <c r="H97" s="41">
        <v>224.71666666666664</v>
      </c>
      <c r="I97" s="41">
        <v>221.98333333333329</v>
      </c>
      <c r="J97" s="41">
        <v>237.08333333333331</v>
      </c>
      <c r="K97" s="41">
        <v>239.81666666666666</v>
      </c>
      <c r="L97" s="41">
        <v>244.63333333333333</v>
      </c>
      <c r="M97" s="31">
        <v>235</v>
      </c>
      <c r="N97" s="31">
        <v>227.45</v>
      </c>
      <c r="O97" s="42">
        <v>32816600</v>
      </c>
      <c r="P97" s="43">
        <v>4.5014807502467918E-2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782.4</v>
      </c>
      <c r="F98" s="40">
        <v>781.91666666666663</v>
      </c>
      <c r="G98" s="41">
        <v>774.13333333333321</v>
      </c>
      <c r="H98" s="41">
        <v>765.86666666666656</v>
      </c>
      <c r="I98" s="41">
        <v>758.08333333333314</v>
      </c>
      <c r="J98" s="41">
        <v>790.18333333333328</v>
      </c>
      <c r="K98" s="41">
        <v>797.96666666666681</v>
      </c>
      <c r="L98" s="41">
        <v>806.23333333333335</v>
      </c>
      <c r="M98" s="31">
        <v>789.7</v>
      </c>
      <c r="N98" s="31">
        <v>773.65</v>
      </c>
      <c r="O98" s="42">
        <v>89295250</v>
      </c>
      <c r="P98" s="43">
        <v>0.10626192423003543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1515.9</v>
      </c>
      <c r="F99" s="40">
        <v>1522.6499999999999</v>
      </c>
      <c r="G99" s="41">
        <v>1505.2999999999997</v>
      </c>
      <c r="H99" s="41">
        <v>1494.6999999999998</v>
      </c>
      <c r="I99" s="41">
        <v>1477.3499999999997</v>
      </c>
      <c r="J99" s="41">
        <v>1533.2499999999998</v>
      </c>
      <c r="K99" s="41">
        <v>1550.5999999999997</v>
      </c>
      <c r="L99" s="41">
        <v>1561.1999999999998</v>
      </c>
      <c r="M99" s="31">
        <v>1540</v>
      </c>
      <c r="N99" s="31">
        <v>1512.05</v>
      </c>
      <c r="O99" s="42">
        <v>2566150</v>
      </c>
      <c r="P99" s="43">
        <v>-1.9834710743801653E-3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657.75</v>
      </c>
      <c r="F100" s="40">
        <v>650.16666666666663</v>
      </c>
      <c r="G100" s="41">
        <v>638.63333333333321</v>
      </c>
      <c r="H100" s="41">
        <v>619.51666666666654</v>
      </c>
      <c r="I100" s="41">
        <v>607.98333333333312</v>
      </c>
      <c r="J100" s="41">
        <v>669.2833333333333</v>
      </c>
      <c r="K100" s="41">
        <v>680.81666666666683</v>
      </c>
      <c r="L100" s="41">
        <v>699.93333333333339</v>
      </c>
      <c r="M100" s="31">
        <v>661.7</v>
      </c>
      <c r="N100" s="31">
        <v>631.04999999999995</v>
      </c>
      <c r="O100" s="42">
        <v>4151250</v>
      </c>
      <c r="P100" s="43">
        <v>-7.9188155049076697E-2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9.85</v>
      </c>
      <c r="F101" s="40">
        <v>9.9333333333333318</v>
      </c>
      <c r="G101" s="41">
        <v>9.6666666666666643</v>
      </c>
      <c r="H101" s="41">
        <v>9.4833333333333325</v>
      </c>
      <c r="I101" s="41">
        <v>9.216666666666665</v>
      </c>
      <c r="J101" s="41">
        <v>10.116666666666664</v>
      </c>
      <c r="K101" s="41">
        <v>10.383333333333333</v>
      </c>
      <c r="L101" s="41">
        <v>10.566666666666663</v>
      </c>
      <c r="M101" s="31">
        <v>10.199999999999999</v>
      </c>
      <c r="N101" s="31">
        <v>9.75</v>
      </c>
      <c r="O101" s="42">
        <v>764050000</v>
      </c>
      <c r="P101" s="43">
        <v>-2.1027610166392393E-3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51.65</v>
      </c>
      <c r="F102" s="40">
        <v>51.383333333333333</v>
      </c>
      <c r="G102" s="41">
        <v>50.866666666666667</v>
      </c>
      <c r="H102" s="41">
        <v>50.083333333333336</v>
      </c>
      <c r="I102" s="41">
        <v>49.56666666666667</v>
      </c>
      <c r="J102" s="41">
        <v>52.166666666666664</v>
      </c>
      <c r="K102" s="41">
        <v>52.68333333333333</v>
      </c>
      <c r="L102" s="41">
        <v>53.466666666666661</v>
      </c>
      <c r="M102" s="31">
        <v>51.9</v>
      </c>
      <c r="N102" s="31">
        <v>50.6</v>
      </c>
      <c r="O102" s="42">
        <v>174422100</v>
      </c>
      <c r="P102" s="43">
        <v>2.876580164188733E-3</v>
      </c>
    </row>
    <row r="103" spans="1:16" ht="12.75" customHeight="1">
      <c r="A103" s="31">
        <v>93</v>
      </c>
      <c r="B103" s="32" t="s">
        <v>44</v>
      </c>
      <c r="C103" s="33" t="s">
        <v>409</v>
      </c>
      <c r="D103" s="34">
        <v>44525</v>
      </c>
      <c r="E103" s="40">
        <v>784.4</v>
      </c>
      <c r="F103" s="40">
        <v>768.51666666666677</v>
      </c>
      <c r="G103" s="41">
        <v>748.03333333333353</v>
      </c>
      <c r="H103" s="41">
        <v>711.66666666666674</v>
      </c>
      <c r="I103" s="41">
        <v>691.18333333333351</v>
      </c>
      <c r="J103" s="41">
        <v>804.88333333333355</v>
      </c>
      <c r="K103" s="41">
        <v>825.3666666666669</v>
      </c>
      <c r="L103" s="41">
        <v>861.73333333333358</v>
      </c>
      <c r="M103" s="31">
        <v>789</v>
      </c>
      <c r="N103" s="31">
        <v>732.15</v>
      </c>
      <c r="O103" s="42">
        <v>14160000</v>
      </c>
      <c r="P103" s="43">
        <v>-2.8169014084507044E-3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493.1</v>
      </c>
      <c r="F104" s="40">
        <v>488.3</v>
      </c>
      <c r="G104" s="41">
        <v>481.90000000000003</v>
      </c>
      <c r="H104" s="41">
        <v>470.70000000000005</v>
      </c>
      <c r="I104" s="41">
        <v>464.30000000000007</v>
      </c>
      <c r="J104" s="41">
        <v>499.5</v>
      </c>
      <c r="K104" s="41">
        <v>505.9</v>
      </c>
      <c r="L104" s="41">
        <v>517.09999999999991</v>
      </c>
      <c r="M104" s="31">
        <v>494.7</v>
      </c>
      <c r="N104" s="31">
        <v>477.1</v>
      </c>
      <c r="O104" s="42">
        <v>17036250</v>
      </c>
      <c r="P104" s="43">
        <v>3.2930387661525638E-2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213.25</v>
      </c>
      <c r="F105" s="40">
        <v>213.26666666666665</v>
      </c>
      <c r="G105" s="41">
        <v>210.98333333333329</v>
      </c>
      <c r="H105" s="41">
        <v>208.71666666666664</v>
      </c>
      <c r="I105" s="41">
        <v>206.43333333333328</v>
      </c>
      <c r="J105" s="41">
        <v>215.5333333333333</v>
      </c>
      <c r="K105" s="41">
        <v>217.81666666666666</v>
      </c>
      <c r="L105" s="41">
        <v>220.08333333333331</v>
      </c>
      <c r="M105" s="31">
        <v>215.55</v>
      </c>
      <c r="N105" s="31">
        <v>211</v>
      </c>
      <c r="O105" s="42">
        <v>17327700</v>
      </c>
      <c r="P105" s="43">
        <v>-5.3069053708439895E-2</v>
      </c>
    </row>
    <row r="106" spans="1:16" ht="12.75" customHeight="1">
      <c r="A106" s="31">
        <v>96</v>
      </c>
      <c r="B106" s="32" t="s">
        <v>42</v>
      </c>
      <c r="C106" s="33" t="s">
        <v>406</v>
      </c>
      <c r="D106" s="34">
        <v>44525</v>
      </c>
      <c r="E106" s="40">
        <v>218.75</v>
      </c>
      <c r="F106" s="40">
        <v>217.41666666666666</v>
      </c>
      <c r="G106" s="41">
        <v>213.43333333333331</v>
      </c>
      <c r="H106" s="41">
        <v>208.11666666666665</v>
      </c>
      <c r="I106" s="41">
        <v>204.1333333333333</v>
      </c>
      <c r="J106" s="41">
        <v>222.73333333333332</v>
      </c>
      <c r="K106" s="41">
        <v>226.71666666666667</v>
      </c>
      <c r="L106" s="41">
        <v>232.03333333333333</v>
      </c>
      <c r="M106" s="31">
        <v>221.4</v>
      </c>
      <c r="N106" s="31">
        <v>212.1</v>
      </c>
      <c r="O106" s="42">
        <v>13534300</v>
      </c>
      <c r="P106" s="43">
        <v>5.9477866061293981E-2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7211.05</v>
      </c>
      <c r="F107" s="40">
        <v>7274.05</v>
      </c>
      <c r="G107" s="41">
        <v>7088.75</v>
      </c>
      <c r="H107" s="41">
        <v>6966.45</v>
      </c>
      <c r="I107" s="41">
        <v>6781.15</v>
      </c>
      <c r="J107" s="41">
        <v>7396.35</v>
      </c>
      <c r="K107" s="41">
        <v>7581.6500000000015</v>
      </c>
      <c r="L107" s="41">
        <v>7703.9500000000007</v>
      </c>
      <c r="M107" s="31">
        <v>7459.35</v>
      </c>
      <c r="N107" s="31">
        <v>7151.75</v>
      </c>
      <c r="O107" s="42">
        <v>281025</v>
      </c>
      <c r="P107" s="43">
        <v>7.2409845449341731E-2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2173.1</v>
      </c>
      <c r="F108" s="40">
        <v>2190.8000000000002</v>
      </c>
      <c r="G108" s="41">
        <v>2135.6000000000004</v>
      </c>
      <c r="H108" s="41">
        <v>2098.1000000000004</v>
      </c>
      <c r="I108" s="41">
        <v>2042.9000000000005</v>
      </c>
      <c r="J108" s="41">
        <v>2228.3000000000002</v>
      </c>
      <c r="K108" s="41">
        <v>2283.5</v>
      </c>
      <c r="L108" s="41">
        <v>2321</v>
      </c>
      <c r="M108" s="31">
        <v>2246</v>
      </c>
      <c r="N108" s="31">
        <v>2153.3000000000002</v>
      </c>
      <c r="O108" s="42">
        <v>3536000</v>
      </c>
      <c r="P108" s="43">
        <v>1.3979496738117428E-2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1066.6500000000001</v>
      </c>
      <c r="F109" s="40">
        <v>1080.8166666666666</v>
      </c>
      <c r="G109" s="41">
        <v>1031.0333333333333</v>
      </c>
      <c r="H109" s="41">
        <v>995.41666666666674</v>
      </c>
      <c r="I109" s="41">
        <v>945.63333333333344</v>
      </c>
      <c r="J109" s="41">
        <v>1116.4333333333332</v>
      </c>
      <c r="K109" s="41">
        <v>1166.2166666666665</v>
      </c>
      <c r="L109" s="41">
        <v>1201.833333333333</v>
      </c>
      <c r="M109" s="31">
        <v>1130.5999999999999</v>
      </c>
      <c r="N109" s="31">
        <v>1045.2</v>
      </c>
      <c r="O109" s="42">
        <v>18373500</v>
      </c>
      <c r="P109" s="43">
        <v>0.29726123149266059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290.95</v>
      </c>
      <c r="F110" s="40">
        <v>291.58333333333331</v>
      </c>
      <c r="G110" s="41">
        <v>287.81666666666661</v>
      </c>
      <c r="H110" s="41">
        <v>284.68333333333328</v>
      </c>
      <c r="I110" s="41">
        <v>280.91666666666657</v>
      </c>
      <c r="J110" s="41">
        <v>294.71666666666664</v>
      </c>
      <c r="K110" s="41">
        <v>298.48333333333341</v>
      </c>
      <c r="L110" s="41">
        <v>301.61666666666667</v>
      </c>
      <c r="M110" s="31">
        <v>295.35000000000002</v>
      </c>
      <c r="N110" s="31">
        <v>288.45</v>
      </c>
      <c r="O110" s="42">
        <v>13025600</v>
      </c>
      <c r="P110" s="43">
        <v>-4.7891936144085143E-2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1738.9</v>
      </c>
      <c r="F111" s="40">
        <v>1728.4666666666669</v>
      </c>
      <c r="G111" s="41">
        <v>1714.4833333333338</v>
      </c>
      <c r="H111" s="41">
        <v>1690.0666666666668</v>
      </c>
      <c r="I111" s="41">
        <v>1676.0833333333337</v>
      </c>
      <c r="J111" s="41">
        <v>1752.8833333333339</v>
      </c>
      <c r="K111" s="41">
        <v>1766.866666666667</v>
      </c>
      <c r="L111" s="41">
        <v>1791.283333333334</v>
      </c>
      <c r="M111" s="31">
        <v>1742.45</v>
      </c>
      <c r="N111" s="31">
        <v>1704.05</v>
      </c>
      <c r="O111" s="42">
        <v>38509800</v>
      </c>
      <c r="P111" s="43">
        <v>2.5382494669676119E-3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136.1</v>
      </c>
      <c r="F112" s="40">
        <v>134.13333333333333</v>
      </c>
      <c r="G112" s="41">
        <v>131.81666666666666</v>
      </c>
      <c r="H112" s="41">
        <v>127.53333333333333</v>
      </c>
      <c r="I112" s="41">
        <v>125.21666666666667</v>
      </c>
      <c r="J112" s="41">
        <v>138.41666666666666</v>
      </c>
      <c r="K112" s="41">
        <v>140.73333333333332</v>
      </c>
      <c r="L112" s="41">
        <v>145.01666666666665</v>
      </c>
      <c r="M112" s="31">
        <v>136.44999999999999</v>
      </c>
      <c r="N112" s="31">
        <v>129.85</v>
      </c>
      <c r="O112" s="42">
        <v>36978500</v>
      </c>
      <c r="P112" s="43">
        <v>3.2299038287062237E-2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2056.6</v>
      </c>
      <c r="F113" s="40">
        <v>2039.2166666666665</v>
      </c>
      <c r="G113" s="41">
        <v>1977.333333333333</v>
      </c>
      <c r="H113" s="41">
        <v>1898.0666666666666</v>
      </c>
      <c r="I113" s="41">
        <v>1836.1833333333332</v>
      </c>
      <c r="J113" s="41">
        <v>2118.4833333333327</v>
      </c>
      <c r="K113" s="41">
        <v>2180.3666666666668</v>
      </c>
      <c r="L113" s="41">
        <v>2259.6333333333328</v>
      </c>
      <c r="M113" s="31">
        <v>2101.1</v>
      </c>
      <c r="N113" s="31">
        <v>1959.95</v>
      </c>
      <c r="O113" s="42">
        <v>1667475</v>
      </c>
      <c r="P113" s="43">
        <v>7.8591180323097073E-2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836.85</v>
      </c>
      <c r="F114" s="40">
        <v>821.11666666666667</v>
      </c>
      <c r="G114" s="41">
        <v>799.23333333333335</v>
      </c>
      <c r="H114" s="41">
        <v>761.61666666666667</v>
      </c>
      <c r="I114" s="41">
        <v>739.73333333333335</v>
      </c>
      <c r="J114" s="41">
        <v>858.73333333333335</v>
      </c>
      <c r="K114" s="41">
        <v>880.61666666666679</v>
      </c>
      <c r="L114" s="41">
        <v>918.23333333333335</v>
      </c>
      <c r="M114" s="31">
        <v>843</v>
      </c>
      <c r="N114" s="31">
        <v>783.5</v>
      </c>
      <c r="O114" s="42">
        <v>14250625</v>
      </c>
      <c r="P114" s="43">
        <v>-1.6463355897471824E-3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230.65</v>
      </c>
      <c r="F115" s="40">
        <v>229.58333333333334</v>
      </c>
      <c r="G115" s="41">
        <v>227.51666666666668</v>
      </c>
      <c r="H115" s="41">
        <v>224.38333333333333</v>
      </c>
      <c r="I115" s="41">
        <v>222.31666666666666</v>
      </c>
      <c r="J115" s="41">
        <v>232.7166666666667</v>
      </c>
      <c r="K115" s="41">
        <v>234.78333333333336</v>
      </c>
      <c r="L115" s="41">
        <v>237.91666666666671</v>
      </c>
      <c r="M115" s="31">
        <v>231.65</v>
      </c>
      <c r="N115" s="31">
        <v>226.45</v>
      </c>
      <c r="O115" s="42">
        <v>241430400</v>
      </c>
      <c r="P115" s="43">
        <v>1.2344519435909133E-2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426.9</v>
      </c>
      <c r="F116" s="40">
        <v>424.43333333333334</v>
      </c>
      <c r="G116" s="41">
        <v>419.26666666666665</v>
      </c>
      <c r="H116" s="41">
        <v>411.63333333333333</v>
      </c>
      <c r="I116" s="41">
        <v>406.46666666666664</v>
      </c>
      <c r="J116" s="41">
        <v>432.06666666666666</v>
      </c>
      <c r="K116" s="41">
        <v>437.23333333333329</v>
      </c>
      <c r="L116" s="41">
        <v>444.86666666666667</v>
      </c>
      <c r="M116" s="31">
        <v>429.6</v>
      </c>
      <c r="N116" s="31">
        <v>416.8</v>
      </c>
      <c r="O116" s="42">
        <v>36567500</v>
      </c>
      <c r="P116" s="43">
        <v>-5.3719570243438049E-3</v>
      </c>
    </row>
    <row r="117" spans="1:16" ht="12.75" customHeight="1">
      <c r="A117" s="31">
        <v>107</v>
      </c>
      <c r="B117" s="32" t="s">
        <v>42</v>
      </c>
      <c r="C117" s="33" t="s">
        <v>418</v>
      </c>
      <c r="D117" s="34">
        <v>44525</v>
      </c>
      <c r="E117" s="40">
        <v>3799.5</v>
      </c>
      <c r="F117" s="40">
        <v>3719.2666666666664</v>
      </c>
      <c r="G117" s="41">
        <v>3583.5333333333328</v>
      </c>
      <c r="H117" s="41">
        <v>3367.5666666666666</v>
      </c>
      <c r="I117" s="41">
        <v>3231.833333333333</v>
      </c>
      <c r="J117" s="41">
        <v>3935.2333333333327</v>
      </c>
      <c r="K117" s="41">
        <v>4070.9666666666662</v>
      </c>
      <c r="L117" s="41">
        <v>4286.9333333333325</v>
      </c>
      <c r="M117" s="31">
        <v>3855</v>
      </c>
      <c r="N117" s="31">
        <v>3503.3</v>
      </c>
      <c r="O117" s="42">
        <v>172200</v>
      </c>
      <c r="P117" s="43">
        <v>0.48416289592760181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688</v>
      </c>
      <c r="F118" s="40">
        <v>682.33333333333337</v>
      </c>
      <c r="G118" s="41">
        <v>674.01666666666677</v>
      </c>
      <c r="H118" s="41">
        <v>660.03333333333342</v>
      </c>
      <c r="I118" s="41">
        <v>651.71666666666681</v>
      </c>
      <c r="J118" s="41">
        <v>696.31666666666672</v>
      </c>
      <c r="K118" s="41">
        <v>704.63333333333333</v>
      </c>
      <c r="L118" s="41">
        <v>718.61666666666667</v>
      </c>
      <c r="M118" s="31">
        <v>690.65</v>
      </c>
      <c r="N118" s="31">
        <v>668.35</v>
      </c>
      <c r="O118" s="42">
        <v>43623900</v>
      </c>
      <c r="P118" s="43">
        <v>-8.499278942039213E-3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3884.6</v>
      </c>
      <c r="F119" s="40">
        <v>3856.0166666666664</v>
      </c>
      <c r="G119" s="41">
        <v>3794.1333333333328</v>
      </c>
      <c r="H119" s="41">
        <v>3703.6666666666665</v>
      </c>
      <c r="I119" s="41">
        <v>3641.7833333333328</v>
      </c>
      <c r="J119" s="41">
        <v>3946.4833333333327</v>
      </c>
      <c r="K119" s="41">
        <v>4008.3666666666659</v>
      </c>
      <c r="L119" s="41">
        <v>4098.8333333333321</v>
      </c>
      <c r="M119" s="31">
        <v>3917.9</v>
      </c>
      <c r="N119" s="31">
        <v>3765.55</v>
      </c>
      <c r="O119" s="42">
        <v>1784250</v>
      </c>
      <c r="P119" s="43">
        <v>4.2211903756859438E-3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2122.65</v>
      </c>
      <c r="F120" s="40">
        <v>2104.9500000000003</v>
      </c>
      <c r="G120" s="41">
        <v>2080.0500000000006</v>
      </c>
      <c r="H120" s="41">
        <v>2037.4500000000003</v>
      </c>
      <c r="I120" s="41">
        <v>2012.5500000000006</v>
      </c>
      <c r="J120" s="41">
        <v>2147.5500000000006</v>
      </c>
      <c r="K120" s="41">
        <v>2172.4500000000003</v>
      </c>
      <c r="L120" s="41">
        <v>2215.0500000000006</v>
      </c>
      <c r="M120" s="31">
        <v>2129.85</v>
      </c>
      <c r="N120" s="31">
        <v>2062.35</v>
      </c>
      <c r="O120" s="42">
        <v>10892400</v>
      </c>
      <c r="P120" s="43">
        <v>-3.230277185501066E-2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87.9</v>
      </c>
      <c r="F121" s="40">
        <v>87.166666666666671</v>
      </c>
      <c r="G121" s="41">
        <v>86.233333333333348</v>
      </c>
      <c r="H121" s="41">
        <v>84.566666666666677</v>
      </c>
      <c r="I121" s="41">
        <v>83.633333333333354</v>
      </c>
      <c r="J121" s="41">
        <v>88.833333333333343</v>
      </c>
      <c r="K121" s="41">
        <v>89.766666666666652</v>
      </c>
      <c r="L121" s="41">
        <v>91.433333333333337</v>
      </c>
      <c r="M121" s="31">
        <v>88.1</v>
      </c>
      <c r="N121" s="31">
        <v>85.5</v>
      </c>
      <c r="O121" s="42">
        <v>70472828</v>
      </c>
      <c r="P121" s="43">
        <v>-6.5417033589130705E-3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3654.6</v>
      </c>
      <c r="F122" s="40">
        <v>3639.8000000000006</v>
      </c>
      <c r="G122" s="41">
        <v>3597.6000000000013</v>
      </c>
      <c r="H122" s="41">
        <v>3540.6000000000008</v>
      </c>
      <c r="I122" s="41">
        <v>3498.4000000000015</v>
      </c>
      <c r="J122" s="41">
        <v>3696.8000000000011</v>
      </c>
      <c r="K122" s="41">
        <v>3739.0000000000009</v>
      </c>
      <c r="L122" s="41">
        <v>3796.0000000000009</v>
      </c>
      <c r="M122" s="31">
        <v>3682</v>
      </c>
      <c r="N122" s="31">
        <v>3582.8</v>
      </c>
      <c r="O122" s="42">
        <v>559875</v>
      </c>
      <c r="P122" s="43">
        <v>-1.4954915328788213E-2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498.95</v>
      </c>
      <c r="F123" s="40">
        <v>496.86666666666662</v>
      </c>
      <c r="G123" s="41">
        <v>491.13333333333321</v>
      </c>
      <c r="H123" s="41">
        <v>483.31666666666661</v>
      </c>
      <c r="I123" s="41">
        <v>477.5833333333332</v>
      </c>
      <c r="J123" s="41">
        <v>504.68333333333322</v>
      </c>
      <c r="K123" s="41">
        <v>510.41666666666669</v>
      </c>
      <c r="L123" s="41">
        <v>518.23333333333323</v>
      </c>
      <c r="M123" s="31">
        <v>502.6</v>
      </c>
      <c r="N123" s="31">
        <v>489.05</v>
      </c>
      <c r="O123" s="42">
        <v>2421900</v>
      </c>
      <c r="P123" s="43">
        <v>3.1429666538903792E-2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434.95</v>
      </c>
      <c r="F124" s="40">
        <v>433.0333333333333</v>
      </c>
      <c r="G124" s="41">
        <v>429.61666666666662</v>
      </c>
      <c r="H124" s="41">
        <v>424.2833333333333</v>
      </c>
      <c r="I124" s="41">
        <v>420.86666666666662</v>
      </c>
      <c r="J124" s="41">
        <v>438.36666666666662</v>
      </c>
      <c r="K124" s="41">
        <v>441.78333333333336</v>
      </c>
      <c r="L124" s="41">
        <v>447.11666666666662</v>
      </c>
      <c r="M124" s="31">
        <v>436.45</v>
      </c>
      <c r="N124" s="31">
        <v>427.7</v>
      </c>
      <c r="O124" s="42">
        <v>13434000</v>
      </c>
      <c r="P124" s="43">
        <v>-1.0896775143572375E-2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1932</v>
      </c>
      <c r="F125" s="40">
        <v>1933.9666666666665</v>
      </c>
      <c r="G125" s="41">
        <v>1913.0333333333328</v>
      </c>
      <c r="H125" s="41">
        <v>1894.0666666666664</v>
      </c>
      <c r="I125" s="41">
        <v>1873.1333333333328</v>
      </c>
      <c r="J125" s="41">
        <v>1952.9333333333329</v>
      </c>
      <c r="K125" s="41">
        <v>1973.8666666666668</v>
      </c>
      <c r="L125" s="41">
        <v>1992.833333333333</v>
      </c>
      <c r="M125" s="31">
        <v>1954.9</v>
      </c>
      <c r="N125" s="31">
        <v>1915</v>
      </c>
      <c r="O125" s="42">
        <v>9798000</v>
      </c>
      <c r="P125" s="43">
        <v>6.6162570888468808E-3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6863.85</v>
      </c>
      <c r="F126" s="40">
        <v>6821.4833333333336</v>
      </c>
      <c r="G126" s="41">
        <v>6728.1166666666668</v>
      </c>
      <c r="H126" s="41">
        <v>6592.3833333333332</v>
      </c>
      <c r="I126" s="41">
        <v>6499.0166666666664</v>
      </c>
      <c r="J126" s="41">
        <v>6957.2166666666672</v>
      </c>
      <c r="K126" s="41">
        <v>7050.5833333333339</v>
      </c>
      <c r="L126" s="41">
        <v>7186.3166666666675</v>
      </c>
      <c r="M126" s="31">
        <v>6914.85</v>
      </c>
      <c r="N126" s="31">
        <v>6685.75</v>
      </c>
      <c r="O126" s="42">
        <v>565800</v>
      </c>
      <c r="P126" s="43">
        <v>-9.4537815126050414E-3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5087.6000000000004</v>
      </c>
      <c r="F127" s="40">
        <v>5079.0166666666664</v>
      </c>
      <c r="G127" s="41">
        <v>5001.0333333333328</v>
      </c>
      <c r="H127" s="41">
        <v>4914.4666666666662</v>
      </c>
      <c r="I127" s="41">
        <v>4836.4833333333327</v>
      </c>
      <c r="J127" s="41">
        <v>5165.583333333333</v>
      </c>
      <c r="K127" s="41">
        <v>5243.5666666666666</v>
      </c>
      <c r="L127" s="41">
        <v>5330.1333333333332</v>
      </c>
      <c r="M127" s="31">
        <v>5157</v>
      </c>
      <c r="N127" s="31">
        <v>4992.45</v>
      </c>
      <c r="O127" s="42">
        <v>561200</v>
      </c>
      <c r="P127" s="43">
        <v>-3.4079173838209985E-2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931</v>
      </c>
      <c r="F128" s="40">
        <v>926.6</v>
      </c>
      <c r="G128" s="41">
        <v>918.45</v>
      </c>
      <c r="H128" s="41">
        <v>905.9</v>
      </c>
      <c r="I128" s="41">
        <v>897.75</v>
      </c>
      <c r="J128" s="41">
        <v>939.15000000000009</v>
      </c>
      <c r="K128" s="41">
        <v>947.3</v>
      </c>
      <c r="L128" s="41">
        <v>959.85000000000014</v>
      </c>
      <c r="M128" s="31">
        <v>934.75</v>
      </c>
      <c r="N128" s="31">
        <v>914.05</v>
      </c>
      <c r="O128" s="42">
        <v>8569700</v>
      </c>
      <c r="P128" s="43">
        <v>-1.1956095648765191E-2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863.65</v>
      </c>
      <c r="F129" s="40">
        <v>867.16666666666663</v>
      </c>
      <c r="G129" s="41">
        <v>854.48333333333323</v>
      </c>
      <c r="H129" s="41">
        <v>845.31666666666661</v>
      </c>
      <c r="I129" s="41">
        <v>832.63333333333321</v>
      </c>
      <c r="J129" s="41">
        <v>876.33333333333326</v>
      </c>
      <c r="K129" s="41">
        <v>889.01666666666665</v>
      </c>
      <c r="L129" s="41">
        <v>898.18333333333328</v>
      </c>
      <c r="M129" s="31">
        <v>879.85</v>
      </c>
      <c r="N129" s="31">
        <v>858</v>
      </c>
      <c r="O129" s="42">
        <v>11487000</v>
      </c>
      <c r="P129" s="43">
        <v>7.1918479325886728E-2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200.65</v>
      </c>
      <c r="F130" s="40">
        <v>199.41666666666666</v>
      </c>
      <c r="G130" s="41">
        <v>197.23333333333332</v>
      </c>
      <c r="H130" s="41">
        <v>193.81666666666666</v>
      </c>
      <c r="I130" s="41">
        <v>191.63333333333333</v>
      </c>
      <c r="J130" s="41">
        <v>202.83333333333331</v>
      </c>
      <c r="K130" s="41">
        <v>205.01666666666665</v>
      </c>
      <c r="L130" s="41">
        <v>208.43333333333331</v>
      </c>
      <c r="M130" s="31">
        <v>201.6</v>
      </c>
      <c r="N130" s="31">
        <v>196</v>
      </c>
      <c r="O130" s="42">
        <v>22452000</v>
      </c>
      <c r="P130" s="43">
        <v>8.2629782647745641E-3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219.3</v>
      </c>
      <c r="F131" s="40">
        <v>214.98333333333335</v>
      </c>
      <c r="G131" s="41">
        <v>209.56666666666669</v>
      </c>
      <c r="H131" s="41">
        <v>199.83333333333334</v>
      </c>
      <c r="I131" s="41">
        <v>194.41666666666669</v>
      </c>
      <c r="J131" s="41">
        <v>224.7166666666667</v>
      </c>
      <c r="K131" s="41">
        <v>230.13333333333333</v>
      </c>
      <c r="L131" s="41">
        <v>239.8666666666667</v>
      </c>
      <c r="M131" s="31">
        <v>220.4</v>
      </c>
      <c r="N131" s="31">
        <v>205.25</v>
      </c>
      <c r="O131" s="42">
        <v>23061000</v>
      </c>
      <c r="P131" s="43">
        <v>4.4855239907571023E-2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562.4</v>
      </c>
      <c r="F132" s="40">
        <v>558.16666666666663</v>
      </c>
      <c r="G132" s="41">
        <v>552.83333333333326</v>
      </c>
      <c r="H132" s="41">
        <v>543.26666666666665</v>
      </c>
      <c r="I132" s="41">
        <v>537.93333333333328</v>
      </c>
      <c r="J132" s="41">
        <v>567.73333333333323</v>
      </c>
      <c r="K132" s="41">
        <v>573.06666666666649</v>
      </c>
      <c r="L132" s="41">
        <v>582.63333333333321</v>
      </c>
      <c r="M132" s="31">
        <v>563.5</v>
      </c>
      <c r="N132" s="31">
        <v>548.6</v>
      </c>
      <c r="O132" s="42">
        <v>7021000</v>
      </c>
      <c r="P132" s="43">
        <v>-2.9175884955752213E-2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7721.9</v>
      </c>
      <c r="F133" s="40">
        <v>7775.6333333333323</v>
      </c>
      <c r="G133" s="41">
        <v>7653.3166666666648</v>
      </c>
      <c r="H133" s="41">
        <v>7584.7333333333327</v>
      </c>
      <c r="I133" s="41">
        <v>7462.4166666666652</v>
      </c>
      <c r="J133" s="41">
        <v>7844.2166666666644</v>
      </c>
      <c r="K133" s="41">
        <v>7966.5333333333319</v>
      </c>
      <c r="L133" s="41">
        <v>8035.1166666666641</v>
      </c>
      <c r="M133" s="31">
        <v>7897.95</v>
      </c>
      <c r="N133" s="31">
        <v>7707.05</v>
      </c>
      <c r="O133" s="42">
        <v>2259100</v>
      </c>
      <c r="P133" s="43">
        <v>-2.1611087050671288E-2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1004.25</v>
      </c>
      <c r="F134" s="40">
        <v>996.43333333333339</v>
      </c>
      <c r="G134" s="41">
        <v>978.01666666666677</v>
      </c>
      <c r="H134" s="41">
        <v>951.78333333333342</v>
      </c>
      <c r="I134" s="41">
        <v>933.36666666666679</v>
      </c>
      <c r="J134" s="41">
        <v>1022.6666666666667</v>
      </c>
      <c r="K134" s="41">
        <v>1041.0833333333333</v>
      </c>
      <c r="L134" s="41">
        <v>1067.3166666666666</v>
      </c>
      <c r="M134" s="31">
        <v>1014.85</v>
      </c>
      <c r="N134" s="31">
        <v>970.2</v>
      </c>
      <c r="O134" s="42">
        <v>17997500</v>
      </c>
      <c r="P134" s="43">
        <v>2.1134751773049645E-2</v>
      </c>
    </row>
    <row r="135" spans="1:16" ht="12.75" customHeight="1">
      <c r="A135" s="31">
        <v>125</v>
      </c>
      <c r="B135" s="32" t="s">
        <v>44</v>
      </c>
      <c r="C135" s="33" t="s">
        <v>459</v>
      </c>
      <c r="D135" s="34">
        <v>44525</v>
      </c>
      <c r="E135" s="40">
        <v>1835.35</v>
      </c>
      <c r="F135" s="40">
        <v>1812.5333333333335</v>
      </c>
      <c r="G135" s="41">
        <v>1785.116666666667</v>
      </c>
      <c r="H135" s="41">
        <v>1734.8833333333334</v>
      </c>
      <c r="I135" s="41">
        <v>1707.4666666666669</v>
      </c>
      <c r="J135" s="41">
        <v>1862.7666666666671</v>
      </c>
      <c r="K135" s="41">
        <v>1890.1833333333336</v>
      </c>
      <c r="L135" s="41">
        <v>1940.4166666666672</v>
      </c>
      <c r="M135" s="31">
        <v>1839.95</v>
      </c>
      <c r="N135" s="31">
        <v>1762.3</v>
      </c>
      <c r="O135" s="42">
        <v>1432200</v>
      </c>
      <c r="P135" s="43">
        <v>-1.1355399855037449E-2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2972.7</v>
      </c>
      <c r="F136" s="40">
        <v>2962.6</v>
      </c>
      <c r="G136" s="41">
        <v>2925.2</v>
      </c>
      <c r="H136" s="41">
        <v>2877.7</v>
      </c>
      <c r="I136" s="41">
        <v>2840.2999999999997</v>
      </c>
      <c r="J136" s="41">
        <v>3010.1</v>
      </c>
      <c r="K136" s="41">
        <v>3047.5000000000005</v>
      </c>
      <c r="L136" s="41">
        <v>3095</v>
      </c>
      <c r="M136" s="31">
        <v>3000</v>
      </c>
      <c r="N136" s="31">
        <v>2915.1</v>
      </c>
      <c r="O136" s="42">
        <v>747000</v>
      </c>
      <c r="P136" s="43">
        <v>6.8363844393592679E-2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1005.3</v>
      </c>
      <c r="F137" s="40">
        <v>1000.6999999999999</v>
      </c>
      <c r="G137" s="41">
        <v>987.74999999999989</v>
      </c>
      <c r="H137" s="41">
        <v>970.19999999999993</v>
      </c>
      <c r="I137" s="41">
        <v>957.24999999999989</v>
      </c>
      <c r="J137" s="41">
        <v>1018.2499999999999</v>
      </c>
      <c r="K137" s="41">
        <v>1031.1999999999998</v>
      </c>
      <c r="L137" s="41">
        <v>1048.75</v>
      </c>
      <c r="M137" s="31">
        <v>1013.65</v>
      </c>
      <c r="N137" s="31">
        <v>983.15</v>
      </c>
      <c r="O137" s="42">
        <v>2283450</v>
      </c>
      <c r="P137" s="43">
        <v>1.5905147484094852E-2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1013.55</v>
      </c>
      <c r="F138" s="40">
        <v>1012.9166666666666</v>
      </c>
      <c r="G138" s="41">
        <v>1005.2333333333332</v>
      </c>
      <c r="H138" s="41">
        <v>996.91666666666663</v>
      </c>
      <c r="I138" s="41">
        <v>989.23333333333323</v>
      </c>
      <c r="J138" s="41">
        <v>1021.2333333333332</v>
      </c>
      <c r="K138" s="41">
        <v>1028.9166666666665</v>
      </c>
      <c r="L138" s="41">
        <v>1037.2333333333331</v>
      </c>
      <c r="M138" s="31">
        <v>1020.6</v>
      </c>
      <c r="N138" s="31">
        <v>1004.6</v>
      </c>
      <c r="O138" s="42">
        <v>3813000</v>
      </c>
      <c r="P138" s="43">
        <v>-5.0101769218725539E-3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4839.25</v>
      </c>
      <c r="F139" s="40">
        <v>4799.7833333333338</v>
      </c>
      <c r="G139" s="41">
        <v>4721.9666666666672</v>
      </c>
      <c r="H139" s="41">
        <v>4604.6833333333334</v>
      </c>
      <c r="I139" s="41">
        <v>4526.8666666666668</v>
      </c>
      <c r="J139" s="41">
        <v>4917.0666666666675</v>
      </c>
      <c r="K139" s="41">
        <v>4994.883333333335</v>
      </c>
      <c r="L139" s="41">
        <v>5112.1666666666679</v>
      </c>
      <c r="M139" s="31">
        <v>4877.6000000000004</v>
      </c>
      <c r="N139" s="31">
        <v>4682.5</v>
      </c>
      <c r="O139" s="42">
        <v>1994400</v>
      </c>
      <c r="P139" s="43">
        <v>-7.4438462966400595E-2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238.9</v>
      </c>
      <c r="F140" s="40">
        <v>236.86666666666667</v>
      </c>
      <c r="G140" s="41">
        <v>232.58333333333334</v>
      </c>
      <c r="H140" s="41">
        <v>226.26666666666668</v>
      </c>
      <c r="I140" s="41">
        <v>221.98333333333335</v>
      </c>
      <c r="J140" s="41">
        <v>243.18333333333334</v>
      </c>
      <c r="K140" s="41">
        <v>247.46666666666664</v>
      </c>
      <c r="L140" s="41">
        <v>253.78333333333333</v>
      </c>
      <c r="M140" s="31">
        <v>241.15</v>
      </c>
      <c r="N140" s="31">
        <v>230.55</v>
      </c>
      <c r="O140" s="42">
        <v>29823500</v>
      </c>
      <c r="P140" s="43">
        <v>-2.0799816134222018E-2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3404.1</v>
      </c>
      <c r="F141" s="40">
        <v>3376.5333333333328</v>
      </c>
      <c r="G141" s="41">
        <v>3330.1166666666659</v>
      </c>
      <c r="H141" s="41">
        <v>3256.1333333333332</v>
      </c>
      <c r="I141" s="41">
        <v>3209.7166666666662</v>
      </c>
      <c r="J141" s="41">
        <v>3450.5166666666655</v>
      </c>
      <c r="K141" s="41">
        <v>3496.9333333333325</v>
      </c>
      <c r="L141" s="41">
        <v>3570.9166666666652</v>
      </c>
      <c r="M141" s="31">
        <v>3422.95</v>
      </c>
      <c r="N141" s="31">
        <v>3302.55</v>
      </c>
      <c r="O141" s="42">
        <v>1401075</v>
      </c>
      <c r="P141" s="43">
        <v>3.654724693435922E-2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80269.5</v>
      </c>
      <c r="F142" s="40">
        <v>79881.983333333337</v>
      </c>
      <c r="G142" s="41">
        <v>79157.016666666677</v>
      </c>
      <c r="H142" s="41">
        <v>78044.53333333334</v>
      </c>
      <c r="I142" s="41">
        <v>77319.56666666668</v>
      </c>
      <c r="J142" s="41">
        <v>80994.466666666674</v>
      </c>
      <c r="K142" s="41">
        <v>81719.433333333349</v>
      </c>
      <c r="L142" s="41">
        <v>82831.916666666672</v>
      </c>
      <c r="M142" s="31">
        <v>80606.95</v>
      </c>
      <c r="N142" s="31">
        <v>78769.5</v>
      </c>
      <c r="O142" s="42">
        <v>59980</v>
      </c>
      <c r="P142" s="43">
        <v>-1.4621324133399047E-2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1668.7</v>
      </c>
      <c r="F143" s="40">
        <v>1632.5</v>
      </c>
      <c r="G143" s="41">
        <v>1573.1</v>
      </c>
      <c r="H143" s="41">
        <v>1477.5</v>
      </c>
      <c r="I143" s="41">
        <v>1418.1</v>
      </c>
      <c r="J143" s="41">
        <v>1728.1</v>
      </c>
      <c r="K143" s="41">
        <v>1787.5</v>
      </c>
      <c r="L143" s="41">
        <v>1883.1</v>
      </c>
      <c r="M143" s="31">
        <v>1691.9</v>
      </c>
      <c r="N143" s="31">
        <v>1536.9</v>
      </c>
      <c r="O143" s="42">
        <v>3881250</v>
      </c>
      <c r="P143" s="43">
        <v>9.5006347862886156E-2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427.9</v>
      </c>
      <c r="F144" s="40">
        <v>425.88333333333338</v>
      </c>
      <c r="G144" s="41">
        <v>421.96666666666675</v>
      </c>
      <c r="H144" s="41">
        <v>416.03333333333336</v>
      </c>
      <c r="I144" s="41">
        <v>412.11666666666673</v>
      </c>
      <c r="J144" s="41">
        <v>431.81666666666678</v>
      </c>
      <c r="K144" s="41">
        <v>435.73333333333341</v>
      </c>
      <c r="L144" s="41">
        <v>441.6666666666668</v>
      </c>
      <c r="M144" s="31">
        <v>429.8</v>
      </c>
      <c r="N144" s="31">
        <v>419.95</v>
      </c>
      <c r="O144" s="42">
        <v>3160000</v>
      </c>
      <c r="P144" s="43">
        <v>-1.2500000000000001E-2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100.5</v>
      </c>
      <c r="F145" s="40">
        <v>99.866666666666674</v>
      </c>
      <c r="G145" s="41">
        <v>98.183333333333351</v>
      </c>
      <c r="H145" s="41">
        <v>95.866666666666674</v>
      </c>
      <c r="I145" s="41">
        <v>94.183333333333351</v>
      </c>
      <c r="J145" s="41">
        <v>102.18333333333335</v>
      </c>
      <c r="K145" s="41">
        <v>103.86666666666669</v>
      </c>
      <c r="L145" s="41">
        <v>106.18333333333335</v>
      </c>
      <c r="M145" s="31">
        <v>101.55</v>
      </c>
      <c r="N145" s="31">
        <v>97.55</v>
      </c>
      <c r="O145" s="42">
        <v>95055500</v>
      </c>
      <c r="P145" s="43">
        <v>1.0755603759942155E-2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6193.8</v>
      </c>
      <c r="F146" s="40">
        <v>6161.7333333333327</v>
      </c>
      <c r="G146" s="41">
        <v>6108.4666666666653</v>
      </c>
      <c r="H146" s="41">
        <v>6023.1333333333323</v>
      </c>
      <c r="I146" s="41">
        <v>5969.866666666665</v>
      </c>
      <c r="J146" s="41">
        <v>6247.0666666666657</v>
      </c>
      <c r="K146" s="41">
        <v>6300.3333333333339</v>
      </c>
      <c r="L146" s="41">
        <v>6385.6666666666661</v>
      </c>
      <c r="M146" s="31">
        <v>6215</v>
      </c>
      <c r="N146" s="31">
        <v>6076.4</v>
      </c>
      <c r="O146" s="42">
        <v>941625</v>
      </c>
      <c r="P146" s="43">
        <v>1.0733932644572656E-2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3447.85</v>
      </c>
      <c r="F147" s="40">
        <v>3428.65</v>
      </c>
      <c r="G147" s="41">
        <v>3394.25</v>
      </c>
      <c r="H147" s="41">
        <v>3340.65</v>
      </c>
      <c r="I147" s="41">
        <v>3306.25</v>
      </c>
      <c r="J147" s="41">
        <v>3482.25</v>
      </c>
      <c r="K147" s="41">
        <v>3516.6500000000005</v>
      </c>
      <c r="L147" s="41">
        <v>3570.25</v>
      </c>
      <c r="M147" s="31">
        <v>3463.05</v>
      </c>
      <c r="N147" s="31">
        <v>3375.05</v>
      </c>
      <c r="O147" s="42">
        <v>663975</v>
      </c>
      <c r="P147" s="43">
        <v>5.794137695978187E-3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19090.45</v>
      </c>
      <c r="F148" s="40">
        <v>18982.933333333334</v>
      </c>
      <c r="G148" s="41">
        <v>18832.716666666667</v>
      </c>
      <c r="H148" s="41">
        <v>18574.983333333334</v>
      </c>
      <c r="I148" s="41">
        <v>18424.766666666666</v>
      </c>
      <c r="J148" s="41">
        <v>19240.666666666668</v>
      </c>
      <c r="K148" s="41">
        <v>19390.883333333335</v>
      </c>
      <c r="L148" s="41">
        <v>19648.616666666669</v>
      </c>
      <c r="M148" s="31">
        <v>19133.150000000001</v>
      </c>
      <c r="N148" s="31">
        <v>18725.2</v>
      </c>
      <c r="O148" s="42">
        <v>264600</v>
      </c>
      <c r="P148" s="43">
        <v>-6.0105184072126224E-3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146</v>
      </c>
      <c r="F149" s="40">
        <v>145</v>
      </c>
      <c r="G149" s="41">
        <v>143.15</v>
      </c>
      <c r="H149" s="41">
        <v>140.30000000000001</v>
      </c>
      <c r="I149" s="41">
        <v>138.45000000000002</v>
      </c>
      <c r="J149" s="41">
        <v>147.85</v>
      </c>
      <c r="K149" s="41">
        <v>149.70000000000002</v>
      </c>
      <c r="L149" s="41">
        <v>152.54999999999998</v>
      </c>
      <c r="M149" s="31">
        <v>146.85</v>
      </c>
      <c r="N149" s="31">
        <v>142.15</v>
      </c>
      <c r="O149" s="42">
        <v>93203700</v>
      </c>
      <c r="P149" s="43">
        <v>-7.3497930640787782E-3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141</v>
      </c>
      <c r="F150" s="40">
        <v>139.76666666666668</v>
      </c>
      <c r="G150" s="41">
        <v>138.23333333333335</v>
      </c>
      <c r="H150" s="41">
        <v>135.46666666666667</v>
      </c>
      <c r="I150" s="41">
        <v>133.93333333333334</v>
      </c>
      <c r="J150" s="41">
        <v>142.53333333333336</v>
      </c>
      <c r="K150" s="41">
        <v>144.06666666666672</v>
      </c>
      <c r="L150" s="41">
        <v>146.83333333333337</v>
      </c>
      <c r="M150" s="31">
        <v>141.30000000000001</v>
      </c>
      <c r="N150" s="31">
        <v>137</v>
      </c>
      <c r="O150" s="42">
        <v>46911000</v>
      </c>
      <c r="P150" s="43">
        <v>9.1367192680015918E-2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1011</v>
      </c>
      <c r="F151" s="40">
        <v>1009.4666666666667</v>
      </c>
      <c r="G151" s="41">
        <v>988.5333333333333</v>
      </c>
      <c r="H151" s="41">
        <v>966.06666666666661</v>
      </c>
      <c r="I151" s="41">
        <v>945.13333333333321</v>
      </c>
      <c r="J151" s="41">
        <v>1031.9333333333334</v>
      </c>
      <c r="K151" s="41">
        <v>1052.8666666666668</v>
      </c>
      <c r="L151" s="41">
        <v>1075.3333333333335</v>
      </c>
      <c r="M151" s="31">
        <v>1030.4000000000001</v>
      </c>
      <c r="N151" s="31">
        <v>987</v>
      </c>
      <c r="O151" s="42">
        <v>2153900</v>
      </c>
      <c r="P151" s="43">
        <v>0.10962856112513523</v>
      </c>
    </row>
    <row r="152" spans="1:16" ht="12.75" customHeight="1">
      <c r="A152" s="31">
        <v>142</v>
      </c>
      <c r="B152" s="32" t="s">
        <v>87</v>
      </c>
      <c r="C152" s="33" t="s">
        <v>470</v>
      </c>
      <c r="D152" s="34">
        <v>44525</v>
      </c>
      <c r="E152" s="40">
        <v>4484.05</v>
      </c>
      <c r="F152" s="40">
        <v>4468.75</v>
      </c>
      <c r="G152" s="41">
        <v>4427.5</v>
      </c>
      <c r="H152" s="41">
        <v>4370.95</v>
      </c>
      <c r="I152" s="41">
        <v>4329.7</v>
      </c>
      <c r="J152" s="41">
        <v>4525.3</v>
      </c>
      <c r="K152" s="41">
        <v>4566.55</v>
      </c>
      <c r="L152" s="41">
        <v>4623.1000000000004</v>
      </c>
      <c r="M152" s="31">
        <v>4510</v>
      </c>
      <c r="N152" s="31">
        <v>4412.2</v>
      </c>
      <c r="O152" s="42">
        <v>786250</v>
      </c>
      <c r="P152" s="43">
        <v>-2.5863404057611894E-2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153.94999999999999</v>
      </c>
      <c r="F153" s="40">
        <v>152.98333333333335</v>
      </c>
      <c r="G153" s="41">
        <v>151.56666666666669</v>
      </c>
      <c r="H153" s="41">
        <v>149.18333333333334</v>
      </c>
      <c r="I153" s="41">
        <v>147.76666666666668</v>
      </c>
      <c r="J153" s="41">
        <v>155.3666666666667</v>
      </c>
      <c r="K153" s="41">
        <v>156.78333333333333</v>
      </c>
      <c r="L153" s="41">
        <v>159.16666666666671</v>
      </c>
      <c r="M153" s="31">
        <v>154.4</v>
      </c>
      <c r="N153" s="31">
        <v>150.6</v>
      </c>
      <c r="O153" s="42">
        <v>48255900</v>
      </c>
      <c r="P153" s="43">
        <v>-2.5465541938564382E-3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39359.699999999997</v>
      </c>
      <c r="F154" s="40">
        <v>39268.299999999996</v>
      </c>
      <c r="G154" s="41">
        <v>38991.399999999994</v>
      </c>
      <c r="H154" s="41">
        <v>38623.1</v>
      </c>
      <c r="I154" s="41">
        <v>38346.199999999997</v>
      </c>
      <c r="J154" s="41">
        <v>39636.599999999991</v>
      </c>
      <c r="K154" s="41">
        <v>39913.5</v>
      </c>
      <c r="L154" s="41">
        <v>40281.799999999988</v>
      </c>
      <c r="M154" s="31">
        <v>39545.199999999997</v>
      </c>
      <c r="N154" s="31">
        <v>38900</v>
      </c>
      <c r="O154" s="42">
        <v>102150</v>
      </c>
      <c r="P154" s="43">
        <v>3.5898996045025861E-2</v>
      </c>
    </row>
    <row r="155" spans="1:16" ht="12.75" customHeight="1">
      <c r="A155" s="31">
        <v>145</v>
      </c>
      <c r="B155" s="336" t="s">
        <v>47</v>
      </c>
      <c r="C155" s="33" t="s">
        <v>174</v>
      </c>
      <c r="D155" s="34">
        <v>44525</v>
      </c>
      <c r="E155" s="40">
        <v>2773.25</v>
      </c>
      <c r="F155" s="40">
        <v>2762.3333333333335</v>
      </c>
      <c r="G155" s="41">
        <v>2725.916666666667</v>
      </c>
      <c r="H155" s="41">
        <v>2678.5833333333335</v>
      </c>
      <c r="I155" s="41">
        <v>2642.166666666667</v>
      </c>
      <c r="J155" s="41">
        <v>2809.666666666667</v>
      </c>
      <c r="K155" s="41">
        <v>2846.0833333333339</v>
      </c>
      <c r="L155" s="41">
        <v>2893.416666666667</v>
      </c>
      <c r="M155" s="31">
        <v>2798.75</v>
      </c>
      <c r="N155" s="31">
        <v>2715</v>
      </c>
      <c r="O155" s="42">
        <v>3610475</v>
      </c>
      <c r="P155" s="43">
        <v>-1.3691336426561193E-3</v>
      </c>
    </row>
    <row r="156" spans="1:16" ht="12.75" customHeight="1">
      <c r="A156" s="31">
        <v>146</v>
      </c>
      <c r="B156" s="32" t="s">
        <v>87</v>
      </c>
      <c r="C156" s="33" t="s">
        <v>475</v>
      </c>
      <c r="D156" s="34">
        <v>44525</v>
      </c>
      <c r="E156" s="40">
        <v>4124.6000000000004</v>
      </c>
      <c r="F156" s="40">
        <v>4090.6833333333329</v>
      </c>
      <c r="G156" s="41">
        <v>4033.9166666666661</v>
      </c>
      <c r="H156" s="41">
        <v>3943.2333333333331</v>
      </c>
      <c r="I156" s="41">
        <v>3886.4666666666662</v>
      </c>
      <c r="J156" s="41">
        <v>4181.3666666666659</v>
      </c>
      <c r="K156" s="41">
        <v>4238.1333333333332</v>
      </c>
      <c r="L156" s="41">
        <v>4328.8166666666657</v>
      </c>
      <c r="M156" s="31">
        <v>4147.45</v>
      </c>
      <c r="N156" s="31">
        <v>4000</v>
      </c>
      <c r="O156" s="42">
        <v>315900</v>
      </c>
      <c r="P156" s="43">
        <v>0.17719396310788149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228.95</v>
      </c>
      <c r="F157" s="40">
        <v>227.65</v>
      </c>
      <c r="G157" s="41">
        <v>225.85000000000002</v>
      </c>
      <c r="H157" s="41">
        <v>222.75000000000003</v>
      </c>
      <c r="I157" s="41">
        <v>220.95000000000005</v>
      </c>
      <c r="J157" s="41">
        <v>230.75</v>
      </c>
      <c r="K157" s="41">
        <v>232.55</v>
      </c>
      <c r="L157" s="41">
        <v>235.64999999999998</v>
      </c>
      <c r="M157" s="31">
        <v>229.45</v>
      </c>
      <c r="N157" s="31">
        <v>224.55</v>
      </c>
      <c r="O157" s="42">
        <v>18063000</v>
      </c>
      <c r="P157" s="43">
        <v>8.2049564634963153E-3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140.65</v>
      </c>
      <c r="F158" s="40">
        <v>139.48333333333335</v>
      </c>
      <c r="G158" s="41">
        <v>138.01666666666671</v>
      </c>
      <c r="H158" s="41">
        <v>135.38333333333335</v>
      </c>
      <c r="I158" s="41">
        <v>133.91666666666671</v>
      </c>
      <c r="J158" s="41">
        <v>142.1166666666667</v>
      </c>
      <c r="K158" s="41">
        <v>143.58333333333334</v>
      </c>
      <c r="L158" s="41">
        <v>146.2166666666667</v>
      </c>
      <c r="M158" s="31">
        <v>140.94999999999999</v>
      </c>
      <c r="N158" s="31">
        <v>136.85</v>
      </c>
      <c r="O158" s="42">
        <v>39518800</v>
      </c>
      <c r="P158" s="43">
        <v>1.7560664112388252E-2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5277.1</v>
      </c>
      <c r="F159" s="40">
        <v>5291.7</v>
      </c>
      <c r="G159" s="41">
        <v>5159.5499999999993</v>
      </c>
      <c r="H159" s="41">
        <v>5041.9999999999991</v>
      </c>
      <c r="I159" s="41">
        <v>4909.8499999999985</v>
      </c>
      <c r="J159" s="41">
        <v>5409.25</v>
      </c>
      <c r="K159" s="41">
        <v>5541.4</v>
      </c>
      <c r="L159" s="41">
        <v>5658.9500000000007</v>
      </c>
      <c r="M159" s="31">
        <v>5423.85</v>
      </c>
      <c r="N159" s="31">
        <v>5174.1499999999996</v>
      </c>
      <c r="O159" s="42">
        <v>213375</v>
      </c>
      <c r="P159" s="43">
        <v>6.7542213883677302E-2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2394.15</v>
      </c>
      <c r="F160" s="40">
        <v>2397.6333333333337</v>
      </c>
      <c r="G160" s="41">
        <v>2363.0666666666675</v>
      </c>
      <c r="H160" s="41">
        <v>2331.983333333334</v>
      </c>
      <c r="I160" s="41">
        <v>2297.4166666666679</v>
      </c>
      <c r="J160" s="41">
        <v>2428.7166666666672</v>
      </c>
      <c r="K160" s="41">
        <v>2463.2833333333338</v>
      </c>
      <c r="L160" s="41">
        <v>2494.3666666666668</v>
      </c>
      <c r="M160" s="31">
        <v>2432.1999999999998</v>
      </c>
      <c r="N160" s="31">
        <v>2366.5500000000002</v>
      </c>
      <c r="O160" s="42">
        <v>2183750</v>
      </c>
      <c r="P160" s="43">
        <v>1.6288539848749273E-2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2760.95</v>
      </c>
      <c r="F161" s="40">
        <v>2755.6333333333332</v>
      </c>
      <c r="G161" s="41">
        <v>2721.3166666666666</v>
      </c>
      <c r="H161" s="41">
        <v>2681.6833333333334</v>
      </c>
      <c r="I161" s="41">
        <v>2647.3666666666668</v>
      </c>
      <c r="J161" s="41">
        <v>2795.2666666666664</v>
      </c>
      <c r="K161" s="41">
        <v>2829.583333333333</v>
      </c>
      <c r="L161" s="41">
        <v>2869.2166666666662</v>
      </c>
      <c r="M161" s="31">
        <v>2789.95</v>
      </c>
      <c r="N161" s="31">
        <v>2716</v>
      </c>
      <c r="O161" s="42">
        <v>1513500</v>
      </c>
      <c r="P161" s="43">
        <v>-1.1549249298795578E-3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42.6</v>
      </c>
      <c r="F162" s="40">
        <v>42.416666666666671</v>
      </c>
      <c r="G162" s="41">
        <v>42.13333333333334</v>
      </c>
      <c r="H162" s="41">
        <v>41.666666666666671</v>
      </c>
      <c r="I162" s="41">
        <v>41.38333333333334</v>
      </c>
      <c r="J162" s="41">
        <v>42.88333333333334</v>
      </c>
      <c r="K162" s="41">
        <v>43.166666666666671</v>
      </c>
      <c r="L162" s="41">
        <v>43.63333333333334</v>
      </c>
      <c r="M162" s="31">
        <v>42.7</v>
      </c>
      <c r="N162" s="31">
        <v>41.95</v>
      </c>
      <c r="O162" s="42">
        <v>309056000</v>
      </c>
      <c r="P162" s="43">
        <v>-6.9915689903351837E-3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2390.5</v>
      </c>
      <c r="F163" s="40">
        <v>2371.5166666666664</v>
      </c>
      <c r="G163" s="41">
        <v>2340.333333333333</v>
      </c>
      <c r="H163" s="41">
        <v>2290.1666666666665</v>
      </c>
      <c r="I163" s="41">
        <v>2258.9833333333331</v>
      </c>
      <c r="J163" s="41">
        <v>2421.6833333333329</v>
      </c>
      <c r="K163" s="41">
        <v>2452.8666666666663</v>
      </c>
      <c r="L163" s="41">
        <v>2503.0333333333328</v>
      </c>
      <c r="M163" s="31">
        <v>2402.6999999999998</v>
      </c>
      <c r="N163" s="31">
        <v>2321.35</v>
      </c>
      <c r="O163" s="42">
        <v>944400</v>
      </c>
      <c r="P163" s="43">
        <v>2.0752269779507133E-2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189.9</v>
      </c>
      <c r="F164" s="40">
        <v>188.4666666666667</v>
      </c>
      <c r="G164" s="41">
        <v>186.13333333333338</v>
      </c>
      <c r="H164" s="41">
        <v>182.36666666666667</v>
      </c>
      <c r="I164" s="41">
        <v>180.03333333333336</v>
      </c>
      <c r="J164" s="41">
        <v>192.23333333333341</v>
      </c>
      <c r="K164" s="41">
        <v>194.56666666666672</v>
      </c>
      <c r="L164" s="41">
        <v>198.33333333333343</v>
      </c>
      <c r="M164" s="31">
        <v>190.8</v>
      </c>
      <c r="N164" s="31">
        <v>184.7</v>
      </c>
      <c r="O164" s="42">
        <v>21401329</v>
      </c>
      <c r="P164" s="43">
        <v>-1.7865883504650026E-2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1807.75</v>
      </c>
      <c r="F165" s="40">
        <v>1810.9333333333334</v>
      </c>
      <c r="G165" s="41">
        <v>1773.8666666666668</v>
      </c>
      <c r="H165" s="41">
        <v>1739.9833333333333</v>
      </c>
      <c r="I165" s="41">
        <v>1702.9166666666667</v>
      </c>
      <c r="J165" s="41">
        <v>1844.8166666666668</v>
      </c>
      <c r="K165" s="41">
        <v>1881.8833333333334</v>
      </c>
      <c r="L165" s="41">
        <v>1915.7666666666669</v>
      </c>
      <c r="M165" s="31">
        <v>1848</v>
      </c>
      <c r="N165" s="31">
        <v>1777.05</v>
      </c>
      <c r="O165" s="42">
        <v>3100119</v>
      </c>
      <c r="P165" s="43">
        <v>-1.2702527543745949E-2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1101.4000000000001</v>
      </c>
      <c r="F166" s="40">
        <v>1105.3833333333332</v>
      </c>
      <c r="G166" s="41">
        <v>1085.9666666666665</v>
      </c>
      <c r="H166" s="41">
        <v>1070.5333333333333</v>
      </c>
      <c r="I166" s="41">
        <v>1051.1166666666666</v>
      </c>
      <c r="J166" s="41">
        <v>1120.8166666666664</v>
      </c>
      <c r="K166" s="41">
        <v>1140.2333333333333</v>
      </c>
      <c r="L166" s="41">
        <v>1155.6666666666663</v>
      </c>
      <c r="M166" s="31">
        <v>1124.8</v>
      </c>
      <c r="N166" s="31">
        <v>1089.95</v>
      </c>
      <c r="O166" s="42">
        <v>2629900</v>
      </c>
      <c r="P166" s="43">
        <v>2.7565592826303553E-2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205.2</v>
      </c>
      <c r="F167" s="40">
        <v>204.95000000000002</v>
      </c>
      <c r="G167" s="41">
        <v>202.40000000000003</v>
      </c>
      <c r="H167" s="41">
        <v>199.60000000000002</v>
      </c>
      <c r="I167" s="41">
        <v>197.05000000000004</v>
      </c>
      <c r="J167" s="41">
        <v>207.75000000000003</v>
      </c>
      <c r="K167" s="41">
        <v>210.30000000000004</v>
      </c>
      <c r="L167" s="41">
        <v>213.10000000000002</v>
      </c>
      <c r="M167" s="31">
        <v>207.5</v>
      </c>
      <c r="N167" s="31">
        <v>202.15</v>
      </c>
      <c r="O167" s="42">
        <v>27558700</v>
      </c>
      <c r="P167" s="43">
        <v>-1.0521885521885521E-4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152.94999999999999</v>
      </c>
      <c r="F168" s="40">
        <v>152.63333333333333</v>
      </c>
      <c r="G168" s="41">
        <v>151.51666666666665</v>
      </c>
      <c r="H168" s="41">
        <v>150.08333333333331</v>
      </c>
      <c r="I168" s="41">
        <v>148.96666666666664</v>
      </c>
      <c r="J168" s="41">
        <v>154.06666666666666</v>
      </c>
      <c r="K168" s="41">
        <v>155.18333333333334</v>
      </c>
      <c r="L168" s="41">
        <v>156.61666666666667</v>
      </c>
      <c r="M168" s="31">
        <v>153.75</v>
      </c>
      <c r="N168" s="31">
        <v>151.19999999999999</v>
      </c>
      <c r="O168" s="42">
        <v>31836000</v>
      </c>
      <c r="P168" s="43">
        <v>7.8455284552845533E-2</v>
      </c>
    </row>
    <row r="169" spans="1:16" ht="12.75" customHeight="1">
      <c r="A169" s="31">
        <v>159</v>
      </c>
      <c r="B169" s="337" t="s">
        <v>79</v>
      </c>
      <c r="C169" s="33" t="s">
        <v>187</v>
      </c>
      <c r="D169" s="34">
        <v>44525</v>
      </c>
      <c r="E169" s="40">
        <v>2515.35</v>
      </c>
      <c r="F169" s="40">
        <v>2504.0833333333335</v>
      </c>
      <c r="G169" s="41">
        <v>2479.2666666666669</v>
      </c>
      <c r="H169" s="41">
        <v>2443.1833333333334</v>
      </c>
      <c r="I169" s="41">
        <v>2418.3666666666668</v>
      </c>
      <c r="J169" s="41">
        <v>2540.166666666667</v>
      </c>
      <c r="K169" s="41">
        <v>2564.9833333333336</v>
      </c>
      <c r="L169" s="41">
        <v>2601.0666666666671</v>
      </c>
      <c r="M169" s="31">
        <v>2528.9</v>
      </c>
      <c r="N169" s="31">
        <v>2468</v>
      </c>
      <c r="O169" s="42">
        <v>35710750</v>
      </c>
      <c r="P169" s="43">
        <v>3.7952332509809623E-2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121.25</v>
      </c>
      <c r="F170" s="40">
        <v>120.46666666666665</v>
      </c>
      <c r="G170" s="41">
        <v>119.33333333333331</v>
      </c>
      <c r="H170" s="41">
        <v>117.41666666666666</v>
      </c>
      <c r="I170" s="41">
        <v>116.28333333333332</v>
      </c>
      <c r="J170" s="41">
        <v>122.38333333333331</v>
      </c>
      <c r="K170" s="41">
        <v>123.51666666666667</v>
      </c>
      <c r="L170" s="41">
        <v>125.43333333333331</v>
      </c>
      <c r="M170" s="31">
        <v>121.6</v>
      </c>
      <c r="N170" s="31">
        <v>118.55</v>
      </c>
      <c r="O170" s="42">
        <v>177977750</v>
      </c>
      <c r="P170" s="43">
        <v>1.0954321020964304E-2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1108.3</v>
      </c>
      <c r="F171" s="40">
        <v>1114.1666666666667</v>
      </c>
      <c r="G171" s="41">
        <v>1096.1833333333334</v>
      </c>
      <c r="H171" s="41">
        <v>1084.0666666666666</v>
      </c>
      <c r="I171" s="41">
        <v>1066.0833333333333</v>
      </c>
      <c r="J171" s="41">
        <v>1126.2833333333335</v>
      </c>
      <c r="K171" s="41">
        <v>1144.2666666666667</v>
      </c>
      <c r="L171" s="41">
        <v>1156.3833333333337</v>
      </c>
      <c r="M171" s="31">
        <v>1132.1500000000001</v>
      </c>
      <c r="N171" s="31">
        <v>1102.05</v>
      </c>
      <c r="O171" s="42">
        <v>1124000</v>
      </c>
      <c r="P171" s="43">
        <v>5.3914674167838725E-2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1202.6500000000001</v>
      </c>
      <c r="F172" s="40">
        <v>1195.2833333333333</v>
      </c>
      <c r="G172" s="41">
        <v>1186.2166666666667</v>
      </c>
      <c r="H172" s="41">
        <v>1169.7833333333333</v>
      </c>
      <c r="I172" s="41">
        <v>1160.7166666666667</v>
      </c>
      <c r="J172" s="41">
        <v>1211.7166666666667</v>
      </c>
      <c r="K172" s="41">
        <v>1220.7833333333333</v>
      </c>
      <c r="L172" s="41">
        <v>1237.2166666666667</v>
      </c>
      <c r="M172" s="31">
        <v>1204.3499999999999</v>
      </c>
      <c r="N172" s="31">
        <v>1178.8499999999999</v>
      </c>
      <c r="O172" s="42">
        <v>7625250</v>
      </c>
      <c r="P172" s="43">
        <v>-2.8661507595299514E-2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526</v>
      </c>
      <c r="F173" s="40">
        <v>526.4</v>
      </c>
      <c r="G173" s="41">
        <v>516.59999999999991</v>
      </c>
      <c r="H173" s="41">
        <v>507.19999999999993</v>
      </c>
      <c r="I173" s="41">
        <v>497.39999999999986</v>
      </c>
      <c r="J173" s="41">
        <v>535.79999999999995</v>
      </c>
      <c r="K173" s="41">
        <v>545.59999999999991</v>
      </c>
      <c r="L173" s="41">
        <v>555</v>
      </c>
      <c r="M173" s="31">
        <v>536.20000000000005</v>
      </c>
      <c r="N173" s="31">
        <v>517</v>
      </c>
      <c r="O173" s="42">
        <v>121402500</v>
      </c>
      <c r="P173" s="43">
        <v>1.8063120290821268E-2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29672.25</v>
      </c>
      <c r="F174" s="40">
        <v>29583.216666666664</v>
      </c>
      <c r="G174" s="41">
        <v>29191.433333333327</v>
      </c>
      <c r="H174" s="41">
        <v>28710.616666666665</v>
      </c>
      <c r="I174" s="41">
        <v>28318.833333333328</v>
      </c>
      <c r="J174" s="41">
        <v>30064.033333333326</v>
      </c>
      <c r="K174" s="41">
        <v>30455.816666666658</v>
      </c>
      <c r="L174" s="41">
        <v>30936.633333333324</v>
      </c>
      <c r="M174" s="31">
        <v>29975</v>
      </c>
      <c r="N174" s="31">
        <v>29102.400000000001</v>
      </c>
      <c r="O174" s="42">
        <v>148675</v>
      </c>
      <c r="P174" s="43">
        <v>1.74508126603935E-2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2385.35</v>
      </c>
      <c r="F175" s="40">
        <v>2360.35</v>
      </c>
      <c r="G175" s="41">
        <v>2327.35</v>
      </c>
      <c r="H175" s="41">
        <v>2269.35</v>
      </c>
      <c r="I175" s="41">
        <v>2236.35</v>
      </c>
      <c r="J175" s="41">
        <v>2418.35</v>
      </c>
      <c r="K175" s="41">
        <v>2451.35</v>
      </c>
      <c r="L175" s="41">
        <v>2509.35</v>
      </c>
      <c r="M175" s="31">
        <v>2393.35</v>
      </c>
      <c r="N175" s="31">
        <v>2302.35</v>
      </c>
      <c r="O175" s="42">
        <v>1668975</v>
      </c>
      <c r="P175" s="43">
        <v>1.0826115922718187E-2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2141.85</v>
      </c>
      <c r="F176" s="40">
        <v>2125.2833333333333</v>
      </c>
      <c r="G176" s="41">
        <v>2099.5666666666666</v>
      </c>
      <c r="H176" s="41">
        <v>2057.2833333333333</v>
      </c>
      <c r="I176" s="41">
        <v>2031.5666666666666</v>
      </c>
      <c r="J176" s="41">
        <v>2167.5666666666666</v>
      </c>
      <c r="K176" s="41">
        <v>2193.2833333333328</v>
      </c>
      <c r="L176" s="41">
        <v>2235.5666666666666</v>
      </c>
      <c r="M176" s="31">
        <v>2151</v>
      </c>
      <c r="N176" s="31">
        <v>2083</v>
      </c>
      <c r="O176" s="42">
        <v>3771125</v>
      </c>
      <c r="P176" s="43">
        <v>1.0788353938419272E-2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1662.55</v>
      </c>
      <c r="F177" s="40">
        <v>1648.7</v>
      </c>
      <c r="G177" s="41">
        <v>1629.8500000000001</v>
      </c>
      <c r="H177" s="41">
        <v>1597.15</v>
      </c>
      <c r="I177" s="41">
        <v>1578.3000000000002</v>
      </c>
      <c r="J177" s="41">
        <v>1681.4</v>
      </c>
      <c r="K177" s="41">
        <v>1700.25</v>
      </c>
      <c r="L177" s="41">
        <v>1732.95</v>
      </c>
      <c r="M177" s="31">
        <v>1667.55</v>
      </c>
      <c r="N177" s="31">
        <v>1616</v>
      </c>
      <c r="O177" s="42">
        <v>3274000</v>
      </c>
      <c r="P177" s="43">
        <v>-1.0517408123791103E-2</v>
      </c>
    </row>
    <row r="178" spans="1:16" ht="12.75" customHeight="1">
      <c r="A178" s="31">
        <v>168</v>
      </c>
      <c r="B178" s="32" t="s">
        <v>47</v>
      </c>
      <c r="C178" s="33" t="s">
        <v>516</v>
      </c>
      <c r="D178" s="34">
        <v>44525</v>
      </c>
      <c r="E178" s="40">
        <v>551.45000000000005</v>
      </c>
      <c r="F178" s="40">
        <v>545.73333333333335</v>
      </c>
      <c r="G178" s="41">
        <v>538.4666666666667</v>
      </c>
      <c r="H178" s="41">
        <v>525.48333333333335</v>
      </c>
      <c r="I178" s="41">
        <v>518.2166666666667</v>
      </c>
      <c r="J178" s="41">
        <v>558.7166666666667</v>
      </c>
      <c r="K178" s="41">
        <v>565.98333333333335</v>
      </c>
      <c r="L178" s="41">
        <v>578.9666666666667</v>
      </c>
      <c r="M178" s="31">
        <v>553</v>
      </c>
      <c r="N178" s="31">
        <v>532.75</v>
      </c>
      <c r="O178" s="42">
        <v>3181500</v>
      </c>
      <c r="P178" s="43">
        <v>-1.1534428521495981E-2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803.55</v>
      </c>
      <c r="F179" s="40">
        <v>798.16666666666663</v>
      </c>
      <c r="G179" s="41">
        <v>791.33333333333326</v>
      </c>
      <c r="H179" s="41">
        <v>779.11666666666667</v>
      </c>
      <c r="I179" s="41">
        <v>772.2833333333333</v>
      </c>
      <c r="J179" s="41">
        <v>810.38333333333321</v>
      </c>
      <c r="K179" s="41">
        <v>817.21666666666647</v>
      </c>
      <c r="L179" s="41">
        <v>829.43333333333317</v>
      </c>
      <c r="M179" s="31">
        <v>805</v>
      </c>
      <c r="N179" s="31">
        <v>785.95</v>
      </c>
      <c r="O179" s="42">
        <v>34575100</v>
      </c>
      <c r="P179" s="43">
        <v>-1.7308954897240516E-2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576.35</v>
      </c>
      <c r="F180" s="40">
        <v>584.83333333333337</v>
      </c>
      <c r="G180" s="41">
        <v>557.51666666666677</v>
      </c>
      <c r="H180" s="41">
        <v>538.68333333333339</v>
      </c>
      <c r="I180" s="41">
        <v>511.36666666666679</v>
      </c>
      <c r="J180" s="41">
        <v>603.66666666666674</v>
      </c>
      <c r="K180" s="41">
        <v>630.98333333333335</v>
      </c>
      <c r="L180" s="41">
        <v>649.81666666666672</v>
      </c>
      <c r="M180" s="31">
        <v>612.15</v>
      </c>
      <c r="N180" s="31">
        <v>566</v>
      </c>
      <c r="O180" s="42">
        <v>14659500</v>
      </c>
      <c r="P180" s="43">
        <v>0.1357350377687391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548.70000000000005</v>
      </c>
      <c r="F181" s="40">
        <v>546.56666666666672</v>
      </c>
      <c r="G181" s="41">
        <v>541.13333333333344</v>
      </c>
      <c r="H181" s="41">
        <v>533.56666666666672</v>
      </c>
      <c r="I181" s="41">
        <v>528.13333333333344</v>
      </c>
      <c r="J181" s="41">
        <v>554.13333333333344</v>
      </c>
      <c r="K181" s="41">
        <v>559.56666666666661</v>
      </c>
      <c r="L181" s="41">
        <v>567.13333333333344</v>
      </c>
      <c r="M181" s="31">
        <v>552</v>
      </c>
      <c r="N181" s="31">
        <v>539</v>
      </c>
      <c r="O181" s="42">
        <v>1972000</v>
      </c>
      <c r="P181" s="43">
        <v>-3.8142620232172471E-2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929.85</v>
      </c>
      <c r="F182" s="40">
        <v>918.55000000000007</v>
      </c>
      <c r="G182" s="41">
        <v>906.40000000000009</v>
      </c>
      <c r="H182" s="41">
        <v>882.95</v>
      </c>
      <c r="I182" s="41">
        <v>870.80000000000007</v>
      </c>
      <c r="J182" s="41">
        <v>942.00000000000011</v>
      </c>
      <c r="K182" s="41">
        <v>954.15</v>
      </c>
      <c r="L182" s="41">
        <v>977.60000000000014</v>
      </c>
      <c r="M182" s="31">
        <v>930.7</v>
      </c>
      <c r="N182" s="31">
        <v>895.1</v>
      </c>
      <c r="O182" s="42">
        <v>9077000</v>
      </c>
      <c r="P182" s="43">
        <v>-2.2506999784622013E-2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839.55</v>
      </c>
      <c r="F183" s="40">
        <v>833.41666666666663</v>
      </c>
      <c r="G183" s="41">
        <v>824.38333333333321</v>
      </c>
      <c r="H183" s="41">
        <v>809.21666666666658</v>
      </c>
      <c r="I183" s="41">
        <v>800.18333333333317</v>
      </c>
      <c r="J183" s="41">
        <v>848.58333333333326</v>
      </c>
      <c r="K183" s="41">
        <v>857.61666666666679</v>
      </c>
      <c r="L183" s="41">
        <v>872.7833333333333</v>
      </c>
      <c r="M183" s="31">
        <v>842.45</v>
      </c>
      <c r="N183" s="31">
        <v>818.25</v>
      </c>
      <c r="O183" s="42">
        <v>9686925</v>
      </c>
      <c r="P183" s="43">
        <v>6.9730144341398782E-4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503.55</v>
      </c>
      <c r="F184" s="40">
        <v>500.76666666666671</v>
      </c>
      <c r="G184" s="41">
        <v>494.13333333333344</v>
      </c>
      <c r="H184" s="41">
        <v>484.71666666666675</v>
      </c>
      <c r="I184" s="41">
        <v>478.08333333333348</v>
      </c>
      <c r="J184" s="41">
        <v>510.18333333333339</v>
      </c>
      <c r="K184" s="41">
        <v>516.81666666666672</v>
      </c>
      <c r="L184" s="41">
        <v>526.23333333333335</v>
      </c>
      <c r="M184" s="31">
        <v>507.4</v>
      </c>
      <c r="N184" s="31">
        <v>491.35</v>
      </c>
      <c r="O184" s="42">
        <v>88757550</v>
      </c>
      <c r="P184" s="43">
        <v>2.6669743522120391E-2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235.8</v>
      </c>
      <c r="F185" s="40">
        <v>233.93333333333337</v>
      </c>
      <c r="G185" s="41">
        <v>230.96666666666673</v>
      </c>
      <c r="H185" s="41">
        <v>226.13333333333335</v>
      </c>
      <c r="I185" s="41">
        <v>223.16666666666671</v>
      </c>
      <c r="J185" s="41">
        <v>238.76666666666674</v>
      </c>
      <c r="K185" s="41">
        <v>241.73333333333338</v>
      </c>
      <c r="L185" s="41">
        <v>246.56666666666675</v>
      </c>
      <c r="M185" s="31">
        <v>236.9</v>
      </c>
      <c r="N185" s="31">
        <v>229.1</v>
      </c>
      <c r="O185" s="42">
        <v>109606500</v>
      </c>
      <c r="P185" s="43">
        <v>1.2533516243686475E-2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1349.15</v>
      </c>
      <c r="F186" s="40">
        <v>1336.1499999999999</v>
      </c>
      <c r="G186" s="41">
        <v>1319.2999999999997</v>
      </c>
      <c r="H186" s="41">
        <v>1289.4499999999998</v>
      </c>
      <c r="I186" s="41">
        <v>1272.5999999999997</v>
      </c>
      <c r="J186" s="41">
        <v>1365.9999999999998</v>
      </c>
      <c r="K186" s="41">
        <v>1382.8499999999997</v>
      </c>
      <c r="L186" s="41">
        <v>1412.6999999999998</v>
      </c>
      <c r="M186" s="31">
        <v>1353</v>
      </c>
      <c r="N186" s="31">
        <v>1306.3</v>
      </c>
      <c r="O186" s="42">
        <v>39587475</v>
      </c>
      <c r="P186" s="43">
        <v>-7.0780612081738819E-3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3521.2</v>
      </c>
      <c r="F187" s="40">
        <v>3518.5166666666664</v>
      </c>
      <c r="G187" s="41">
        <v>3496.833333333333</v>
      </c>
      <c r="H187" s="41">
        <v>3472.4666666666667</v>
      </c>
      <c r="I187" s="41">
        <v>3450.7833333333333</v>
      </c>
      <c r="J187" s="41">
        <v>3542.8833333333328</v>
      </c>
      <c r="K187" s="41">
        <v>3564.5666666666662</v>
      </c>
      <c r="L187" s="41">
        <v>3588.9333333333325</v>
      </c>
      <c r="M187" s="31">
        <v>3540.2</v>
      </c>
      <c r="N187" s="31">
        <v>3494.15</v>
      </c>
      <c r="O187" s="42">
        <v>16681500</v>
      </c>
      <c r="P187" s="43">
        <v>1.7065408252853381E-2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1559.3</v>
      </c>
      <c r="F188" s="40">
        <v>1544.0333333333335</v>
      </c>
      <c r="G188" s="41">
        <v>1523.2666666666671</v>
      </c>
      <c r="H188" s="41">
        <v>1487.2333333333336</v>
      </c>
      <c r="I188" s="41">
        <v>1466.4666666666672</v>
      </c>
      <c r="J188" s="41">
        <v>1580.0666666666671</v>
      </c>
      <c r="K188" s="41">
        <v>1600.8333333333335</v>
      </c>
      <c r="L188" s="41">
        <v>1636.866666666667</v>
      </c>
      <c r="M188" s="31">
        <v>1564.8</v>
      </c>
      <c r="N188" s="31">
        <v>1508</v>
      </c>
      <c r="O188" s="42">
        <v>11188800</v>
      </c>
      <c r="P188" s="43">
        <v>-4.1825095057034217E-2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2540.9</v>
      </c>
      <c r="F189" s="40">
        <v>2514.8833333333332</v>
      </c>
      <c r="G189" s="41">
        <v>2477.0166666666664</v>
      </c>
      <c r="H189" s="41">
        <v>2413.1333333333332</v>
      </c>
      <c r="I189" s="41">
        <v>2375.2666666666664</v>
      </c>
      <c r="J189" s="41">
        <v>2578.7666666666664</v>
      </c>
      <c r="K189" s="41">
        <v>2616.6333333333332</v>
      </c>
      <c r="L189" s="41">
        <v>2680.5166666666664</v>
      </c>
      <c r="M189" s="31">
        <v>2552.75</v>
      </c>
      <c r="N189" s="31">
        <v>2451</v>
      </c>
      <c r="O189" s="42">
        <v>5926875</v>
      </c>
      <c r="P189" s="43">
        <v>-0.13534657256961541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2912.8</v>
      </c>
      <c r="F190" s="40">
        <v>2877.75</v>
      </c>
      <c r="G190" s="41">
        <v>2831.6</v>
      </c>
      <c r="H190" s="41">
        <v>2750.4</v>
      </c>
      <c r="I190" s="41">
        <v>2704.25</v>
      </c>
      <c r="J190" s="41">
        <v>2958.95</v>
      </c>
      <c r="K190" s="41">
        <v>3005.0999999999995</v>
      </c>
      <c r="L190" s="41">
        <v>3086.2999999999997</v>
      </c>
      <c r="M190" s="31">
        <v>2923.9</v>
      </c>
      <c r="N190" s="31">
        <v>2796.55</v>
      </c>
      <c r="O190" s="42">
        <v>638750</v>
      </c>
      <c r="P190" s="43">
        <v>-3.5849056603773584E-2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531.9</v>
      </c>
      <c r="F191" s="40">
        <v>527.29999999999995</v>
      </c>
      <c r="G191" s="41">
        <v>521.54999999999995</v>
      </c>
      <c r="H191" s="41">
        <v>511.20000000000005</v>
      </c>
      <c r="I191" s="41">
        <v>505.45000000000005</v>
      </c>
      <c r="J191" s="41">
        <v>537.64999999999986</v>
      </c>
      <c r="K191" s="41">
        <v>543.39999999999986</v>
      </c>
      <c r="L191" s="41">
        <v>553.74999999999977</v>
      </c>
      <c r="M191" s="31">
        <v>533.04999999999995</v>
      </c>
      <c r="N191" s="31">
        <v>516.95000000000005</v>
      </c>
      <c r="O191" s="42">
        <v>3510000</v>
      </c>
      <c r="P191" s="43">
        <v>-2.5811823480432972E-2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1105.3499999999999</v>
      </c>
      <c r="F192" s="40">
        <v>1103.8500000000001</v>
      </c>
      <c r="G192" s="41">
        <v>1090.8000000000002</v>
      </c>
      <c r="H192" s="41">
        <v>1076.25</v>
      </c>
      <c r="I192" s="41">
        <v>1063.2</v>
      </c>
      <c r="J192" s="41">
        <v>1118.4000000000003</v>
      </c>
      <c r="K192" s="41">
        <v>1131.45</v>
      </c>
      <c r="L192" s="41">
        <v>1146.0000000000005</v>
      </c>
      <c r="M192" s="31">
        <v>1116.9000000000001</v>
      </c>
      <c r="N192" s="31">
        <v>1089.3</v>
      </c>
      <c r="O192" s="42">
        <v>2372925</v>
      </c>
      <c r="P192" s="43">
        <v>1.930862659607599E-2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713.9</v>
      </c>
      <c r="F193" s="40">
        <v>713.2833333333333</v>
      </c>
      <c r="G193" s="41">
        <v>706.61666666666656</v>
      </c>
      <c r="H193" s="41">
        <v>699.33333333333326</v>
      </c>
      <c r="I193" s="41">
        <v>692.66666666666652</v>
      </c>
      <c r="J193" s="41">
        <v>720.56666666666661</v>
      </c>
      <c r="K193" s="41">
        <v>727.23333333333335</v>
      </c>
      <c r="L193" s="41">
        <v>734.51666666666665</v>
      </c>
      <c r="M193" s="31">
        <v>719.95</v>
      </c>
      <c r="N193" s="31">
        <v>706</v>
      </c>
      <c r="O193" s="42">
        <v>6742400</v>
      </c>
      <c r="P193" s="43">
        <v>-2.2788481458462812E-3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1737</v>
      </c>
      <c r="F194" s="40">
        <v>1723.0166666666667</v>
      </c>
      <c r="G194" s="41">
        <v>1687.6333333333332</v>
      </c>
      <c r="H194" s="41">
        <v>1638.2666666666667</v>
      </c>
      <c r="I194" s="41">
        <v>1602.8833333333332</v>
      </c>
      <c r="J194" s="41">
        <v>1772.3833333333332</v>
      </c>
      <c r="K194" s="41">
        <v>1807.7666666666669</v>
      </c>
      <c r="L194" s="41">
        <v>1857.1333333333332</v>
      </c>
      <c r="M194" s="31">
        <v>1758.4</v>
      </c>
      <c r="N194" s="31">
        <v>1673.65</v>
      </c>
      <c r="O194" s="42">
        <v>1389150</v>
      </c>
      <c r="P194" s="43">
        <v>3.9005235602094242E-2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8232.35</v>
      </c>
      <c r="F195" s="40">
        <v>8128.1166666666659</v>
      </c>
      <c r="G195" s="41">
        <v>7961.6333333333314</v>
      </c>
      <c r="H195" s="41">
        <v>7690.9166666666652</v>
      </c>
      <c r="I195" s="41">
        <v>7524.4333333333307</v>
      </c>
      <c r="J195" s="41">
        <v>8398.8333333333321</v>
      </c>
      <c r="K195" s="41">
        <v>8565.3166666666675</v>
      </c>
      <c r="L195" s="41">
        <v>8836.0333333333328</v>
      </c>
      <c r="M195" s="31">
        <v>8294.6</v>
      </c>
      <c r="N195" s="31">
        <v>7857.4</v>
      </c>
      <c r="O195" s="42">
        <v>1820300</v>
      </c>
      <c r="P195" s="43">
        <v>-4.4512099102409323E-2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744.35</v>
      </c>
      <c r="F196" s="40">
        <v>740.98333333333323</v>
      </c>
      <c r="G196" s="41">
        <v>734.96666666666647</v>
      </c>
      <c r="H196" s="41">
        <v>725.58333333333326</v>
      </c>
      <c r="I196" s="41">
        <v>719.56666666666649</v>
      </c>
      <c r="J196" s="41">
        <v>750.36666666666645</v>
      </c>
      <c r="K196" s="41">
        <v>756.3833333333331</v>
      </c>
      <c r="L196" s="41">
        <v>765.76666666666642</v>
      </c>
      <c r="M196" s="31">
        <v>747</v>
      </c>
      <c r="N196" s="31">
        <v>731.6</v>
      </c>
      <c r="O196" s="42">
        <v>24606400</v>
      </c>
      <c r="P196" s="43">
        <v>-1.657401153426508E-2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326.35000000000002</v>
      </c>
      <c r="F197" s="40">
        <v>322.3</v>
      </c>
      <c r="G197" s="41">
        <v>315.60000000000002</v>
      </c>
      <c r="H197" s="41">
        <v>304.85000000000002</v>
      </c>
      <c r="I197" s="41">
        <v>298.15000000000003</v>
      </c>
      <c r="J197" s="41">
        <v>333.05</v>
      </c>
      <c r="K197" s="41">
        <v>339.74999999999994</v>
      </c>
      <c r="L197" s="41">
        <v>350.5</v>
      </c>
      <c r="M197" s="31">
        <v>329</v>
      </c>
      <c r="N197" s="31">
        <v>311.55</v>
      </c>
      <c r="O197" s="42">
        <v>148719400</v>
      </c>
      <c r="P197" s="43">
        <v>3.5573975737167036E-2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1244.25</v>
      </c>
      <c r="F198" s="40">
        <v>1237.5666666666666</v>
      </c>
      <c r="G198" s="41">
        <v>1227.7333333333331</v>
      </c>
      <c r="H198" s="41">
        <v>1211.2166666666665</v>
      </c>
      <c r="I198" s="41">
        <v>1201.383333333333</v>
      </c>
      <c r="J198" s="41">
        <v>1254.0833333333333</v>
      </c>
      <c r="K198" s="41">
        <v>1263.9166666666667</v>
      </c>
      <c r="L198" s="41">
        <v>1280.4333333333334</v>
      </c>
      <c r="M198" s="31">
        <v>1247.4000000000001</v>
      </c>
      <c r="N198" s="31">
        <v>1221.05</v>
      </c>
      <c r="O198" s="42">
        <v>2335000</v>
      </c>
      <c r="P198" s="43">
        <v>-3.3926354985519241E-2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2314.75</v>
      </c>
      <c r="F199" s="40">
        <v>2278.2000000000003</v>
      </c>
      <c r="G199" s="41">
        <v>2159.5500000000006</v>
      </c>
      <c r="H199" s="41">
        <v>2004.3500000000004</v>
      </c>
      <c r="I199" s="41">
        <v>1885.7000000000007</v>
      </c>
      <c r="J199" s="41">
        <v>2433.4000000000005</v>
      </c>
      <c r="K199" s="41">
        <v>2552.0500000000002</v>
      </c>
      <c r="L199" s="41">
        <v>2707.2500000000005</v>
      </c>
      <c r="M199" s="31">
        <v>2396.85</v>
      </c>
      <c r="N199" s="31">
        <v>2123</v>
      </c>
      <c r="O199" s="42">
        <v>365500</v>
      </c>
      <c r="P199" s="43">
        <v>0.38841405508072174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659.55</v>
      </c>
      <c r="F200" s="40">
        <v>656.65</v>
      </c>
      <c r="G200" s="41">
        <v>650.9</v>
      </c>
      <c r="H200" s="41">
        <v>642.25</v>
      </c>
      <c r="I200" s="41">
        <v>636.5</v>
      </c>
      <c r="J200" s="41">
        <v>665.3</v>
      </c>
      <c r="K200" s="41">
        <v>671.05</v>
      </c>
      <c r="L200" s="41">
        <v>679.69999999999993</v>
      </c>
      <c r="M200" s="31">
        <v>662.4</v>
      </c>
      <c r="N200" s="31">
        <v>648</v>
      </c>
      <c r="O200" s="42">
        <v>30620800</v>
      </c>
      <c r="P200" s="43">
        <v>-9.0869081212623295E-3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318.25</v>
      </c>
      <c r="F201" s="40">
        <v>317.01666666666665</v>
      </c>
      <c r="G201" s="41">
        <v>311.43333333333328</v>
      </c>
      <c r="H201" s="41">
        <v>304.61666666666662</v>
      </c>
      <c r="I201" s="41">
        <v>299.03333333333325</v>
      </c>
      <c r="J201" s="41">
        <v>323.83333333333331</v>
      </c>
      <c r="K201" s="41">
        <v>329.41666666666669</v>
      </c>
      <c r="L201" s="41">
        <v>336.23333333333335</v>
      </c>
      <c r="M201" s="31">
        <v>322.60000000000002</v>
      </c>
      <c r="N201" s="31">
        <v>310.2</v>
      </c>
      <c r="O201" s="42">
        <v>72003000</v>
      </c>
      <c r="P201" s="43">
        <v>2.0537460668424184E-2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22" sqref="C2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81" t="s">
        <v>16</v>
      </c>
      <c r="B8" s="483"/>
      <c r="C8" s="487" t="s">
        <v>20</v>
      </c>
      <c r="D8" s="487" t="s">
        <v>21</v>
      </c>
      <c r="E8" s="478" t="s">
        <v>22</v>
      </c>
      <c r="F8" s="479"/>
      <c r="G8" s="480"/>
      <c r="H8" s="478" t="s">
        <v>23</v>
      </c>
      <c r="I8" s="479"/>
      <c r="J8" s="480"/>
      <c r="K8" s="26"/>
      <c r="L8" s="53"/>
      <c r="M8" s="53"/>
      <c r="N8" s="1"/>
      <c r="O8" s="1"/>
    </row>
    <row r="9" spans="1:15" ht="36" customHeight="1">
      <c r="A9" s="485"/>
      <c r="B9" s="486"/>
      <c r="C9" s="486"/>
      <c r="D9" s="4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18068.55</v>
      </c>
      <c r="D10" s="35">
        <v>17997.483333333334</v>
      </c>
      <c r="E10" s="35">
        <v>17907.166666666668</v>
      </c>
      <c r="F10" s="35">
        <v>17745.783333333333</v>
      </c>
      <c r="G10" s="35">
        <v>17655.466666666667</v>
      </c>
      <c r="H10" s="35">
        <v>18158.866666666669</v>
      </c>
      <c r="I10" s="35">
        <v>18249.183333333334</v>
      </c>
      <c r="J10" s="35">
        <v>18410.566666666669</v>
      </c>
      <c r="K10" s="37">
        <v>18087.8</v>
      </c>
      <c r="L10" s="37">
        <v>17836.099999999999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39438.25</v>
      </c>
      <c r="D11" s="40">
        <v>39348.15</v>
      </c>
      <c r="E11" s="40">
        <v>39022.25</v>
      </c>
      <c r="F11" s="40">
        <v>38606.25</v>
      </c>
      <c r="G11" s="40">
        <v>38280.35</v>
      </c>
      <c r="H11" s="40">
        <v>39764.15</v>
      </c>
      <c r="I11" s="40">
        <v>40090.05000000001</v>
      </c>
      <c r="J11" s="40">
        <v>40506.050000000003</v>
      </c>
      <c r="K11" s="31">
        <v>39674.050000000003</v>
      </c>
      <c r="L11" s="31">
        <v>38932.15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2368.75</v>
      </c>
      <c r="D12" s="40">
        <v>2351.8333333333335</v>
      </c>
      <c r="E12" s="40">
        <v>2330.1166666666668</v>
      </c>
      <c r="F12" s="40">
        <v>2291.4833333333331</v>
      </c>
      <c r="G12" s="40">
        <v>2269.7666666666664</v>
      </c>
      <c r="H12" s="40">
        <v>2390.4666666666672</v>
      </c>
      <c r="I12" s="40">
        <v>2412.1833333333334</v>
      </c>
      <c r="J12" s="40">
        <v>2450.8166666666675</v>
      </c>
      <c r="K12" s="31">
        <v>2373.5500000000002</v>
      </c>
      <c r="L12" s="31">
        <v>2313.1999999999998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5265.8</v>
      </c>
      <c r="D13" s="40">
        <v>5242.0999999999995</v>
      </c>
      <c r="E13" s="40">
        <v>5213.6999999999989</v>
      </c>
      <c r="F13" s="40">
        <v>5161.5999999999995</v>
      </c>
      <c r="G13" s="40">
        <v>5133.1999999999989</v>
      </c>
      <c r="H13" s="40">
        <v>5294.1999999999989</v>
      </c>
      <c r="I13" s="40">
        <v>5322.5999999999985</v>
      </c>
      <c r="J13" s="40">
        <v>5374.6999999999989</v>
      </c>
      <c r="K13" s="31">
        <v>5270.5</v>
      </c>
      <c r="L13" s="31">
        <v>5190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35782.35</v>
      </c>
      <c r="D14" s="40">
        <v>35604.26666666667</v>
      </c>
      <c r="E14" s="40">
        <v>35356.03333333334</v>
      </c>
      <c r="F14" s="40">
        <v>34929.716666666667</v>
      </c>
      <c r="G14" s="40">
        <v>34681.483333333337</v>
      </c>
      <c r="H14" s="40">
        <v>36030.583333333343</v>
      </c>
      <c r="I14" s="40">
        <v>36278.816666666666</v>
      </c>
      <c r="J14" s="40">
        <v>36705.133333333346</v>
      </c>
      <c r="K14" s="31">
        <v>35852.5</v>
      </c>
      <c r="L14" s="31">
        <v>35177.949999999997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4177.8500000000004</v>
      </c>
      <c r="D15" s="40">
        <v>4147.5999999999995</v>
      </c>
      <c r="E15" s="40">
        <v>4111.9499999999989</v>
      </c>
      <c r="F15" s="40">
        <v>4046.0499999999993</v>
      </c>
      <c r="G15" s="40">
        <v>4010.3999999999987</v>
      </c>
      <c r="H15" s="40">
        <v>4213.4999999999991</v>
      </c>
      <c r="I15" s="40">
        <v>4249.1499999999987</v>
      </c>
      <c r="J15" s="40">
        <v>4315.0499999999993</v>
      </c>
      <c r="K15" s="31">
        <v>4183.25</v>
      </c>
      <c r="L15" s="31">
        <v>4081.7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8929.0499999999993</v>
      </c>
      <c r="D16" s="40">
        <v>8878.35</v>
      </c>
      <c r="E16" s="40">
        <v>8816.5</v>
      </c>
      <c r="F16" s="40">
        <v>8703.9499999999989</v>
      </c>
      <c r="G16" s="40">
        <v>8642.0999999999985</v>
      </c>
      <c r="H16" s="40">
        <v>8990.9000000000015</v>
      </c>
      <c r="I16" s="40">
        <v>9052.7500000000036</v>
      </c>
      <c r="J16" s="40">
        <v>9165.3000000000029</v>
      </c>
      <c r="K16" s="31">
        <v>8940.2000000000007</v>
      </c>
      <c r="L16" s="31">
        <v>8765.7999999999993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2518.35</v>
      </c>
      <c r="D17" s="40">
        <v>2496.1333333333337</v>
      </c>
      <c r="E17" s="40">
        <v>2462.2666666666673</v>
      </c>
      <c r="F17" s="40">
        <v>2406.1833333333338</v>
      </c>
      <c r="G17" s="40">
        <v>2372.3166666666675</v>
      </c>
      <c r="H17" s="40">
        <v>2552.2166666666672</v>
      </c>
      <c r="I17" s="40">
        <v>2586.083333333333</v>
      </c>
      <c r="J17" s="40">
        <v>2642.166666666667</v>
      </c>
      <c r="K17" s="31">
        <v>2530</v>
      </c>
      <c r="L17" s="31">
        <v>2440.0500000000002</v>
      </c>
      <c r="M17" s="31">
        <v>8.7814200000000007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1244.5</v>
      </c>
      <c r="D18" s="40">
        <v>1231.8</v>
      </c>
      <c r="E18" s="40">
        <v>1210.6999999999998</v>
      </c>
      <c r="F18" s="40">
        <v>1176.8999999999999</v>
      </c>
      <c r="G18" s="40">
        <v>1155.7999999999997</v>
      </c>
      <c r="H18" s="40">
        <v>1265.5999999999999</v>
      </c>
      <c r="I18" s="40">
        <v>1286.6999999999998</v>
      </c>
      <c r="J18" s="40">
        <v>1320.5</v>
      </c>
      <c r="K18" s="31">
        <v>1252.9000000000001</v>
      </c>
      <c r="L18" s="31">
        <v>1198</v>
      </c>
      <c r="M18" s="31">
        <v>5.0370600000000003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953.3</v>
      </c>
      <c r="D19" s="40">
        <v>954.41666666666663</v>
      </c>
      <c r="E19" s="40">
        <v>943.88333333333321</v>
      </c>
      <c r="F19" s="40">
        <v>934.46666666666658</v>
      </c>
      <c r="G19" s="40">
        <v>923.93333333333317</v>
      </c>
      <c r="H19" s="40">
        <v>963.83333333333326</v>
      </c>
      <c r="I19" s="40">
        <v>974.36666666666679</v>
      </c>
      <c r="J19" s="40">
        <v>983.7833333333333</v>
      </c>
      <c r="K19" s="31">
        <v>964.95</v>
      </c>
      <c r="L19" s="31">
        <v>945</v>
      </c>
      <c r="M19" s="31">
        <v>4.0226699999999997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1568.25</v>
      </c>
      <c r="D20" s="40">
        <v>1543.0166666666667</v>
      </c>
      <c r="E20" s="40">
        <v>1510.8833333333332</v>
      </c>
      <c r="F20" s="40">
        <v>1453.5166666666667</v>
      </c>
      <c r="G20" s="40">
        <v>1421.3833333333332</v>
      </c>
      <c r="H20" s="40">
        <v>1600.3833333333332</v>
      </c>
      <c r="I20" s="40">
        <v>1632.5166666666669</v>
      </c>
      <c r="J20" s="40">
        <v>1689.8833333333332</v>
      </c>
      <c r="K20" s="31">
        <v>1575.15</v>
      </c>
      <c r="L20" s="31">
        <v>1485.65</v>
      </c>
      <c r="M20" s="31">
        <v>25.650169999999999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1226</v>
      </c>
      <c r="D21" s="40">
        <v>1220.6666666666667</v>
      </c>
      <c r="E21" s="40">
        <v>1206.3333333333335</v>
      </c>
      <c r="F21" s="40">
        <v>1186.6666666666667</v>
      </c>
      <c r="G21" s="40">
        <v>1172.3333333333335</v>
      </c>
      <c r="H21" s="40">
        <v>1240.3333333333335</v>
      </c>
      <c r="I21" s="40">
        <v>1254.666666666667</v>
      </c>
      <c r="J21" s="40">
        <v>1274.3333333333335</v>
      </c>
      <c r="K21" s="31">
        <v>1235</v>
      </c>
      <c r="L21" s="31">
        <v>1201</v>
      </c>
      <c r="M21" s="31">
        <v>16.150929999999999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730.45</v>
      </c>
      <c r="D22" s="40">
        <v>724.88333333333333</v>
      </c>
      <c r="E22" s="40">
        <v>714.66666666666663</v>
      </c>
      <c r="F22" s="40">
        <v>698.88333333333333</v>
      </c>
      <c r="G22" s="40">
        <v>688.66666666666663</v>
      </c>
      <c r="H22" s="40">
        <v>740.66666666666663</v>
      </c>
      <c r="I22" s="40">
        <v>750.88333333333333</v>
      </c>
      <c r="J22" s="40">
        <v>766.66666666666663</v>
      </c>
      <c r="K22" s="31">
        <v>735.1</v>
      </c>
      <c r="L22" s="31">
        <v>709.1</v>
      </c>
      <c r="M22" s="31">
        <v>32.273510000000002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1501.6</v>
      </c>
      <c r="D23" s="40">
        <v>1474.0666666666666</v>
      </c>
      <c r="E23" s="40">
        <v>1442.5333333333333</v>
      </c>
      <c r="F23" s="40">
        <v>1383.4666666666667</v>
      </c>
      <c r="G23" s="40">
        <v>1351.9333333333334</v>
      </c>
      <c r="H23" s="40">
        <v>1533.1333333333332</v>
      </c>
      <c r="I23" s="40">
        <v>1564.6666666666665</v>
      </c>
      <c r="J23" s="40">
        <v>1623.7333333333331</v>
      </c>
      <c r="K23" s="31">
        <v>1505.6</v>
      </c>
      <c r="L23" s="31">
        <v>1415</v>
      </c>
      <c r="M23" s="31">
        <v>3.9678499999999999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1844.5</v>
      </c>
      <c r="D24" s="40">
        <v>1840.1666666666667</v>
      </c>
      <c r="E24" s="40">
        <v>1805.3333333333335</v>
      </c>
      <c r="F24" s="40">
        <v>1766.1666666666667</v>
      </c>
      <c r="G24" s="40">
        <v>1731.3333333333335</v>
      </c>
      <c r="H24" s="40">
        <v>1879.3333333333335</v>
      </c>
      <c r="I24" s="40">
        <v>1914.166666666667</v>
      </c>
      <c r="J24" s="40">
        <v>1953.3333333333335</v>
      </c>
      <c r="K24" s="31">
        <v>1875</v>
      </c>
      <c r="L24" s="31">
        <v>1801</v>
      </c>
      <c r="M24" s="31">
        <v>1.4837100000000001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107.2</v>
      </c>
      <c r="D25" s="40">
        <v>106.03333333333335</v>
      </c>
      <c r="E25" s="40">
        <v>103.4666666666667</v>
      </c>
      <c r="F25" s="40">
        <v>99.733333333333348</v>
      </c>
      <c r="G25" s="40">
        <v>97.1666666666667</v>
      </c>
      <c r="H25" s="40">
        <v>109.76666666666669</v>
      </c>
      <c r="I25" s="40">
        <v>112.33333333333333</v>
      </c>
      <c r="J25" s="40">
        <v>116.06666666666669</v>
      </c>
      <c r="K25" s="31">
        <v>108.6</v>
      </c>
      <c r="L25" s="31">
        <v>102.3</v>
      </c>
      <c r="M25" s="31">
        <v>44.519539999999999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288.7</v>
      </c>
      <c r="D26" s="40">
        <v>289.06666666666666</v>
      </c>
      <c r="E26" s="40">
        <v>284.73333333333335</v>
      </c>
      <c r="F26" s="40">
        <v>280.76666666666671</v>
      </c>
      <c r="G26" s="40">
        <v>276.43333333333339</v>
      </c>
      <c r="H26" s="40">
        <v>293.0333333333333</v>
      </c>
      <c r="I26" s="40">
        <v>297.36666666666667</v>
      </c>
      <c r="J26" s="40">
        <v>301.33333333333326</v>
      </c>
      <c r="K26" s="31">
        <v>293.39999999999998</v>
      </c>
      <c r="L26" s="31">
        <v>285.10000000000002</v>
      </c>
      <c r="M26" s="31">
        <v>28.365729999999999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2184.65</v>
      </c>
      <c r="D27" s="40">
        <v>2182.7333333333331</v>
      </c>
      <c r="E27" s="40">
        <v>2167.9666666666662</v>
      </c>
      <c r="F27" s="40">
        <v>2151.2833333333333</v>
      </c>
      <c r="G27" s="40">
        <v>2136.5166666666664</v>
      </c>
      <c r="H27" s="40">
        <v>2199.4166666666661</v>
      </c>
      <c r="I27" s="40">
        <v>2214.1833333333334</v>
      </c>
      <c r="J27" s="40">
        <v>2230.8666666666659</v>
      </c>
      <c r="K27" s="31">
        <v>2197.5</v>
      </c>
      <c r="L27" s="31">
        <v>2166.0500000000002</v>
      </c>
      <c r="M27" s="31">
        <v>0.65664999999999996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786.3</v>
      </c>
      <c r="D28" s="40">
        <v>780.9666666666667</v>
      </c>
      <c r="E28" s="40">
        <v>772.33333333333337</v>
      </c>
      <c r="F28" s="40">
        <v>758.36666666666667</v>
      </c>
      <c r="G28" s="40">
        <v>749.73333333333335</v>
      </c>
      <c r="H28" s="40">
        <v>794.93333333333339</v>
      </c>
      <c r="I28" s="40">
        <v>803.56666666666661</v>
      </c>
      <c r="J28" s="40">
        <v>817.53333333333342</v>
      </c>
      <c r="K28" s="31">
        <v>789.6</v>
      </c>
      <c r="L28" s="31">
        <v>767</v>
      </c>
      <c r="M28" s="31">
        <v>2.0553300000000001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3599.8</v>
      </c>
      <c r="D29" s="40">
        <v>3616.2333333333336</v>
      </c>
      <c r="E29" s="40">
        <v>3574.5666666666671</v>
      </c>
      <c r="F29" s="40">
        <v>3549.3333333333335</v>
      </c>
      <c r="G29" s="40">
        <v>3507.666666666667</v>
      </c>
      <c r="H29" s="40">
        <v>3641.4666666666672</v>
      </c>
      <c r="I29" s="40">
        <v>3683.1333333333332</v>
      </c>
      <c r="J29" s="40">
        <v>3708.3666666666672</v>
      </c>
      <c r="K29" s="31">
        <v>3657.9</v>
      </c>
      <c r="L29" s="31">
        <v>3591</v>
      </c>
      <c r="M29" s="31">
        <v>0.49630000000000002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706.25</v>
      </c>
      <c r="D30" s="40">
        <v>705.18333333333339</v>
      </c>
      <c r="E30" s="40">
        <v>697.56666666666683</v>
      </c>
      <c r="F30" s="40">
        <v>688.88333333333344</v>
      </c>
      <c r="G30" s="40">
        <v>681.26666666666688</v>
      </c>
      <c r="H30" s="40">
        <v>713.86666666666679</v>
      </c>
      <c r="I30" s="40">
        <v>721.48333333333335</v>
      </c>
      <c r="J30" s="40">
        <v>730.16666666666674</v>
      </c>
      <c r="K30" s="31">
        <v>712.8</v>
      </c>
      <c r="L30" s="31">
        <v>696.5</v>
      </c>
      <c r="M30" s="31">
        <v>11.06415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429.75</v>
      </c>
      <c r="D31" s="40">
        <v>424.51666666666665</v>
      </c>
      <c r="E31" s="40">
        <v>418.68333333333328</v>
      </c>
      <c r="F31" s="40">
        <v>407.61666666666662</v>
      </c>
      <c r="G31" s="40">
        <v>401.78333333333325</v>
      </c>
      <c r="H31" s="40">
        <v>435.58333333333331</v>
      </c>
      <c r="I31" s="40">
        <v>441.41666666666669</v>
      </c>
      <c r="J31" s="40">
        <v>452.48333333333335</v>
      </c>
      <c r="K31" s="31">
        <v>430.35</v>
      </c>
      <c r="L31" s="31">
        <v>413.45</v>
      </c>
      <c r="M31" s="31">
        <v>70.895359999999997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4405.3500000000004</v>
      </c>
      <c r="D32" s="40">
        <v>4419.45</v>
      </c>
      <c r="E32" s="40">
        <v>4363.8999999999996</v>
      </c>
      <c r="F32" s="40">
        <v>4322.45</v>
      </c>
      <c r="G32" s="40">
        <v>4266.8999999999996</v>
      </c>
      <c r="H32" s="40">
        <v>4460.8999999999996</v>
      </c>
      <c r="I32" s="40">
        <v>4516.4500000000007</v>
      </c>
      <c r="J32" s="40">
        <v>4557.8999999999996</v>
      </c>
      <c r="K32" s="31">
        <v>4475</v>
      </c>
      <c r="L32" s="31">
        <v>4378</v>
      </c>
      <c r="M32" s="31">
        <v>2.85968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229.45</v>
      </c>
      <c r="D33" s="40">
        <v>226.81666666666669</v>
      </c>
      <c r="E33" s="40">
        <v>223.63333333333338</v>
      </c>
      <c r="F33" s="40">
        <v>217.81666666666669</v>
      </c>
      <c r="G33" s="40">
        <v>214.63333333333338</v>
      </c>
      <c r="H33" s="40">
        <v>232.63333333333338</v>
      </c>
      <c r="I33" s="40">
        <v>235.81666666666672</v>
      </c>
      <c r="J33" s="40">
        <v>241.63333333333338</v>
      </c>
      <c r="K33" s="31">
        <v>230</v>
      </c>
      <c r="L33" s="31">
        <v>221</v>
      </c>
      <c r="M33" s="31">
        <v>53.989699999999999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146.05000000000001</v>
      </c>
      <c r="D34" s="40">
        <v>147.23333333333335</v>
      </c>
      <c r="E34" s="40">
        <v>144.2166666666667</v>
      </c>
      <c r="F34" s="40">
        <v>142.38333333333335</v>
      </c>
      <c r="G34" s="40">
        <v>139.3666666666667</v>
      </c>
      <c r="H34" s="40">
        <v>149.06666666666669</v>
      </c>
      <c r="I34" s="40">
        <v>152.08333333333334</v>
      </c>
      <c r="J34" s="40">
        <v>153.91666666666669</v>
      </c>
      <c r="K34" s="31">
        <v>150.25</v>
      </c>
      <c r="L34" s="31">
        <v>145.4</v>
      </c>
      <c r="M34" s="31">
        <v>218.29294999999999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3138</v>
      </c>
      <c r="D35" s="40">
        <v>3138.0499999999997</v>
      </c>
      <c r="E35" s="40">
        <v>3095.0999999999995</v>
      </c>
      <c r="F35" s="40">
        <v>3052.2</v>
      </c>
      <c r="G35" s="40">
        <v>3009.2499999999995</v>
      </c>
      <c r="H35" s="40">
        <v>3180.9499999999994</v>
      </c>
      <c r="I35" s="40">
        <v>3223.8999999999992</v>
      </c>
      <c r="J35" s="40">
        <v>3266.7999999999993</v>
      </c>
      <c r="K35" s="31">
        <v>3181</v>
      </c>
      <c r="L35" s="31">
        <v>3095.15</v>
      </c>
      <c r="M35" s="31">
        <v>7.8782399999999999</v>
      </c>
      <c r="N35" s="1"/>
      <c r="O35" s="1"/>
    </row>
    <row r="36" spans="1:15" ht="12.75" customHeight="1">
      <c r="A36" s="56">
        <v>27</v>
      </c>
      <c r="B36" s="31" t="s">
        <v>309</v>
      </c>
      <c r="C36" s="31">
        <v>2266</v>
      </c>
      <c r="D36" s="40">
        <v>2252</v>
      </c>
      <c r="E36" s="40">
        <v>2232</v>
      </c>
      <c r="F36" s="40">
        <v>2198</v>
      </c>
      <c r="G36" s="40">
        <v>2178</v>
      </c>
      <c r="H36" s="40">
        <v>2286</v>
      </c>
      <c r="I36" s="40">
        <v>2306</v>
      </c>
      <c r="J36" s="40">
        <v>2340</v>
      </c>
      <c r="K36" s="31">
        <v>2272</v>
      </c>
      <c r="L36" s="31">
        <v>2218</v>
      </c>
      <c r="M36" s="31">
        <v>3.52664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672</v>
      </c>
      <c r="D37" s="40">
        <v>675.93333333333339</v>
      </c>
      <c r="E37" s="40">
        <v>658.16666666666674</v>
      </c>
      <c r="F37" s="40">
        <v>644.33333333333337</v>
      </c>
      <c r="G37" s="40">
        <v>626.56666666666672</v>
      </c>
      <c r="H37" s="40">
        <v>689.76666666666677</v>
      </c>
      <c r="I37" s="40">
        <v>707.53333333333342</v>
      </c>
      <c r="J37" s="40">
        <v>721.36666666666679</v>
      </c>
      <c r="K37" s="31">
        <v>693.7</v>
      </c>
      <c r="L37" s="31">
        <v>662.1</v>
      </c>
      <c r="M37" s="31">
        <v>45.008369999999999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4748.5</v>
      </c>
      <c r="D38" s="40">
        <v>4778.5999999999995</v>
      </c>
      <c r="E38" s="40">
        <v>4689.8999999999987</v>
      </c>
      <c r="F38" s="40">
        <v>4631.2999999999993</v>
      </c>
      <c r="G38" s="40">
        <v>4542.5999999999985</v>
      </c>
      <c r="H38" s="40">
        <v>4837.1999999999989</v>
      </c>
      <c r="I38" s="40">
        <v>4925.8999999999996</v>
      </c>
      <c r="J38" s="40">
        <v>4984.4999999999991</v>
      </c>
      <c r="K38" s="31">
        <v>4867.3</v>
      </c>
      <c r="L38" s="31">
        <v>4720</v>
      </c>
      <c r="M38" s="31">
        <v>3.4016099999999998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751.05</v>
      </c>
      <c r="D39" s="40">
        <v>751.18333333333339</v>
      </c>
      <c r="E39" s="40">
        <v>741.36666666666679</v>
      </c>
      <c r="F39" s="40">
        <v>731.68333333333339</v>
      </c>
      <c r="G39" s="40">
        <v>721.86666666666679</v>
      </c>
      <c r="H39" s="40">
        <v>760.86666666666679</v>
      </c>
      <c r="I39" s="40">
        <v>770.68333333333339</v>
      </c>
      <c r="J39" s="40">
        <v>780.36666666666679</v>
      </c>
      <c r="K39" s="31">
        <v>761</v>
      </c>
      <c r="L39" s="31">
        <v>741.5</v>
      </c>
      <c r="M39" s="31">
        <v>138.7277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3777.3</v>
      </c>
      <c r="D40" s="40">
        <v>3773.6333333333332</v>
      </c>
      <c r="E40" s="40">
        <v>3747.2666666666664</v>
      </c>
      <c r="F40" s="40">
        <v>3717.2333333333331</v>
      </c>
      <c r="G40" s="40">
        <v>3690.8666666666663</v>
      </c>
      <c r="H40" s="40">
        <v>3803.6666666666665</v>
      </c>
      <c r="I40" s="40">
        <v>3830.0333333333333</v>
      </c>
      <c r="J40" s="40">
        <v>3860.0666666666666</v>
      </c>
      <c r="K40" s="31">
        <v>3800</v>
      </c>
      <c r="L40" s="31">
        <v>3743.6</v>
      </c>
      <c r="M40" s="31">
        <v>2.6160899999999998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7673.65</v>
      </c>
      <c r="D41" s="40">
        <v>7624.2666666666664</v>
      </c>
      <c r="E41" s="40">
        <v>7535.3833333333332</v>
      </c>
      <c r="F41" s="40">
        <v>7397.1166666666668</v>
      </c>
      <c r="G41" s="40">
        <v>7308.2333333333336</v>
      </c>
      <c r="H41" s="40">
        <v>7762.5333333333328</v>
      </c>
      <c r="I41" s="40">
        <v>7851.4166666666661</v>
      </c>
      <c r="J41" s="40">
        <v>7989.6833333333325</v>
      </c>
      <c r="K41" s="31">
        <v>7713.15</v>
      </c>
      <c r="L41" s="31">
        <v>7486</v>
      </c>
      <c r="M41" s="31">
        <v>9.0030099999999997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18319.75</v>
      </c>
      <c r="D42" s="40">
        <v>18075.899999999998</v>
      </c>
      <c r="E42" s="40">
        <v>17758.849999999995</v>
      </c>
      <c r="F42" s="40">
        <v>17197.949999999997</v>
      </c>
      <c r="G42" s="40">
        <v>16880.899999999994</v>
      </c>
      <c r="H42" s="40">
        <v>18636.799999999996</v>
      </c>
      <c r="I42" s="40">
        <v>18953.849999999999</v>
      </c>
      <c r="J42" s="40">
        <v>19514.749999999996</v>
      </c>
      <c r="K42" s="31">
        <v>18392.95</v>
      </c>
      <c r="L42" s="31">
        <v>17515</v>
      </c>
      <c r="M42" s="31">
        <v>3.1619899999999999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5021.3999999999996</v>
      </c>
      <c r="D43" s="40">
        <v>5001.0666666666666</v>
      </c>
      <c r="E43" s="40">
        <v>4934.3833333333332</v>
      </c>
      <c r="F43" s="40">
        <v>4847.3666666666668</v>
      </c>
      <c r="G43" s="40">
        <v>4780.6833333333334</v>
      </c>
      <c r="H43" s="40">
        <v>5088.083333333333</v>
      </c>
      <c r="I43" s="40">
        <v>5154.7666666666655</v>
      </c>
      <c r="J43" s="40">
        <v>5241.7833333333328</v>
      </c>
      <c r="K43" s="31">
        <v>5067.75</v>
      </c>
      <c r="L43" s="31">
        <v>4914.05</v>
      </c>
      <c r="M43" s="31">
        <v>0.4844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2459.1</v>
      </c>
      <c r="D44" s="40">
        <v>2455.3333333333335</v>
      </c>
      <c r="E44" s="40">
        <v>2433.7666666666669</v>
      </c>
      <c r="F44" s="40">
        <v>2408.4333333333334</v>
      </c>
      <c r="G44" s="40">
        <v>2386.8666666666668</v>
      </c>
      <c r="H44" s="40">
        <v>2480.666666666667</v>
      </c>
      <c r="I44" s="40">
        <v>2502.2333333333336</v>
      </c>
      <c r="J44" s="40">
        <v>2527.5666666666671</v>
      </c>
      <c r="K44" s="31">
        <v>2476.9</v>
      </c>
      <c r="L44" s="31">
        <v>2430</v>
      </c>
      <c r="M44" s="31">
        <v>3.3247900000000001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295.5</v>
      </c>
      <c r="D45" s="40">
        <v>296.95</v>
      </c>
      <c r="E45" s="40">
        <v>290.7</v>
      </c>
      <c r="F45" s="40">
        <v>285.89999999999998</v>
      </c>
      <c r="G45" s="40">
        <v>279.64999999999998</v>
      </c>
      <c r="H45" s="40">
        <v>301.75</v>
      </c>
      <c r="I45" s="40">
        <v>308</v>
      </c>
      <c r="J45" s="40">
        <v>312.8</v>
      </c>
      <c r="K45" s="31">
        <v>303.2</v>
      </c>
      <c r="L45" s="31">
        <v>292.14999999999998</v>
      </c>
      <c r="M45" s="31">
        <v>76.351029999999994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105.65</v>
      </c>
      <c r="D46" s="40">
        <v>104.5</v>
      </c>
      <c r="E46" s="40">
        <v>102.6</v>
      </c>
      <c r="F46" s="40">
        <v>99.55</v>
      </c>
      <c r="G46" s="40">
        <v>97.649999999999991</v>
      </c>
      <c r="H46" s="40">
        <v>107.55</v>
      </c>
      <c r="I46" s="40">
        <v>109.45</v>
      </c>
      <c r="J46" s="40">
        <v>112.5</v>
      </c>
      <c r="K46" s="31">
        <v>106.4</v>
      </c>
      <c r="L46" s="31">
        <v>101.45</v>
      </c>
      <c r="M46" s="31">
        <v>661.90588000000002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63.2</v>
      </c>
      <c r="D47" s="40">
        <v>63.15</v>
      </c>
      <c r="E47" s="40">
        <v>62.349999999999994</v>
      </c>
      <c r="F47" s="40">
        <v>61.499999999999993</v>
      </c>
      <c r="G47" s="40">
        <v>60.699999999999989</v>
      </c>
      <c r="H47" s="40">
        <v>64</v>
      </c>
      <c r="I47" s="40">
        <v>64.8</v>
      </c>
      <c r="J47" s="40">
        <v>65.650000000000006</v>
      </c>
      <c r="K47" s="31">
        <v>63.95</v>
      </c>
      <c r="L47" s="31">
        <v>62.3</v>
      </c>
      <c r="M47" s="31">
        <v>89.606989999999996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2131.9</v>
      </c>
      <c r="D48" s="40">
        <v>2109.6666666666665</v>
      </c>
      <c r="E48" s="40">
        <v>2069.333333333333</v>
      </c>
      <c r="F48" s="40">
        <v>2006.7666666666664</v>
      </c>
      <c r="G48" s="40">
        <v>1966.4333333333329</v>
      </c>
      <c r="H48" s="40">
        <v>2172.2333333333331</v>
      </c>
      <c r="I48" s="40">
        <v>2212.5666666666662</v>
      </c>
      <c r="J48" s="40">
        <v>2275.1333333333332</v>
      </c>
      <c r="K48" s="31">
        <v>2150</v>
      </c>
      <c r="L48" s="31">
        <v>2047.1</v>
      </c>
      <c r="M48" s="31">
        <v>10.35835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755.35</v>
      </c>
      <c r="D49" s="40">
        <v>758.65000000000009</v>
      </c>
      <c r="E49" s="40">
        <v>748.60000000000014</v>
      </c>
      <c r="F49" s="40">
        <v>741.85</v>
      </c>
      <c r="G49" s="40">
        <v>731.80000000000007</v>
      </c>
      <c r="H49" s="40">
        <v>765.4000000000002</v>
      </c>
      <c r="I49" s="40">
        <v>775.45000000000016</v>
      </c>
      <c r="J49" s="40">
        <v>782.20000000000027</v>
      </c>
      <c r="K49" s="31">
        <v>768.7</v>
      </c>
      <c r="L49" s="31">
        <v>751.9</v>
      </c>
      <c r="M49" s="31">
        <v>5.4421200000000001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212.45</v>
      </c>
      <c r="D50" s="40">
        <v>209.1</v>
      </c>
      <c r="E50" s="40">
        <v>204.89999999999998</v>
      </c>
      <c r="F50" s="40">
        <v>197.35</v>
      </c>
      <c r="G50" s="40">
        <v>193.14999999999998</v>
      </c>
      <c r="H50" s="40">
        <v>216.64999999999998</v>
      </c>
      <c r="I50" s="40">
        <v>220.84999999999997</v>
      </c>
      <c r="J50" s="40">
        <v>228.39999999999998</v>
      </c>
      <c r="K50" s="31">
        <v>213.3</v>
      </c>
      <c r="L50" s="31">
        <v>201.55</v>
      </c>
      <c r="M50" s="31">
        <v>119.6461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814.65</v>
      </c>
      <c r="D51" s="40">
        <v>805.68333333333339</v>
      </c>
      <c r="E51" s="40">
        <v>790.46666666666681</v>
      </c>
      <c r="F51" s="40">
        <v>766.28333333333342</v>
      </c>
      <c r="G51" s="40">
        <v>751.06666666666683</v>
      </c>
      <c r="H51" s="40">
        <v>829.86666666666679</v>
      </c>
      <c r="I51" s="40">
        <v>845.08333333333348</v>
      </c>
      <c r="J51" s="40">
        <v>869.26666666666677</v>
      </c>
      <c r="K51" s="31">
        <v>820.9</v>
      </c>
      <c r="L51" s="31">
        <v>781.5</v>
      </c>
      <c r="M51" s="31">
        <v>32.28051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73</v>
      </c>
      <c r="D52" s="40">
        <v>72.95</v>
      </c>
      <c r="E52" s="40">
        <v>72</v>
      </c>
      <c r="F52" s="40">
        <v>71</v>
      </c>
      <c r="G52" s="40">
        <v>70.05</v>
      </c>
      <c r="H52" s="40">
        <v>73.95</v>
      </c>
      <c r="I52" s="40">
        <v>74.90000000000002</v>
      </c>
      <c r="J52" s="40">
        <v>75.900000000000006</v>
      </c>
      <c r="K52" s="31">
        <v>73.900000000000006</v>
      </c>
      <c r="L52" s="31">
        <v>71.95</v>
      </c>
      <c r="M52" s="31">
        <v>403.76175000000001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431.75</v>
      </c>
      <c r="D53" s="40">
        <v>428.65000000000003</v>
      </c>
      <c r="E53" s="40">
        <v>424.55000000000007</v>
      </c>
      <c r="F53" s="40">
        <v>417.35</v>
      </c>
      <c r="G53" s="40">
        <v>413.25000000000006</v>
      </c>
      <c r="H53" s="40">
        <v>435.85000000000008</v>
      </c>
      <c r="I53" s="40">
        <v>439.9500000000001</v>
      </c>
      <c r="J53" s="40">
        <v>447.15000000000009</v>
      </c>
      <c r="K53" s="31">
        <v>432.75</v>
      </c>
      <c r="L53" s="31">
        <v>421.45</v>
      </c>
      <c r="M53" s="31">
        <v>59.352089999999997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709</v>
      </c>
      <c r="D54" s="40">
        <v>709.30000000000007</v>
      </c>
      <c r="E54" s="40">
        <v>703.70000000000016</v>
      </c>
      <c r="F54" s="40">
        <v>698.40000000000009</v>
      </c>
      <c r="G54" s="40">
        <v>692.80000000000018</v>
      </c>
      <c r="H54" s="40">
        <v>714.60000000000014</v>
      </c>
      <c r="I54" s="40">
        <v>720.2</v>
      </c>
      <c r="J54" s="40">
        <v>725.50000000000011</v>
      </c>
      <c r="K54" s="31">
        <v>714.9</v>
      </c>
      <c r="L54" s="31">
        <v>704</v>
      </c>
      <c r="M54" s="31">
        <v>75.655460000000005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348.75</v>
      </c>
      <c r="D55" s="40">
        <v>347.75</v>
      </c>
      <c r="E55" s="40">
        <v>344.55</v>
      </c>
      <c r="F55" s="40">
        <v>340.35</v>
      </c>
      <c r="G55" s="40">
        <v>337.15000000000003</v>
      </c>
      <c r="H55" s="40">
        <v>351.95</v>
      </c>
      <c r="I55" s="40">
        <v>355.15000000000003</v>
      </c>
      <c r="J55" s="40">
        <v>359.34999999999997</v>
      </c>
      <c r="K55" s="31">
        <v>350.95</v>
      </c>
      <c r="L55" s="31">
        <v>343.55</v>
      </c>
      <c r="M55" s="31">
        <v>10.432980000000001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18245.45</v>
      </c>
      <c r="D56" s="40">
        <v>18105.516666666666</v>
      </c>
      <c r="E56" s="40">
        <v>17861.033333333333</v>
      </c>
      <c r="F56" s="40">
        <v>17476.616666666665</v>
      </c>
      <c r="G56" s="40">
        <v>17232.133333333331</v>
      </c>
      <c r="H56" s="40">
        <v>18489.933333333334</v>
      </c>
      <c r="I56" s="40">
        <v>18734.416666666664</v>
      </c>
      <c r="J56" s="40">
        <v>19118.833333333336</v>
      </c>
      <c r="K56" s="31">
        <v>18350</v>
      </c>
      <c r="L56" s="31">
        <v>17721.099999999999</v>
      </c>
      <c r="M56" s="31">
        <v>0.42093999999999998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3717.7</v>
      </c>
      <c r="D57" s="40">
        <v>3688.85</v>
      </c>
      <c r="E57" s="40">
        <v>3648.85</v>
      </c>
      <c r="F57" s="40">
        <v>3580</v>
      </c>
      <c r="G57" s="40">
        <v>3540</v>
      </c>
      <c r="H57" s="40">
        <v>3757.7</v>
      </c>
      <c r="I57" s="40">
        <v>3797.7</v>
      </c>
      <c r="J57" s="40">
        <v>3866.5499999999997</v>
      </c>
      <c r="K57" s="31">
        <v>3728.85</v>
      </c>
      <c r="L57" s="31">
        <v>3620</v>
      </c>
      <c r="M57" s="31">
        <v>3.36938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494.5</v>
      </c>
      <c r="D58" s="40">
        <v>493.01666666666665</v>
      </c>
      <c r="E58" s="40">
        <v>488.13333333333333</v>
      </c>
      <c r="F58" s="40">
        <v>481.76666666666665</v>
      </c>
      <c r="G58" s="40">
        <v>476.88333333333333</v>
      </c>
      <c r="H58" s="40">
        <v>499.38333333333333</v>
      </c>
      <c r="I58" s="40">
        <v>504.26666666666665</v>
      </c>
      <c r="J58" s="40">
        <v>510.63333333333333</v>
      </c>
      <c r="K58" s="31">
        <v>497.9</v>
      </c>
      <c r="L58" s="31">
        <v>486.65</v>
      </c>
      <c r="M58" s="31">
        <v>13.107480000000001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244.25</v>
      </c>
      <c r="D59" s="40">
        <v>239.66666666666666</v>
      </c>
      <c r="E59" s="40">
        <v>233.33333333333331</v>
      </c>
      <c r="F59" s="40">
        <v>222.41666666666666</v>
      </c>
      <c r="G59" s="40">
        <v>216.08333333333331</v>
      </c>
      <c r="H59" s="40">
        <v>250.58333333333331</v>
      </c>
      <c r="I59" s="40">
        <v>256.91666666666663</v>
      </c>
      <c r="J59" s="40">
        <v>267.83333333333331</v>
      </c>
      <c r="K59" s="31">
        <v>246</v>
      </c>
      <c r="L59" s="31">
        <v>228.75</v>
      </c>
      <c r="M59" s="31">
        <v>484.28300000000002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137.94999999999999</v>
      </c>
      <c r="D60" s="40">
        <v>138.83333333333334</v>
      </c>
      <c r="E60" s="40">
        <v>136.51666666666668</v>
      </c>
      <c r="F60" s="40">
        <v>135.08333333333334</v>
      </c>
      <c r="G60" s="40">
        <v>132.76666666666668</v>
      </c>
      <c r="H60" s="40">
        <v>140.26666666666668</v>
      </c>
      <c r="I60" s="40">
        <v>142.58333333333334</v>
      </c>
      <c r="J60" s="40">
        <v>144.01666666666668</v>
      </c>
      <c r="K60" s="31">
        <v>141.15</v>
      </c>
      <c r="L60" s="31">
        <v>137.4</v>
      </c>
      <c r="M60" s="31">
        <v>7.6574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638.29999999999995</v>
      </c>
      <c r="D61" s="40">
        <v>631.74999999999989</v>
      </c>
      <c r="E61" s="40">
        <v>621.0999999999998</v>
      </c>
      <c r="F61" s="40">
        <v>603.89999999999986</v>
      </c>
      <c r="G61" s="40">
        <v>593.24999999999977</v>
      </c>
      <c r="H61" s="40">
        <v>648.94999999999982</v>
      </c>
      <c r="I61" s="40">
        <v>659.59999999999991</v>
      </c>
      <c r="J61" s="40">
        <v>676.79999999999984</v>
      </c>
      <c r="K61" s="31">
        <v>642.4</v>
      </c>
      <c r="L61" s="31">
        <v>614.54999999999995</v>
      </c>
      <c r="M61" s="31">
        <v>29.323989999999998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913.7</v>
      </c>
      <c r="D62" s="40">
        <v>910.11666666666679</v>
      </c>
      <c r="E62" s="40">
        <v>902.28333333333353</v>
      </c>
      <c r="F62" s="40">
        <v>890.86666666666679</v>
      </c>
      <c r="G62" s="40">
        <v>883.03333333333353</v>
      </c>
      <c r="H62" s="40">
        <v>921.53333333333353</v>
      </c>
      <c r="I62" s="40">
        <v>929.36666666666679</v>
      </c>
      <c r="J62" s="40">
        <v>940.78333333333353</v>
      </c>
      <c r="K62" s="31">
        <v>917.95</v>
      </c>
      <c r="L62" s="31">
        <v>898.7</v>
      </c>
      <c r="M62" s="31">
        <v>8.6065000000000005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172.05</v>
      </c>
      <c r="D63" s="40">
        <v>172.44999999999996</v>
      </c>
      <c r="E63" s="40">
        <v>169.79999999999993</v>
      </c>
      <c r="F63" s="40">
        <v>167.54999999999995</v>
      </c>
      <c r="G63" s="40">
        <v>164.89999999999992</v>
      </c>
      <c r="H63" s="40">
        <v>174.69999999999993</v>
      </c>
      <c r="I63" s="40">
        <v>177.34999999999997</v>
      </c>
      <c r="J63" s="40">
        <v>179.59999999999994</v>
      </c>
      <c r="K63" s="31">
        <v>175.1</v>
      </c>
      <c r="L63" s="31">
        <v>170.2</v>
      </c>
      <c r="M63" s="31">
        <v>12.262130000000001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171.7</v>
      </c>
      <c r="D64" s="40">
        <v>171.46666666666667</v>
      </c>
      <c r="E64" s="40">
        <v>168.73333333333335</v>
      </c>
      <c r="F64" s="40">
        <v>165.76666666666668</v>
      </c>
      <c r="G64" s="40">
        <v>163.03333333333336</v>
      </c>
      <c r="H64" s="40">
        <v>174.43333333333334</v>
      </c>
      <c r="I64" s="40">
        <v>177.16666666666663</v>
      </c>
      <c r="J64" s="40">
        <v>180.13333333333333</v>
      </c>
      <c r="K64" s="31">
        <v>174.2</v>
      </c>
      <c r="L64" s="31">
        <v>168.5</v>
      </c>
      <c r="M64" s="31">
        <v>87.619529999999997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5251.65</v>
      </c>
      <c r="D65" s="40">
        <v>5188.2166666666662</v>
      </c>
      <c r="E65" s="40">
        <v>5088.4333333333325</v>
      </c>
      <c r="F65" s="40">
        <v>4925.2166666666662</v>
      </c>
      <c r="G65" s="40">
        <v>4825.4333333333325</v>
      </c>
      <c r="H65" s="40">
        <v>5351.4333333333325</v>
      </c>
      <c r="I65" s="40">
        <v>5451.2166666666672</v>
      </c>
      <c r="J65" s="40">
        <v>5614.4333333333325</v>
      </c>
      <c r="K65" s="31">
        <v>5288</v>
      </c>
      <c r="L65" s="31">
        <v>5025</v>
      </c>
      <c r="M65" s="31">
        <v>4.0678099999999997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1544.2</v>
      </c>
      <c r="D66" s="40">
        <v>1533.7833333333335</v>
      </c>
      <c r="E66" s="40">
        <v>1520.416666666667</v>
      </c>
      <c r="F66" s="40">
        <v>1496.6333333333334</v>
      </c>
      <c r="G66" s="40">
        <v>1483.2666666666669</v>
      </c>
      <c r="H66" s="40">
        <v>1557.5666666666671</v>
      </c>
      <c r="I66" s="40">
        <v>1570.9333333333334</v>
      </c>
      <c r="J66" s="40">
        <v>1594.7166666666672</v>
      </c>
      <c r="K66" s="31">
        <v>1547.15</v>
      </c>
      <c r="L66" s="31">
        <v>1510</v>
      </c>
      <c r="M66" s="31">
        <v>4.2442900000000003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686.7</v>
      </c>
      <c r="D67" s="40">
        <v>686.66666666666663</v>
      </c>
      <c r="E67" s="40">
        <v>682.38333333333321</v>
      </c>
      <c r="F67" s="40">
        <v>678.06666666666661</v>
      </c>
      <c r="G67" s="40">
        <v>673.78333333333319</v>
      </c>
      <c r="H67" s="40">
        <v>690.98333333333323</v>
      </c>
      <c r="I67" s="40">
        <v>695.26666666666677</v>
      </c>
      <c r="J67" s="40">
        <v>699.58333333333326</v>
      </c>
      <c r="K67" s="31">
        <v>690.95</v>
      </c>
      <c r="L67" s="31">
        <v>682.35</v>
      </c>
      <c r="M67" s="31">
        <v>8.0464099999999998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777.45</v>
      </c>
      <c r="D68" s="40">
        <v>777.94999999999993</v>
      </c>
      <c r="E68" s="40">
        <v>771.24999999999989</v>
      </c>
      <c r="F68" s="40">
        <v>765.05</v>
      </c>
      <c r="G68" s="40">
        <v>758.34999999999991</v>
      </c>
      <c r="H68" s="40">
        <v>784.14999999999986</v>
      </c>
      <c r="I68" s="40">
        <v>790.84999999999991</v>
      </c>
      <c r="J68" s="40">
        <v>797.04999999999984</v>
      </c>
      <c r="K68" s="31">
        <v>784.65</v>
      </c>
      <c r="L68" s="31">
        <v>771.75</v>
      </c>
      <c r="M68" s="31">
        <v>2.5130499999999998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467.65</v>
      </c>
      <c r="D69" s="40">
        <v>470.5333333333333</v>
      </c>
      <c r="E69" s="40">
        <v>461.51666666666659</v>
      </c>
      <c r="F69" s="40">
        <v>455.38333333333327</v>
      </c>
      <c r="G69" s="40">
        <v>446.36666666666656</v>
      </c>
      <c r="H69" s="40">
        <v>476.66666666666663</v>
      </c>
      <c r="I69" s="40">
        <v>485.68333333333328</v>
      </c>
      <c r="J69" s="40">
        <v>491.81666666666666</v>
      </c>
      <c r="K69" s="31">
        <v>479.55</v>
      </c>
      <c r="L69" s="31">
        <v>464.4</v>
      </c>
      <c r="M69" s="31">
        <v>6.2133200000000004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911.85</v>
      </c>
      <c r="D70" s="40">
        <v>911.29999999999984</v>
      </c>
      <c r="E70" s="40">
        <v>900.59999999999968</v>
      </c>
      <c r="F70" s="40">
        <v>889.3499999999998</v>
      </c>
      <c r="G70" s="40">
        <v>878.64999999999964</v>
      </c>
      <c r="H70" s="40">
        <v>922.54999999999973</v>
      </c>
      <c r="I70" s="40">
        <v>933.24999999999977</v>
      </c>
      <c r="J70" s="40">
        <v>944.49999999999977</v>
      </c>
      <c r="K70" s="31">
        <v>922</v>
      </c>
      <c r="L70" s="31">
        <v>900.05</v>
      </c>
      <c r="M70" s="31">
        <v>7.3440000000000003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442.2</v>
      </c>
      <c r="D71" s="40">
        <v>437.9666666666667</v>
      </c>
      <c r="E71" s="40">
        <v>431.93333333333339</v>
      </c>
      <c r="F71" s="40">
        <v>421.66666666666669</v>
      </c>
      <c r="G71" s="40">
        <v>415.63333333333338</v>
      </c>
      <c r="H71" s="40">
        <v>448.23333333333341</v>
      </c>
      <c r="I71" s="40">
        <v>454.26666666666671</v>
      </c>
      <c r="J71" s="40">
        <v>464.53333333333342</v>
      </c>
      <c r="K71" s="31">
        <v>444</v>
      </c>
      <c r="L71" s="31">
        <v>427.7</v>
      </c>
      <c r="M71" s="31">
        <v>79.381500000000003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606.79999999999995</v>
      </c>
      <c r="D72" s="40">
        <v>612.1</v>
      </c>
      <c r="E72" s="40">
        <v>599.20000000000005</v>
      </c>
      <c r="F72" s="40">
        <v>591.6</v>
      </c>
      <c r="G72" s="40">
        <v>578.70000000000005</v>
      </c>
      <c r="H72" s="40">
        <v>619.70000000000005</v>
      </c>
      <c r="I72" s="40">
        <v>632.59999999999991</v>
      </c>
      <c r="J72" s="40">
        <v>640.20000000000005</v>
      </c>
      <c r="K72" s="31">
        <v>625</v>
      </c>
      <c r="L72" s="31">
        <v>604.5</v>
      </c>
      <c r="M72" s="31">
        <v>24.285550000000001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2093.65</v>
      </c>
      <c r="D73" s="40">
        <v>2084.9333333333334</v>
      </c>
      <c r="E73" s="40">
        <v>2037.2666666666669</v>
      </c>
      <c r="F73" s="40">
        <v>1980.8833333333334</v>
      </c>
      <c r="G73" s="40">
        <v>1933.2166666666669</v>
      </c>
      <c r="H73" s="40">
        <v>2141.3166666666666</v>
      </c>
      <c r="I73" s="40">
        <v>2188.9833333333327</v>
      </c>
      <c r="J73" s="40">
        <v>2245.3666666666668</v>
      </c>
      <c r="K73" s="31">
        <v>2132.6</v>
      </c>
      <c r="L73" s="31">
        <v>2028.55</v>
      </c>
      <c r="M73" s="31">
        <v>4.3678900000000001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2298.85</v>
      </c>
      <c r="D74" s="40">
        <v>2292.7166666666667</v>
      </c>
      <c r="E74" s="40">
        <v>2260.4333333333334</v>
      </c>
      <c r="F74" s="40">
        <v>2222.0166666666669</v>
      </c>
      <c r="G74" s="40">
        <v>2189.7333333333336</v>
      </c>
      <c r="H74" s="40">
        <v>2331.1333333333332</v>
      </c>
      <c r="I74" s="40">
        <v>2363.416666666667</v>
      </c>
      <c r="J74" s="40">
        <v>2401.833333333333</v>
      </c>
      <c r="K74" s="31">
        <v>2325</v>
      </c>
      <c r="L74" s="31">
        <v>2254.3000000000002</v>
      </c>
      <c r="M74" s="31">
        <v>6.3322200000000004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183.75</v>
      </c>
      <c r="D75" s="40">
        <v>183.41666666666666</v>
      </c>
      <c r="E75" s="40">
        <v>181.33333333333331</v>
      </c>
      <c r="F75" s="40">
        <v>178.91666666666666</v>
      </c>
      <c r="G75" s="40">
        <v>176.83333333333331</v>
      </c>
      <c r="H75" s="40">
        <v>185.83333333333331</v>
      </c>
      <c r="I75" s="40">
        <v>187.91666666666663</v>
      </c>
      <c r="J75" s="40">
        <v>190.33333333333331</v>
      </c>
      <c r="K75" s="31">
        <v>185.5</v>
      </c>
      <c r="L75" s="31">
        <v>181</v>
      </c>
      <c r="M75" s="31">
        <v>10.36462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4896.7</v>
      </c>
      <c r="D76" s="40">
        <v>4894.833333333333</v>
      </c>
      <c r="E76" s="40">
        <v>4749.6666666666661</v>
      </c>
      <c r="F76" s="40">
        <v>4602.6333333333332</v>
      </c>
      <c r="G76" s="40">
        <v>4457.4666666666662</v>
      </c>
      <c r="H76" s="40">
        <v>5041.8666666666659</v>
      </c>
      <c r="I76" s="40">
        <v>5187.0333333333319</v>
      </c>
      <c r="J76" s="40">
        <v>5334.0666666666657</v>
      </c>
      <c r="K76" s="31">
        <v>5040</v>
      </c>
      <c r="L76" s="31">
        <v>4747.8</v>
      </c>
      <c r="M76" s="31">
        <v>26.70018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5535.45</v>
      </c>
      <c r="D77" s="40">
        <v>5549.1500000000005</v>
      </c>
      <c r="E77" s="40">
        <v>5465.0500000000011</v>
      </c>
      <c r="F77" s="40">
        <v>5394.6500000000005</v>
      </c>
      <c r="G77" s="40">
        <v>5310.5500000000011</v>
      </c>
      <c r="H77" s="40">
        <v>5619.5500000000011</v>
      </c>
      <c r="I77" s="40">
        <v>5703.6500000000015</v>
      </c>
      <c r="J77" s="40">
        <v>5774.0500000000011</v>
      </c>
      <c r="K77" s="31">
        <v>5633.25</v>
      </c>
      <c r="L77" s="31">
        <v>5478.75</v>
      </c>
      <c r="M77" s="31">
        <v>2.2028099999999999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3654.3</v>
      </c>
      <c r="D78" s="40">
        <v>3636.4666666666667</v>
      </c>
      <c r="E78" s="40">
        <v>3599.9333333333334</v>
      </c>
      <c r="F78" s="40">
        <v>3545.5666666666666</v>
      </c>
      <c r="G78" s="40">
        <v>3509.0333333333333</v>
      </c>
      <c r="H78" s="40">
        <v>3690.8333333333335</v>
      </c>
      <c r="I78" s="40">
        <v>3727.3666666666672</v>
      </c>
      <c r="J78" s="40">
        <v>3781.7333333333336</v>
      </c>
      <c r="K78" s="31">
        <v>3673</v>
      </c>
      <c r="L78" s="31">
        <v>3582.1</v>
      </c>
      <c r="M78" s="31">
        <v>0.71557000000000004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4788.75</v>
      </c>
      <c r="D79" s="40">
        <v>4766.666666666667</v>
      </c>
      <c r="E79" s="40">
        <v>4723.1833333333343</v>
      </c>
      <c r="F79" s="40">
        <v>4657.6166666666677</v>
      </c>
      <c r="G79" s="40">
        <v>4614.133333333335</v>
      </c>
      <c r="H79" s="40">
        <v>4832.2333333333336</v>
      </c>
      <c r="I79" s="40">
        <v>4875.7166666666653</v>
      </c>
      <c r="J79" s="40">
        <v>4941.2833333333328</v>
      </c>
      <c r="K79" s="31">
        <v>4810.1499999999996</v>
      </c>
      <c r="L79" s="31">
        <v>4701.1000000000004</v>
      </c>
      <c r="M79" s="31">
        <v>2.38252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2711.25</v>
      </c>
      <c r="D80" s="40">
        <v>2723.0666666666666</v>
      </c>
      <c r="E80" s="40">
        <v>2669.1333333333332</v>
      </c>
      <c r="F80" s="40">
        <v>2627.0166666666664</v>
      </c>
      <c r="G80" s="40">
        <v>2573.083333333333</v>
      </c>
      <c r="H80" s="40">
        <v>2765.1833333333334</v>
      </c>
      <c r="I80" s="40">
        <v>2819.1166666666668</v>
      </c>
      <c r="J80" s="40">
        <v>2861.2333333333336</v>
      </c>
      <c r="K80" s="31">
        <v>2777</v>
      </c>
      <c r="L80" s="31">
        <v>2680.95</v>
      </c>
      <c r="M80" s="31">
        <v>30.81804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557.85</v>
      </c>
      <c r="D81" s="40">
        <v>556.73333333333323</v>
      </c>
      <c r="E81" s="40">
        <v>551.21666666666647</v>
      </c>
      <c r="F81" s="40">
        <v>544.58333333333326</v>
      </c>
      <c r="G81" s="40">
        <v>539.06666666666649</v>
      </c>
      <c r="H81" s="40">
        <v>563.36666666666645</v>
      </c>
      <c r="I81" s="40">
        <v>568.8833333333331</v>
      </c>
      <c r="J81" s="40">
        <v>575.51666666666642</v>
      </c>
      <c r="K81" s="31">
        <v>562.25</v>
      </c>
      <c r="L81" s="31">
        <v>550.1</v>
      </c>
      <c r="M81" s="31">
        <v>4.8590299999999997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1856.5</v>
      </c>
      <c r="D82" s="40">
        <v>1895.8333333333333</v>
      </c>
      <c r="E82" s="40">
        <v>1802.6666666666665</v>
      </c>
      <c r="F82" s="40">
        <v>1748.8333333333333</v>
      </c>
      <c r="G82" s="40">
        <v>1655.6666666666665</v>
      </c>
      <c r="H82" s="40">
        <v>1949.6666666666665</v>
      </c>
      <c r="I82" s="40">
        <v>2042.833333333333</v>
      </c>
      <c r="J82" s="40">
        <v>2096.6666666666665</v>
      </c>
      <c r="K82" s="31">
        <v>1989</v>
      </c>
      <c r="L82" s="31">
        <v>1842</v>
      </c>
      <c r="M82" s="31">
        <v>1.4359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1505.95</v>
      </c>
      <c r="D83" s="40">
        <v>1497.5999999999997</v>
      </c>
      <c r="E83" s="40">
        <v>1449.4499999999994</v>
      </c>
      <c r="F83" s="40">
        <v>1392.9499999999996</v>
      </c>
      <c r="G83" s="40">
        <v>1344.7999999999993</v>
      </c>
      <c r="H83" s="40">
        <v>1554.0999999999995</v>
      </c>
      <c r="I83" s="40">
        <v>1602.2499999999995</v>
      </c>
      <c r="J83" s="40">
        <v>1658.7499999999995</v>
      </c>
      <c r="K83" s="31">
        <v>1545.75</v>
      </c>
      <c r="L83" s="31">
        <v>1441.1</v>
      </c>
      <c r="M83" s="31">
        <v>13.048299999999999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183.3</v>
      </c>
      <c r="D84" s="40">
        <v>182.26666666666665</v>
      </c>
      <c r="E84" s="40">
        <v>180.18333333333331</v>
      </c>
      <c r="F84" s="40">
        <v>177.06666666666666</v>
      </c>
      <c r="G84" s="40">
        <v>174.98333333333332</v>
      </c>
      <c r="H84" s="40">
        <v>185.3833333333333</v>
      </c>
      <c r="I84" s="40">
        <v>187.46666666666667</v>
      </c>
      <c r="J84" s="40">
        <v>190.58333333333329</v>
      </c>
      <c r="K84" s="31">
        <v>184.35</v>
      </c>
      <c r="L84" s="31">
        <v>179.15</v>
      </c>
      <c r="M84" s="31">
        <v>34.018099999999997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101.55</v>
      </c>
      <c r="D85" s="40">
        <v>101.31666666666666</v>
      </c>
      <c r="E85" s="40">
        <v>100.43333333333332</v>
      </c>
      <c r="F85" s="40">
        <v>99.316666666666663</v>
      </c>
      <c r="G85" s="40">
        <v>98.433333333333323</v>
      </c>
      <c r="H85" s="40">
        <v>102.43333333333332</v>
      </c>
      <c r="I85" s="40">
        <v>103.31666666666665</v>
      </c>
      <c r="J85" s="40">
        <v>104.43333333333332</v>
      </c>
      <c r="K85" s="31">
        <v>102.2</v>
      </c>
      <c r="L85" s="31">
        <v>100.2</v>
      </c>
      <c r="M85" s="31">
        <v>153.22961000000001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251.15</v>
      </c>
      <c r="D86" s="40">
        <v>252.35</v>
      </c>
      <c r="E86" s="40">
        <v>249.45</v>
      </c>
      <c r="F86" s="40">
        <v>247.75</v>
      </c>
      <c r="G86" s="40">
        <v>244.85</v>
      </c>
      <c r="H86" s="40">
        <v>254.04999999999998</v>
      </c>
      <c r="I86" s="40">
        <v>256.95000000000005</v>
      </c>
      <c r="J86" s="40">
        <v>258.64999999999998</v>
      </c>
      <c r="K86" s="31">
        <v>255.25</v>
      </c>
      <c r="L86" s="31">
        <v>250.65</v>
      </c>
      <c r="M86" s="31">
        <v>9.4970599999999994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151.9</v>
      </c>
      <c r="D87" s="40">
        <v>151.88333333333333</v>
      </c>
      <c r="E87" s="40">
        <v>150.61666666666665</v>
      </c>
      <c r="F87" s="40">
        <v>149.33333333333331</v>
      </c>
      <c r="G87" s="40">
        <v>148.06666666666663</v>
      </c>
      <c r="H87" s="40">
        <v>153.16666666666666</v>
      </c>
      <c r="I87" s="40">
        <v>154.43333333333331</v>
      </c>
      <c r="J87" s="40">
        <v>155.71666666666667</v>
      </c>
      <c r="K87" s="31">
        <v>153.15</v>
      </c>
      <c r="L87" s="31">
        <v>150.6</v>
      </c>
      <c r="M87" s="31">
        <v>183.12975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42.15</v>
      </c>
      <c r="D88" s="40">
        <v>42</v>
      </c>
      <c r="E88" s="40">
        <v>41.3</v>
      </c>
      <c r="F88" s="40">
        <v>40.449999999999996</v>
      </c>
      <c r="G88" s="40">
        <v>39.749999999999993</v>
      </c>
      <c r="H88" s="40">
        <v>42.85</v>
      </c>
      <c r="I88" s="40">
        <v>43.550000000000004</v>
      </c>
      <c r="J88" s="40">
        <v>44.400000000000006</v>
      </c>
      <c r="K88" s="31">
        <v>42.7</v>
      </c>
      <c r="L88" s="31">
        <v>41.15</v>
      </c>
      <c r="M88" s="31">
        <v>149.37960000000001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3657</v>
      </c>
      <c r="D89" s="40">
        <v>3652.2999999999997</v>
      </c>
      <c r="E89" s="40">
        <v>3614.5999999999995</v>
      </c>
      <c r="F89" s="40">
        <v>3572.2</v>
      </c>
      <c r="G89" s="40">
        <v>3534.4999999999995</v>
      </c>
      <c r="H89" s="40">
        <v>3694.6999999999994</v>
      </c>
      <c r="I89" s="40">
        <v>3732.3999999999992</v>
      </c>
      <c r="J89" s="40">
        <v>3774.7999999999993</v>
      </c>
      <c r="K89" s="31">
        <v>3690</v>
      </c>
      <c r="L89" s="31">
        <v>3609.9</v>
      </c>
      <c r="M89" s="31">
        <v>1.1857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526.65</v>
      </c>
      <c r="D90" s="40">
        <v>525.58333333333337</v>
      </c>
      <c r="E90" s="40">
        <v>520.16666666666674</v>
      </c>
      <c r="F90" s="40">
        <v>513.68333333333339</v>
      </c>
      <c r="G90" s="40">
        <v>508.26666666666677</v>
      </c>
      <c r="H90" s="40">
        <v>532.06666666666672</v>
      </c>
      <c r="I90" s="40">
        <v>537.48333333333346</v>
      </c>
      <c r="J90" s="40">
        <v>543.9666666666667</v>
      </c>
      <c r="K90" s="31">
        <v>531</v>
      </c>
      <c r="L90" s="31">
        <v>519.1</v>
      </c>
      <c r="M90" s="31">
        <v>9.2584599999999995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971.3</v>
      </c>
      <c r="D91" s="40">
        <v>970.56666666666661</v>
      </c>
      <c r="E91" s="40">
        <v>958.73333333333323</v>
      </c>
      <c r="F91" s="40">
        <v>946.16666666666663</v>
      </c>
      <c r="G91" s="40">
        <v>934.33333333333326</v>
      </c>
      <c r="H91" s="40">
        <v>983.13333333333321</v>
      </c>
      <c r="I91" s="40">
        <v>994.9666666666667</v>
      </c>
      <c r="J91" s="40">
        <v>1007.5333333333332</v>
      </c>
      <c r="K91" s="31">
        <v>982.4</v>
      </c>
      <c r="L91" s="31">
        <v>958</v>
      </c>
      <c r="M91" s="31">
        <v>4.7655399999999997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602.4</v>
      </c>
      <c r="D92" s="40">
        <v>605.4</v>
      </c>
      <c r="E92" s="40">
        <v>596.09999999999991</v>
      </c>
      <c r="F92" s="40">
        <v>589.79999999999995</v>
      </c>
      <c r="G92" s="40">
        <v>580.49999999999989</v>
      </c>
      <c r="H92" s="40">
        <v>611.69999999999993</v>
      </c>
      <c r="I92" s="40">
        <v>620.99999999999989</v>
      </c>
      <c r="J92" s="40">
        <v>627.29999999999995</v>
      </c>
      <c r="K92" s="31">
        <v>614.70000000000005</v>
      </c>
      <c r="L92" s="31">
        <v>599.1</v>
      </c>
      <c r="M92" s="31">
        <v>1.47279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2446.8000000000002</v>
      </c>
      <c r="D93" s="40">
        <v>2442.0500000000002</v>
      </c>
      <c r="E93" s="40">
        <v>2412.5500000000002</v>
      </c>
      <c r="F93" s="40">
        <v>2378.3000000000002</v>
      </c>
      <c r="G93" s="40">
        <v>2348.8000000000002</v>
      </c>
      <c r="H93" s="40">
        <v>2476.3000000000002</v>
      </c>
      <c r="I93" s="40">
        <v>2505.8000000000002</v>
      </c>
      <c r="J93" s="40">
        <v>2540.0500000000002</v>
      </c>
      <c r="K93" s="31">
        <v>2471.5500000000002</v>
      </c>
      <c r="L93" s="31">
        <v>2407.8000000000002</v>
      </c>
      <c r="M93" s="31">
        <v>11.581060000000001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1848.95</v>
      </c>
      <c r="D94" s="40">
        <v>1828.5166666666667</v>
      </c>
      <c r="E94" s="40">
        <v>1799.9333333333334</v>
      </c>
      <c r="F94" s="40">
        <v>1750.9166666666667</v>
      </c>
      <c r="G94" s="40">
        <v>1722.3333333333335</v>
      </c>
      <c r="H94" s="40">
        <v>1877.5333333333333</v>
      </c>
      <c r="I94" s="40">
        <v>1906.1166666666668</v>
      </c>
      <c r="J94" s="40">
        <v>1955.1333333333332</v>
      </c>
      <c r="K94" s="31">
        <v>1857.1</v>
      </c>
      <c r="L94" s="31">
        <v>1779.5</v>
      </c>
      <c r="M94" s="31">
        <v>14.92531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626.04999999999995</v>
      </c>
      <c r="D95" s="40">
        <v>628.35</v>
      </c>
      <c r="E95" s="40">
        <v>618.70000000000005</v>
      </c>
      <c r="F95" s="40">
        <v>611.35</v>
      </c>
      <c r="G95" s="40">
        <v>601.70000000000005</v>
      </c>
      <c r="H95" s="40">
        <v>635.70000000000005</v>
      </c>
      <c r="I95" s="40">
        <v>645.34999999999991</v>
      </c>
      <c r="J95" s="40">
        <v>652.70000000000005</v>
      </c>
      <c r="K95" s="31">
        <v>638</v>
      </c>
      <c r="L95" s="31">
        <v>621</v>
      </c>
      <c r="M95" s="31">
        <v>7.52921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323.2</v>
      </c>
      <c r="D96" s="40">
        <v>321.34999999999997</v>
      </c>
      <c r="E96" s="40">
        <v>315.99999999999994</v>
      </c>
      <c r="F96" s="40">
        <v>308.79999999999995</v>
      </c>
      <c r="G96" s="40">
        <v>303.44999999999993</v>
      </c>
      <c r="H96" s="40">
        <v>328.54999999999995</v>
      </c>
      <c r="I96" s="40">
        <v>333.9</v>
      </c>
      <c r="J96" s="40">
        <v>341.09999999999997</v>
      </c>
      <c r="K96" s="31">
        <v>326.7</v>
      </c>
      <c r="L96" s="31">
        <v>314.14999999999998</v>
      </c>
      <c r="M96" s="31">
        <v>8.3286899999999999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1182.8499999999999</v>
      </c>
      <c r="D97" s="40">
        <v>1181.3999999999999</v>
      </c>
      <c r="E97" s="40">
        <v>1169.9999999999998</v>
      </c>
      <c r="F97" s="40">
        <v>1157.1499999999999</v>
      </c>
      <c r="G97" s="40">
        <v>1145.7499999999998</v>
      </c>
      <c r="H97" s="40">
        <v>1194.2499999999998</v>
      </c>
      <c r="I97" s="40">
        <v>1205.6499999999999</v>
      </c>
      <c r="J97" s="40">
        <v>1218.4999999999998</v>
      </c>
      <c r="K97" s="31">
        <v>1192.8</v>
      </c>
      <c r="L97" s="31">
        <v>1168.55</v>
      </c>
      <c r="M97" s="31">
        <v>38.083170000000003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2663.8</v>
      </c>
      <c r="D98" s="40">
        <v>2660.85</v>
      </c>
      <c r="E98" s="40">
        <v>2643.2</v>
      </c>
      <c r="F98" s="40">
        <v>2622.6</v>
      </c>
      <c r="G98" s="40">
        <v>2604.9499999999998</v>
      </c>
      <c r="H98" s="40">
        <v>2681.45</v>
      </c>
      <c r="I98" s="40">
        <v>2699.1000000000004</v>
      </c>
      <c r="J98" s="40">
        <v>2719.7</v>
      </c>
      <c r="K98" s="31">
        <v>2678.5</v>
      </c>
      <c r="L98" s="31">
        <v>2640.25</v>
      </c>
      <c r="M98" s="31">
        <v>2.9001299999999999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1600.25</v>
      </c>
      <c r="D99" s="40">
        <v>1591.8</v>
      </c>
      <c r="E99" s="40">
        <v>1578.8999999999999</v>
      </c>
      <c r="F99" s="40">
        <v>1557.55</v>
      </c>
      <c r="G99" s="40">
        <v>1544.6499999999999</v>
      </c>
      <c r="H99" s="40">
        <v>1613.1499999999999</v>
      </c>
      <c r="I99" s="40">
        <v>1626.05</v>
      </c>
      <c r="J99" s="40">
        <v>1647.3999999999999</v>
      </c>
      <c r="K99" s="31">
        <v>1604.7</v>
      </c>
      <c r="L99" s="31">
        <v>1570.45</v>
      </c>
      <c r="M99" s="31">
        <v>94.7179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703.25</v>
      </c>
      <c r="D100" s="40">
        <v>700.06666666666661</v>
      </c>
      <c r="E100" s="40">
        <v>695.18333333333317</v>
      </c>
      <c r="F100" s="40">
        <v>687.11666666666656</v>
      </c>
      <c r="G100" s="40">
        <v>682.23333333333312</v>
      </c>
      <c r="H100" s="40">
        <v>708.13333333333321</v>
      </c>
      <c r="I100" s="40">
        <v>713.01666666666665</v>
      </c>
      <c r="J100" s="40">
        <v>721.08333333333326</v>
      </c>
      <c r="K100" s="31">
        <v>704.95</v>
      </c>
      <c r="L100" s="31">
        <v>692</v>
      </c>
      <c r="M100" s="31">
        <v>24.296559999999999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1326.3</v>
      </c>
      <c r="D101" s="40">
        <v>1313.6833333333334</v>
      </c>
      <c r="E101" s="40">
        <v>1297.9166666666667</v>
      </c>
      <c r="F101" s="40">
        <v>1269.5333333333333</v>
      </c>
      <c r="G101" s="40">
        <v>1253.7666666666667</v>
      </c>
      <c r="H101" s="40">
        <v>1342.0666666666668</v>
      </c>
      <c r="I101" s="40">
        <v>1357.8333333333333</v>
      </c>
      <c r="J101" s="40">
        <v>1386.2166666666669</v>
      </c>
      <c r="K101" s="31">
        <v>1329.45</v>
      </c>
      <c r="L101" s="31">
        <v>1285.3</v>
      </c>
      <c r="M101" s="31">
        <v>7.6062500000000002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2682.9</v>
      </c>
      <c r="D102" s="40">
        <v>2687.7000000000003</v>
      </c>
      <c r="E102" s="40">
        <v>2665.7000000000007</v>
      </c>
      <c r="F102" s="40">
        <v>2648.5000000000005</v>
      </c>
      <c r="G102" s="40">
        <v>2626.5000000000009</v>
      </c>
      <c r="H102" s="40">
        <v>2704.9000000000005</v>
      </c>
      <c r="I102" s="40">
        <v>2726.8999999999996</v>
      </c>
      <c r="J102" s="40">
        <v>2744.1000000000004</v>
      </c>
      <c r="K102" s="31">
        <v>2709.7</v>
      </c>
      <c r="L102" s="31">
        <v>2670.5</v>
      </c>
      <c r="M102" s="31">
        <v>6.4435099999999998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469.8</v>
      </c>
      <c r="D103" s="40">
        <v>470.15000000000003</v>
      </c>
      <c r="E103" s="40">
        <v>458.85000000000008</v>
      </c>
      <c r="F103" s="40">
        <v>447.90000000000003</v>
      </c>
      <c r="G103" s="40">
        <v>436.60000000000008</v>
      </c>
      <c r="H103" s="40">
        <v>481.10000000000008</v>
      </c>
      <c r="I103" s="40">
        <v>492.40000000000003</v>
      </c>
      <c r="J103" s="40">
        <v>503.35000000000008</v>
      </c>
      <c r="K103" s="31">
        <v>481.45</v>
      </c>
      <c r="L103" s="31">
        <v>459.2</v>
      </c>
      <c r="M103" s="31">
        <v>130.18619000000001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1351.1</v>
      </c>
      <c r="D104" s="40">
        <v>1355.1833333333334</v>
      </c>
      <c r="E104" s="40">
        <v>1337.1666666666667</v>
      </c>
      <c r="F104" s="40">
        <v>1323.2333333333333</v>
      </c>
      <c r="G104" s="40">
        <v>1305.2166666666667</v>
      </c>
      <c r="H104" s="40">
        <v>1369.1166666666668</v>
      </c>
      <c r="I104" s="40">
        <v>1387.1333333333332</v>
      </c>
      <c r="J104" s="40">
        <v>1401.0666666666668</v>
      </c>
      <c r="K104" s="31">
        <v>1373.2</v>
      </c>
      <c r="L104" s="31">
        <v>1341.25</v>
      </c>
      <c r="M104" s="31">
        <v>10.48556</v>
      </c>
      <c r="N104" s="1"/>
      <c r="O104" s="1"/>
    </row>
    <row r="105" spans="1:15" ht="12.75" customHeight="1">
      <c r="A105" s="56">
        <v>96</v>
      </c>
      <c r="B105" s="31" t="s">
        <v>393</v>
      </c>
      <c r="C105" s="31">
        <v>130.6</v>
      </c>
      <c r="D105" s="40">
        <v>130.35</v>
      </c>
      <c r="E105" s="40">
        <v>128.69999999999999</v>
      </c>
      <c r="F105" s="40">
        <v>126.79999999999998</v>
      </c>
      <c r="G105" s="40">
        <v>125.14999999999998</v>
      </c>
      <c r="H105" s="40">
        <v>132.25</v>
      </c>
      <c r="I105" s="40">
        <v>133.90000000000003</v>
      </c>
      <c r="J105" s="40">
        <v>135.80000000000001</v>
      </c>
      <c r="K105" s="31">
        <v>132</v>
      </c>
      <c r="L105" s="31">
        <v>128.44999999999999</v>
      </c>
      <c r="M105" s="31">
        <v>29.3568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345.8</v>
      </c>
      <c r="D106" s="40">
        <v>338.43333333333334</v>
      </c>
      <c r="E106" s="40">
        <v>329.86666666666667</v>
      </c>
      <c r="F106" s="40">
        <v>313.93333333333334</v>
      </c>
      <c r="G106" s="40">
        <v>305.36666666666667</v>
      </c>
      <c r="H106" s="40">
        <v>354.36666666666667</v>
      </c>
      <c r="I106" s="40">
        <v>362.93333333333339</v>
      </c>
      <c r="J106" s="40">
        <v>378.86666666666667</v>
      </c>
      <c r="K106" s="31">
        <v>347</v>
      </c>
      <c r="L106" s="31">
        <v>322.5</v>
      </c>
      <c r="M106" s="31">
        <v>143.63175000000001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2431.9</v>
      </c>
      <c r="D107" s="40">
        <v>2427</v>
      </c>
      <c r="E107" s="40">
        <v>2405</v>
      </c>
      <c r="F107" s="40">
        <v>2378.1</v>
      </c>
      <c r="G107" s="40">
        <v>2356.1</v>
      </c>
      <c r="H107" s="40">
        <v>2453.9</v>
      </c>
      <c r="I107" s="40">
        <v>2475.9</v>
      </c>
      <c r="J107" s="40">
        <v>2502.8000000000002</v>
      </c>
      <c r="K107" s="31">
        <v>2449</v>
      </c>
      <c r="L107" s="31">
        <v>2400.1</v>
      </c>
      <c r="M107" s="31">
        <v>25.555330000000001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320.64999999999998</v>
      </c>
      <c r="D108" s="40">
        <v>319.8</v>
      </c>
      <c r="E108" s="40">
        <v>316.60000000000002</v>
      </c>
      <c r="F108" s="40">
        <v>312.55</v>
      </c>
      <c r="G108" s="40">
        <v>309.35000000000002</v>
      </c>
      <c r="H108" s="40">
        <v>323.85000000000002</v>
      </c>
      <c r="I108" s="40">
        <v>327.04999999999995</v>
      </c>
      <c r="J108" s="40">
        <v>331.1</v>
      </c>
      <c r="K108" s="31">
        <v>323</v>
      </c>
      <c r="L108" s="31">
        <v>315.75</v>
      </c>
      <c r="M108" s="31">
        <v>4.4366899999999996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2979.55</v>
      </c>
      <c r="D109" s="40">
        <v>2962.5666666666671</v>
      </c>
      <c r="E109" s="40">
        <v>2923.1333333333341</v>
      </c>
      <c r="F109" s="40">
        <v>2866.7166666666672</v>
      </c>
      <c r="G109" s="40">
        <v>2827.2833333333342</v>
      </c>
      <c r="H109" s="40">
        <v>3018.983333333334</v>
      </c>
      <c r="I109" s="40">
        <v>3058.4166666666674</v>
      </c>
      <c r="J109" s="40">
        <v>3114.8333333333339</v>
      </c>
      <c r="K109" s="31">
        <v>3002</v>
      </c>
      <c r="L109" s="31">
        <v>2906.15</v>
      </c>
      <c r="M109" s="31">
        <v>54.811720000000001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780.15</v>
      </c>
      <c r="D110" s="40">
        <v>782.1</v>
      </c>
      <c r="E110" s="40">
        <v>771.2</v>
      </c>
      <c r="F110" s="40">
        <v>762.25</v>
      </c>
      <c r="G110" s="40">
        <v>751.35</v>
      </c>
      <c r="H110" s="40">
        <v>791.05000000000007</v>
      </c>
      <c r="I110" s="40">
        <v>801.94999999999993</v>
      </c>
      <c r="J110" s="40">
        <v>810.90000000000009</v>
      </c>
      <c r="K110" s="31">
        <v>793</v>
      </c>
      <c r="L110" s="31">
        <v>773.15</v>
      </c>
      <c r="M110" s="31">
        <v>139.67994999999999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1510.85</v>
      </c>
      <c r="D111" s="40">
        <v>1517.95</v>
      </c>
      <c r="E111" s="40">
        <v>1497.95</v>
      </c>
      <c r="F111" s="40">
        <v>1485.05</v>
      </c>
      <c r="G111" s="40">
        <v>1465.05</v>
      </c>
      <c r="H111" s="40">
        <v>1530.8500000000001</v>
      </c>
      <c r="I111" s="40">
        <v>1550.8500000000001</v>
      </c>
      <c r="J111" s="40">
        <v>1563.7500000000002</v>
      </c>
      <c r="K111" s="31">
        <v>1537.95</v>
      </c>
      <c r="L111" s="31">
        <v>1505.05</v>
      </c>
      <c r="M111" s="31">
        <v>7.7343799999999998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655.25</v>
      </c>
      <c r="D112" s="40">
        <v>648.80000000000007</v>
      </c>
      <c r="E112" s="40">
        <v>636.35000000000014</v>
      </c>
      <c r="F112" s="40">
        <v>617.45000000000005</v>
      </c>
      <c r="G112" s="40">
        <v>605.00000000000011</v>
      </c>
      <c r="H112" s="40">
        <v>667.70000000000016</v>
      </c>
      <c r="I112" s="40">
        <v>680.1500000000002</v>
      </c>
      <c r="J112" s="40">
        <v>699.05000000000018</v>
      </c>
      <c r="K112" s="31">
        <v>661.25</v>
      </c>
      <c r="L112" s="31">
        <v>629.9</v>
      </c>
      <c r="M112" s="31">
        <v>25.116599999999998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789.8</v>
      </c>
      <c r="D113" s="40">
        <v>777.76666666666677</v>
      </c>
      <c r="E113" s="40">
        <v>757.03333333333353</v>
      </c>
      <c r="F113" s="40">
        <v>724.26666666666677</v>
      </c>
      <c r="G113" s="40">
        <v>703.53333333333353</v>
      </c>
      <c r="H113" s="40">
        <v>810.53333333333353</v>
      </c>
      <c r="I113" s="40">
        <v>831.26666666666688</v>
      </c>
      <c r="J113" s="40">
        <v>864.03333333333353</v>
      </c>
      <c r="K113" s="31">
        <v>798.5</v>
      </c>
      <c r="L113" s="31">
        <v>745</v>
      </c>
      <c r="M113" s="31">
        <v>5.2671900000000003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51.35</v>
      </c>
      <c r="D114" s="40">
        <v>51.166666666666664</v>
      </c>
      <c r="E114" s="40">
        <v>50.68333333333333</v>
      </c>
      <c r="F114" s="40">
        <v>50.016666666666666</v>
      </c>
      <c r="G114" s="40">
        <v>49.533333333333331</v>
      </c>
      <c r="H114" s="40">
        <v>51.833333333333329</v>
      </c>
      <c r="I114" s="40">
        <v>52.316666666666663</v>
      </c>
      <c r="J114" s="40">
        <v>52.983333333333327</v>
      </c>
      <c r="K114" s="31">
        <v>51.65</v>
      </c>
      <c r="L114" s="31">
        <v>50.5</v>
      </c>
      <c r="M114" s="31">
        <v>220.60504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229.8</v>
      </c>
      <c r="D115" s="40">
        <v>228.73333333333335</v>
      </c>
      <c r="E115" s="40">
        <v>226.76666666666671</v>
      </c>
      <c r="F115" s="40">
        <v>223.73333333333335</v>
      </c>
      <c r="G115" s="40">
        <v>221.76666666666671</v>
      </c>
      <c r="H115" s="40">
        <v>231.76666666666671</v>
      </c>
      <c r="I115" s="40">
        <v>233.73333333333335</v>
      </c>
      <c r="J115" s="40">
        <v>236.76666666666671</v>
      </c>
      <c r="K115" s="31">
        <v>230.7</v>
      </c>
      <c r="L115" s="31">
        <v>225.7</v>
      </c>
      <c r="M115" s="31">
        <v>202.70558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7182.2</v>
      </c>
      <c r="D116" s="40">
        <v>7252.833333333333</v>
      </c>
      <c r="E116" s="40">
        <v>7055.6666666666661</v>
      </c>
      <c r="F116" s="40">
        <v>6929.1333333333332</v>
      </c>
      <c r="G116" s="40">
        <v>6731.9666666666662</v>
      </c>
      <c r="H116" s="40">
        <v>7379.3666666666659</v>
      </c>
      <c r="I116" s="40">
        <v>7576.5333333333319</v>
      </c>
      <c r="J116" s="40">
        <v>7703.0666666666657</v>
      </c>
      <c r="K116" s="31">
        <v>7450</v>
      </c>
      <c r="L116" s="31">
        <v>7126.3</v>
      </c>
      <c r="M116" s="31">
        <v>1.7636099999999999</v>
      </c>
      <c r="N116" s="1"/>
      <c r="O116" s="1"/>
    </row>
    <row r="117" spans="1:15" ht="12.75" customHeight="1">
      <c r="A117" s="56">
        <v>108</v>
      </c>
      <c r="B117" s="31" t="s">
        <v>408</v>
      </c>
      <c r="C117" s="31">
        <v>176.55</v>
      </c>
      <c r="D117" s="40">
        <v>174.70000000000002</v>
      </c>
      <c r="E117" s="40">
        <v>171.85000000000002</v>
      </c>
      <c r="F117" s="40">
        <v>167.15</v>
      </c>
      <c r="G117" s="40">
        <v>164.3</v>
      </c>
      <c r="H117" s="40">
        <v>179.40000000000003</v>
      </c>
      <c r="I117" s="40">
        <v>182.25</v>
      </c>
      <c r="J117" s="40">
        <v>186.95000000000005</v>
      </c>
      <c r="K117" s="31">
        <v>177.55</v>
      </c>
      <c r="L117" s="31">
        <v>170</v>
      </c>
      <c r="M117" s="31">
        <v>61.217860000000002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213.2</v>
      </c>
      <c r="D118" s="40">
        <v>213.73333333333335</v>
      </c>
      <c r="E118" s="40">
        <v>210.4666666666667</v>
      </c>
      <c r="F118" s="40">
        <v>207.73333333333335</v>
      </c>
      <c r="G118" s="40">
        <v>204.4666666666667</v>
      </c>
      <c r="H118" s="40">
        <v>216.4666666666667</v>
      </c>
      <c r="I118" s="40">
        <v>219.73333333333335</v>
      </c>
      <c r="J118" s="40">
        <v>222.4666666666667</v>
      </c>
      <c r="K118" s="31">
        <v>217</v>
      </c>
      <c r="L118" s="31">
        <v>211</v>
      </c>
      <c r="M118" s="31">
        <v>77.171199999999999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140.44999999999999</v>
      </c>
      <c r="D119" s="40">
        <v>138.53333333333333</v>
      </c>
      <c r="E119" s="40">
        <v>136.16666666666666</v>
      </c>
      <c r="F119" s="40">
        <v>131.88333333333333</v>
      </c>
      <c r="G119" s="40">
        <v>129.51666666666665</v>
      </c>
      <c r="H119" s="40">
        <v>142.81666666666666</v>
      </c>
      <c r="I119" s="40">
        <v>145.18333333333334</v>
      </c>
      <c r="J119" s="40">
        <v>149.46666666666667</v>
      </c>
      <c r="K119" s="31">
        <v>140.9</v>
      </c>
      <c r="L119" s="31">
        <v>134.25</v>
      </c>
      <c r="M119" s="31">
        <v>248.33133000000001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832.85</v>
      </c>
      <c r="D120" s="40">
        <v>817.56666666666661</v>
      </c>
      <c r="E120" s="40">
        <v>795.13333333333321</v>
      </c>
      <c r="F120" s="40">
        <v>757.41666666666663</v>
      </c>
      <c r="G120" s="40">
        <v>734.98333333333323</v>
      </c>
      <c r="H120" s="40">
        <v>855.28333333333319</v>
      </c>
      <c r="I120" s="40">
        <v>877.71666666666658</v>
      </c>
      <c r="J120" s="40">
        <v>915.43333333333317</v>
      </c>
      <c r="K120" s="31">
        <v>840</v>
      </c>
      <c r="L120" s="31">
        <v>779.85</v>
      </c>
      <c r="M120" s="31">
        <v>119.74709</v>
      </c>
      <c r="N120" s="1"/>
      <c r="O120" s="1"/>
    </row>
    <row r="121" spans="1:15" ht="12.75" customHeight="1">
      <c r="A121" s="56">
        <v>112</v>
      </c>
      <c r="B121" s="31" t="s">
        <v>858</v>
      </c>
      <c r="C121" s="31">
        <v>25.4</v>
      </c>
      <c r="D121" s="40">
        <v>25.366666666666664</v>
      </c>
      <c r="E121" s="40">
        <v>25.083333333333329</v>
      </c>
      <c r="F121" s="40">
        <v>24.766666666666666</v>
      </c>
      <c r="G121" s="40">
        <v>24.483333333333331</v>
      </c>
      <c r="H121" s="40">
        <v>25.683333333333326</v>
      </c>
      <c r="I121" s="40">
        <v>25.966666666666665</v>
      </c>
      <c r="J121" s="40">
        <v>26.283333333333324</v>
      </c>
      <c r="K121" s="31">
        <v>25.65</v>
      </c>
      <c r="L121" s="31">
        <v>25.05</v>
      </c>
      <c r="M121" s="31">
        <v>223.64053999999999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490.5</v>
      </c>
      <c r="D122" s="40">
        <v>486.83333333333331</v>
      </c>
      <c r="E122" s="40">
        <v>480.76666666666665</v>
      </c>
      <c r="F122" s="40">
        <v>471.03333333333336</v>
      </c>
      <c r="G122" s="40">
        <v>464.9666666666667</v>
      </c>
      <c r="H122" s="40">
        <v>496.56666666666661</v>
      </c>
      <c r="I122" s="40">
        <v>502.63333333333333</v>
      </c>
      <c r="J122" s="40">
        <v>512.36666666666656</v>
      </c>
      <c r="K122" s="31">
        <v>492.9</v>
      </c>
      <c r="L122" s="31">
        <v>477.1</v>
      </c>
      <c r="M122" s="31">
        <v>26.209230000000002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290.55</v>
      </c>
      <c r="D123" s="40">
        <v>291.64999999999998</v>
      </c>
      <c r="E123" s="40">
        <v>287.29999999999995</v>
      </c>
      <c r="F123" s="40">
        <v>284.04999999999995</v>
      </c>
      <c r="G123" s="40">
        <v>279.69999999999993</v>
      </c>
      <c r="H123" s="40">
        <v>294.89999999999998</v>
      </c>
      <c r="I123" s="40">
        <v>299.25</v>
      </c>
      <c r="J123" s="40">
        <v>302.5</v>
      </c>
      <c r="K123" s="31">
        <v>296</v>
      </c>
      <c r="L123" s="31">
        <v>288.39999999999998</v>
      </c>
      <c r="M123" s="31">
        <v>45.404260000000001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1061.1500000000001</v>
      </c>
      <c r="D124" s="40">
        <v>1077.5833333333333</v>
      </c>
      <c r="E124" s="40">
        <v>1025.1666666666665</v>
      </c>
      <c r="F124" s="40">
        <v>989.18333333333317</v>
      </c>
      <c r="G124" s="40">
        <v>936.76666666666642</v>
      </c>
      <c r="H124" s="40">
        <v>1113.5666666666666</v>
      </c>
      <c r="I124" s="40">
        <v>1165.9833333333331</v>
      </c>
      <c r="J124" s="40">
        <v>1201.9666666666667</v>
      </c>
      <c r="K124" s="31">
        <v>1130</v>
      </c>
      <c r="L124" s="31">
        <v>1041.5999999999999</v>
      </c>
      <c r="M124" s="31">
        <v>290.99644999999998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6156.05</v>
      </c>
      <c r="D125" s="40">
        <v>6142.3499999999995</v>
      </c>
      <c r="E125" s="40">
        <v>6075.6999999999989</v>
      </c>
      <c r="F125" s="40">
        <v>5995.3499999999995</v>
      </c>
      <c r="G125" s="40">
        <v>5928.6999999999989</v>
      </c>
      <c r="H125" s="40">
        <v>6222.6999999999989</v>
      </c>
      <c r="I125" s="40">
        <v>6289.3499999999985</v>
      </c>
      <c r="J125" s="40">
        <v>6369.6999999999989</v>
      </c>
      <c r="K125" s="31">
        <v>6209</v>
      </c>
      <c r="L125" s="31">
        <v>6062</v>
      </c>
      <c r="M125" s="31">
        <v>2.20858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1737.5</v>
      </c>
      <c r="D126" s="40">
        <v>1727.1666666666667</v>
      </c>
      <c r="E126" s="40">
        <v>1713.3333333333335</v>
      </c>
      <c r="F126" s="40">
        <v>1689.1666666666667</v>
      </c>
      <c r="G126" s="40">
        <v>1675.3333333333335</v>
      </c>
      <c r="H126" s="40">
        <v>1751.3333333333335</v>
      </c>
      <c r="I126" s="40">
        <v>1765.166666666667</v>
      </c>
      <c r="J126" s="40">
        <v>1789.3333333333335</v>
      </c>
      <c r="K126" s="31">
        <v>1741</v>
      </c>
      <c r="L126" s="31">
        <v>1703</v>
      </c>
      <c r="M126" s="31">
        <v>52.459029999999998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2161.9499999999998</v>
      </c>
      <c r="D127" s="40">
        <v>2180.9166666666665</v>
      </c>
      <c r="E127" s="40">
        <v>2126.833333333333</v>
      </c>
      <c r="F127" s="40">
        <v>2091.7166666666667</v>
      </c>
      <c r="G127" s="40">
        <v>2037.6333333333332</v>
      </c>
      <c r="H127" s="40">
        <v>2216.0333333333328</v>
      </c>
      <c r="I127" s="40">
        <v>2270.1166666666659</v>
      </c>
      <c r="J127" s="40">
        <v>2305.2333333333327</v>
      </c>
      <c r="K127" s="31">
        <v>2235</v>
      </c>
      <c r="L127" s="31">
        <v>2145.8000000000002</v>
      </c>
      <c r="M127" s="31">
        <v>6.2251500000000002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2121</v>
      </c>
      <c r="D128" s="40">
        <v>2119.35</v>
      </c>
      <c r="E128" s="40">
        <v>2069</v>
      </c>
      <c r="F128" s="40">
        <v>2017</v>
      </c>
      <c r="G128" s="40">
        <v>1966.65</v>
      </c>
      <c r="H128" s="40">
        <v>2171.35</v>
      </c>
      <c r="I128" s="40">
        <v>2221.6999999999994</v>
      </c>
      <c r="J128" s="40">
        <v>2273.6999999999998</v>
      </c>
      <c r="K128" s="31">
        <v>2169.6999999999998</v>
      </c>
      <c r="L128" s="31">
        <v>2067.35</v>
      </c>
      <c r="M128" s="31">
        <v>5.5659200000000002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317.3</v>
      </c>
      <c r="D129" s="40">
        <v>322</v>
      </c>
      <c r="E129" s="40">
        <v>311.5</v>
      </c>
      <c r="F129" s="40">
        <v>305.7</v>
      </c>
      <c r="G129" s="40">
        <v>295.2</v>
      </c>
      <c r="H129" s="40">
        <v>327.8</v>
      </c>
      <c r="I129" s="40">
        <v>338.3</v>
      </c>
      <c r="J129" s="40">
        <v>344.1</v>
      </c>
      <c r="K129" s="31">
        <v>332.5</v>
      </c>
      <c r="L129" s="31">
        <v>316.2</v>
      </c>
      <c r="M129" s="31">
        <v>17.284279999999999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685.85</v>
      </c>
      <c r="D130" s="40">
        <v>680.61666666666667</v>
      </c>
      <c r="E130" s="40">
        <v>673.2833333333333</v>
      </c>
      <c r="F130" s="40">
        <v>660.71666666666658</v>
      </c>
      <c r="G130" s="40">
        <v>653.38333333333321</v>
      </c>
      <c r="H130" s="40">
        <v>693.18333333333339</v>
      </c>
      <c r="I130" s="40">
        <v>700.51666666666665</v>
      </c>
      <c r="J130" s="40">
        <v>713.08333333333348</v>
      </c>
      <c r="K130" s="31">
        <v>687.95</v>
      </c>
      <c r="L130" s="31">
        <v>668.05</v>
      </c>
      <c r="M130" s="31">
        <v>29.190449999999998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424.6</v>
      </c>
      <c r="D131" s="40">
        <v>422.93333333333334</v>
      </c>
      <c r="E131" s="40">
        <v>417.86666666666667</v>
      </c>
      <c r="F131" s="40">
        <v>411.13333333333333</v>
      </c>
      <c r="G131" s="40">
        <v>406.06666666666666</v>
      </c>
      <c r="H131" s="40">
        <v>429.66666666666669</v>
      </c>
      <c r="I131" s="40">
        <v>434.73333333333341</v>
      </c>
      <c r="J131" s="40">
        <v>441.4666666666667</v>
      </c>
      <c r="K131" s="31">
        <v>428</v>
      </c>
      <c r="L131" s="31">
        <v>416.2</v>
      </c>
      <c r="M131" s="31">
        <v>52.4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3873.45</v>
      </c>
      <c r="D132" s="40">
        <v>3847.7000000000003</v>
      </c>
      <c r="E132" s="40">
        <v>3786.4000000000005</v>
      </c>
      <c r="F132" s="40">
        <v>3699.3500000000004</v>
      </c>
      <c r="G132" s="40">
        <v>3638.0500000000006</v>
      </c>
      <c r="H132" s="40">
        <v>3934.7500000000005</v>
      </c>
      <c r="I132" s="40">
        <v>3996.0500000000006</v>
      </c>
      <c r="J132" s="40">
        <v>4083.1000000000004</v>
      </c>
      <c r="K132" s="31">
        <v>3909</v>
      </c>
      <c r="L132" s="31">
        <v>3760.65</v>
      </c>
      <c r="M132" s="31">
        <v>4.9333200000000001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2118.85</v>
      </c>
      <c r="D133" s="40">
        <v>2100.4833333333331</v>
      </c>
      <c r="E133" s="40">
        <v>2073.3666666666663</v>
      </c>
      <c r="F133" s="40">
        <v>2027.8833333333332</v>
      </c>
      <c r="G133" s="40">
        <v>2000.7666666666664</v>
      </c>
      <c r="H133" s="40">
        <v>2145.9666666666662</v>
      </c>
      <c r="I133" s="40">
        <v>2173.083333333333</v>
      </c>
      <c r="J133" s="40">
        <v>2218.5666666666662</v>
      </c>
      <c r="K133" s="31">
        <v>2127.6</v>
      </c>
      <c r="L133" s="31">
        <v>2055</v>
      </c>
      <c r="M133" s="31">
        <v>21.21996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87.5</v>
      </c>
      <c r="D134" s="40">
        <v>86.8</v>
      </c>
      <c r="E134" s="40">
        <v>85.949999999999989</v>
      </c>
      <c r="F134" s="40">
        <v>84.399999999999991</v>
      </c>
      <c r="G134" s="40">
        <v>83.549999999999983</v>
      </c>
      <c r="H134" s="40">
        <v>88.35</v>
      </c>
      <c r="I134" s="40">
        <v>89.199999999999989</v>
      </c>
      <c r="J134" s="40">
        <v>90.75</v>
      </c>
      <c r="K134" s="31">
        <v>87.65</v>
      </c>
      <c r="L134" s="31">
        <v>85.25</v>
      </c>
      <c r="M134" s="31">
        <v>81.645229999999998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5078.3999999999996</v>
      </c>
      <c r="D135" s="40">
        <v>5066.5166666666664</v>
      </c>
      <c r="E135" s="40">
        <v>4994.0333333333328</v>
      </c>
      <c r="F135" s="40">
        <v>4909.6666666666661</v>
      </c>
      <c r="G135" s="40">
        <v>4837.1833333333325</v>
      </c>
      <c r="H135" s="40">
        <v>5150.8833333333332</v>
      </c>
      <c r="I135" s="40">
        <v>5223.3666666666668</v>
      </c>
      <c r="J135" s="40">
        <v>5307.7333333333336</v>
      </c>
      <c r="K135" s="31">
        <v>5139</v>
      </c>
      <c r="L135" s="31">
        <v>4982.1499999999996</v>
      </c>
      <c r="M135" s="31">
        <v>2.5237599999999998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432.75</v>
      </c>
      <c r="D136" s="40">
        <v>430.75</v>
      </c>
      <c r="E136" s="40">
        <v>427</v>
      </c>
      <c r="F136" s="40">
        <v>421.25</v>
      </c>
      <c r="G136" s="40">
        <v>417.5</v>
      </c>
      <c r="H136" s="40">
        <v>436.5</v>
      </c>
      <c r="I136" s="40">
        <v>440.25</v>
      </c>
      <c r="J136" s="40">
        <v>446</v>
      </c>
      <c r="K136" s="31">
        <v>434.5</v>
      </c>
      <c r="L136" s="31">
        <v>425</v>
      </c>
      <c r="M136" s="31">
        <v>14.853009999999999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6827.9</v>
      </c>
      <c r="D137" s="40">
        <v>6795.5666666666666</v>
      </c>
      <c r="E137" s="40">
        <v>6712.333333333333</v>
      </c>
      <c r="F137" s="40">
        <v>6596.7666666666664</v>
      </c>
      <c r="G137" s="40">
        <v>6513.5333333333328</v>
      </c>
      <c r="H137" s="40">
        <v>6911.1333333333332</v>
      </c>
      <c r="I137" s="40">
        <v>6994.3666666666668</v>
      </c>
      <c r="J137" s="40">
        <v>7109.9333333333334</v>
      </c>
      <c r="K137" s="31">
        <v>6878.8</v>
      </c>
      <c r="L137" s="31">
        <v>6680</v>
      </c>
      <c r="M137" s="31">
        <v>2.5222600000000002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1924.55</v>
      </c>
      <c r="D138" s="40">
        <v>1930.2166666666665</v>
      </c>
      <c r="E138" s="40">
        <v>1906.5333333333328</v>
      </c>
      <c r="F138" s="40">
        <v>1888.5166666666664</v>
      </c>
      <c r="G138" s="40">
        <v>1864.8333333333328</v>
      </c>
      <c r="H138" s="40">
        <v>1948.2333333333329</v>
      </c>
      <c r="I138" s="40">
        <v>1971.9166666666667</v>
      </c>
      <c r="J138" s="40">
        <v>1989.9333333333329</v>
      </c>
      <c r="K138" s="31">
        <v>1953.9</v>
      </c>
      <c r="L138" s="31">
        <v>1912.2</v>
      </c>
      <c r="M138" s="31">
        <v>36.745229999999999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497.2</v>
      </c>
      <c r="D139" s="40">
        <v>496.16666666666669</v>
      </c>
      <c r="E139" s="40">
        <v>489.93333333333339</v>
      </c>
      <c r="F139" s="40">
        <v>482.66666666666669</v>
      </c>
      <c r="G139" s="40">
        <v>476.43333333333339</v>
      </c>
      <c r="H139" s="40">
        <v>503.43333333333339</v>
      </c>
      <c r="I139" s="40">
        <v>509.66666666666663</v>
      </c>
      <c r="J139" s="40">
        <v>516.93333333333339</v>
      </c>
      <c r="K139" s="31">
        <v>502.4</v>
      </c>
      <c r="L139" s="31">
        <v>488.9</v>
      </c>
      <c r="M139" s="31">
        <v>17.099419999999999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929.3</v>
      </c>
      <c r="D140" s="40">
        <v>925.75</v>
      </c>
      <c r="E140" s="40">
        <v>915.55</v>
      </c>
      <c r="F140" s="40">
        <v>901.8</v>
      </c>
      <c r="G140" s="40">
        <v>891.59999999999991</v>
      </c>
      <c r="H140" s="40">
        <v>939.5</v>
      </c>
      <c r="I140" s="40">
        <v>949.7</v>
      </c>
      <c r="J140" s="40">
        <v>963.45</v>
      </c>
      <c r="K140" s="31">
        <v>935.95</v>
      </c>
      <c r="L140" s="31">
        <v>912</v>
      </c>
      <c r="M140" s="31">
        <v>6.0282799999999996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79942.25</v>
      </c>
      <c r="D141" s="40">
        <v>79600.083333333328</v>
      </c>
      <c r="E141" s="40">
        <v>78892.166666666657</v>
      </c>
      <c r="F141" s="40">
        <v>77842.083333333328</v>
      </c>
      <c r="G141" s="40">
        <v>77134.166666666657</v>
      </c>
      <c r="H141" s="40">
        <v>80650.166666666657</v>
      </c>
      <c r="I141" s="40">
        <v>81358.083333333314</v>
      </c>
      <c r="J141" s="40">
        <v>82408.166666666657</v>
      </c>
      <c r="K141" s="31">
        <v>80308</v>
      </c>
      <c r="L141" s="31">
        <v>78550</v>
      </c>
      <c r="M141" s="31">
        <v>9.2090000000000005E-2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1008.25</v>
      </c>
      <c r="D142" s="40">
        <v>1008.8166666666666</v>
      </c>
      <c r="E142" s="40">
        <v>999.63333333333321</v>
      </c>
      <c r="F142" s="40">
        <v>991.01666666666665</v>
      </c>
      <c r="G142" s="40">
        <v>981.83333333333326</v>
      </c>
      <c r="H142" s="40">
        <v>1017.4333333333332</v>
      </c>
      <c r="I142" s="40">
        <v>1026.6166666666666</v>
      </c>
      <c r="J142" s="40">
        <v>1035.2333333333331</v>
      </c>
      <c r="K142" s="31">
        <v>1018</v>
      </c>
      <c r="L142" s="31">
        <v>1000.2</v>
      </c>
      <c r="M142" s="31">
        <v>5.1598899999999999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199.65</v>
      </c>
      <c r="D143" s="40">
        <v>198.65</v>
      </c>
      <c r="E143" s="40">
        <v>196.55</v>
      </c>
      <c r="F143" s="40">
        <v>193.45000000000002</v>
      </c>
      <c r="G143" s="40">
        <v>191.35000000000002</v>
      </c>
      <c r="H143" s="40">
        <v>201.75</v>
      </c>
      <c r="I143" s="40">
        <v>203.84999999999997</v>
      </c>
      <c r="J143" s="40">
        <v>206.95</v>
      </c>
      <c r="K143" s="31">
        <v>200.75</v>
      </c>
      <c r="L143" s="31">
        <v>195.55</v>
      </c>
      <c r="M143" s="31">
        <v>44.577950000000001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859.5</v>
      </c>
      <c r="D144" s="40">
        <v>864.01666666666677</v>
      </c>
      <c r="E144" s="40">
        <v>849.78333333333353</v>
      </c>
      <c r="F144" s="40">
        <v>840.06666666666672</v>
      </c>
      <c r="G144" s="40">
        <v>825.83333333333348</v>
      </c>
      <c r="H144" s="40">
        <v>873.73333333333358</v>
      </c>
      <c r="I144" s="40">
        <v>887.96666666666692</v>
      </c>
      <c r="J144" s="40">
        <v>897.68333333333362</v>
      </c>
      <c r="K144" s="31">
        <v>878.25</v>
      </c>
      <c r="L144" s="31">
        <v>854.3</v>
      </c>
      <c r="M144" s="31">
        <v>44.818829999999998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218.65</v>
      </c>
      <c r="D145" s="40">
        <v>214.43333333333331</v>
      </c>
      <c r="E145" s="40">
        <v>208.86666666666662</v>
      </c>
      <c r="F145" s="40">
        <v>199.08333333333331</v>
      </c>
      <c r="G145" s="40">
        <v>193.51666666666662</v>
      </c>
      <c r="H145" s="40">
        <v>224.21666666666661</v>
      </c>
      <c r="I145" s="40">
        <v>229.78333333333327</v>
      </c>
      <c r="J145" s="40">
        <v>239.56666666666661</v>
      </c>
      <c r="K145" s="31">
        <v>220</v>
      </c>
      <c r="L145" s="31">
        <v>204.65</v>
      </c>
      <c r="M145" s="31">
        <v>154.96532999999999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561.79999999999995</v>
      </c>
      <c r="D146" s="40">
        <v>557.29999999999995</v>
      </c>
      <c r="E146" s="40">
        <v>552.04999999999995</v>
      </c>
      <c r="F146" s="40">
        <v>542.29999999999995</v>
      </c>
      <c r="G146" s="40">
        <v>537.04999999999995</v>
      </c>
      <c r="H146" s="40">
        <v>567.04999999999995</v>
      </c>
      <c r="I146" s="40">
        <v>572.29999999999995</v>
      </c>
      <c r="J146" s="40">
        <v>582.04999999999995</v>
      </c>
      <c r="K146" s="31">
        <v>562.54999999999995</v>
      </c>
      <c r="L146" s="31">
        <v>547.54999999999995</v>
      </c>
      <c r="M146" s="31">
        <v>9.1434499999999996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7684.6</v>
      </c>
      <c r="D147" s="40">
        <v>7746.4000000000005</v>
      </c>
      <c r="E147" s="40">
        <v>7610.2000000000007</v>
      </c>
      <c r="F147" s="40">
        <v>7535.8</v>
      </c>
      <c r="G147" s="40">
        <v>7399.6</v>
      </c>
      <c r="H147" s="40">
        <v>7820.8000000000011</v>
      </c>
      <c r="I147" s="40">
        <v>7957</v>
      </c>
      <c r="J147" s="40">
        <v>8031.4000000000015</v>
      </c>
      <c r="K147" s="31">
        <v>7882.6</v>
      </c>
      <c r="L147" s="31">
        <v>7672</v>
      </c>
      <c r="M147" s="31">
        <v>4.2843299999999997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1000.1</v>
      </c>
      <c r="D148" s="40">
        <v>996.41666666666663</v>
      </c>
      <c r="E148" s="40">
        <v>983.43333333333328</v>
      </c>
      <c r="F148" s="40">
        <v>966.76666666666665</v>
      </c>
      <c r="G148" s="40">
        <v>953.7833333333333</v>
      </c>
      <c r="H148" s="40">
        <v>1013.0833333333333</v>
      </c>
      <c r="I148" s="40">
        <v>1026.0666666666666</v>
      </c>
      <c r="J148" s="40">
        <v>1042.7333333333331</v>
      </c>
      <c r="K148" s="31">
        <v>1009.4</v>
      </c>
      <c r="L148" s="31">
        <v>979.75</v>
      </c>
      <c r="M148" s="31">
        <v>4.12181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4829.7</v>
      </c>
      <c r="D149" s="40">
        <v>4788.8666666666659</v>
      </c>
      <c r="E149" s="40">
        <v>4712.8333333333321</v>
      </c>
      <c r="F149" s="40">
        <v>4595.9666666666662</v>
      </c>
      <c r="G149" s="40">
        <v>4519.9333333333325</v>
      </c>
      <c r="H149" s="40">
        <v>4905.7333333333318</v>
      </c>
      <c r="I149" s="40">
        <v>4981.7666666666664</v>
      </c>
      <c r="J149" s="40">
        <v>5098.6333333333314</v>
      </c>
      <c r="K149" s="31">
        <v>4864.8999999999996</v>
      </c>
      <c r="L149" s="31">
        <v>4672</v>
      </c>
      <c r="M149" s="31">
        <v>12.733090000000001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3385.15</v>
      </c>
      <c r="D150" s="40">
        <v>3361.0166666666664</v>
      </c>
      <c r="E150" s="40">
        <v>3314.1333333333328</v>
      </c>
      <c r="F150" s="40">
        <v>3243.1166666666663</v>
      </c>
      <c r="G150" s="40">
        <v>3196.2333333333327</v>
      </c>
      <c r="H150" s="40">
        <v>3432.0333333333328</v>
      </c>
      <c r="I150" s="40">
        <v>3478.9166666666661</v>
      </c>
      <c r="J150" s="40">
        <v>3549.9333333333329</v>
      </c>
      <c r="K150" s="31">
        <v>3407.9</v>
      </c>
      <c r="L150" s="31">
        <v>3290</v>
      </c>
      <c r="M150" s="31">
        <v>5.1939900000000003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1659.4</v>
      </c>
      <c r="D151" s="40">
        <v>1624.8333333333333</v>
      </c>
      <c r="E151" s="40">
        <v>1566.5666666666666</v>
      </c>
      <c r="F151" s="40">
        <v>1473.7333333333333</v>
      </c>
      <c r="G151" s="40">
        <v>1415.4666666666667</v>
      </c>
      <c r="H151" s="40">
        <v>1717.6666666666665</v>
      </c>
      <c r="I151" s="40">
        <v>1775.9333333333334</v>
      </c>
      <c r="J151" s="40">
        <v>1868.7666666666664</v>
      </c>
      <c r="K151" s="31">
        <v>1683.1</v>
      </c>
      <c r="L151" s="31">
        <v>1532</v>
      </c>
      <c r="M151" s="31">
        <v>71.641069999999999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871.5</v>
      </c>
      <c r="D152" s="40">
        <v>867.26666666666677</v>
      </c>
      <c r="E152" s="40">
        <v>857.83333333333348</v>
      </c>
      <c r="F152" s="40">
        <v>844.16666666666674</v>
      </c>
      <c r="G152" s="40">
        <v>834.73333333333346</v>
      </c>
      <c r="H152" s="40">
        <v>880.93333333333351</v>
      </c>
      <c r="I152" s="40">
        <v>890.36666666666667</v>
      </c>
      <c r="J152" s="40">
        <v>904.03333333333353</v>
      </c>
      <c r="K152" s="31">
        <v>876.7</v>
      </c>
      <c r="L152" s="31">
        <v>853.6</v>
      </c>
      <c r="M152" s="31">
        <v>1.2890299999999999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145.25</v>
      </c>
      <c r="D153" s="40">
        <v>144.33333333333334</v>
      </c>
      <c r="E153" s="40">
        <v>142.56666666666669</v>
      </c>
      <c r="F153" s="40">
        <v>139.88333333333335</v>
      </c>
      <c r="G153" s="40">
        <v>138.1166666666667</v>
      </c>
      <c r="H153" s="40">
        <v>147.01666666666668</v>
      </c>
      <c r="I153" s="40">
        <v>148.78333333333333</v>
      </c>
      <c r="J153" s="40">
        <v>151.46666666666667</v>
      </c>
      <c r="K153" s="31">
        <v>146.1</v>
      </c>
      <c r="L153" s="31">
        <v>141.65</v>
      </c>
      <c r="M153" s="31">
        <v>75.615589999999997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140.30000000000001</v>
      </c>
      <c r="D154" s="40">
        <v>139.15</v>
      </c>
      <c r="E154" s="40">
        <v>137.70000000000002</v>
      </c>
      <c r="F154" s="40">
        <v>135.10000000000002</v>
      </c>
      <c r="G154" s="40">
        <v>133.65000000000003</v>
      </c>
      <c r="H154" s="40">
        <v>141.75</v>
      </c>
      <c r="I154" s="40">
        <v>143.19999999999999</v>
      </c>
      <c r="J154" s="40">
        <v>145.79999999999998</v>
      </c>
      <c r="K154" s="31">
        <v>140.6</v>
      </c>
      <c r="L154" s="31">
        <v>136.55000000000001</v>
      </c>
      <c r="M154" s="31">
        <v>127.65483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100.3</v>
      </c>
      <c r="D155" s="40">
        <v>99.733333333333334</v>
      </c>
      <c r="E155" s="40">
        <v>98.016666666666666</v>
      </c>
      <c r="F155" s="40">
        <v>95.733333333333334</v>
      </c>
      <c r="G155" s="40">
        <v>94.016666666666666</v>
      </c>
      <c r="H155" s="40">
        <v>102.01666666666667</v>
      </c>
      <c r="I155" s="40">
        <v>103.73333333333333</v>
      </c>
      <c r="J155" s="40">
        <v>106.01666666666667</v>
      </c>
      <c r="K155" s="31">
        <v>101.45</v>
      </c>
      <c r="L155" s="31">
        <v>97.45</v>
      </c>
      <c r="M155" s="31">
        <v>297.86128000000002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3430.25</v>
      </c>
      <c r="D156" s="40">
        <v>3422.9833333333336</v>
      </c>
      <c r="E156" s="40">
        <v>3370.9666666666672</v>
      </c>
      <c r="F156" s="40">
        <v>3311.6833333333334</v>
      </c>
      <c r="G156" s="40">
        <v>3259.666666666667</v>
      </c>
      <c r="H156" s="40">
        <v>3482.2666666666673</v>
      </c>
      <c r="I156" s="40">
        <v>3534.2833333333338</v>
      </c>
      <c r="J156" s="40">
        <v>3593.5666666666675</v>
      </c>
      <c r="K156" s="31">
        <v>3475</v>
      </c>
      <c r="L156" s="31">
        <v>3363.7</v>
      </c>
      <c r="M156" s="31">
        <v>0.73929999999999996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19049.25</v>
      </c>
      <c r="D157" s="40">
        <v>18941.733333333334</v>
      </c>
      <c r="E157" s="40">
        <v>18787.516666666666</v>
      </c>
      <c r="F157" s="40">
        <v>18525.783333333333</v>
      </c>
      <c r="G157" s="40">
        <v>18371.566666666666</v>
      </c>
      <c r="H157" s="40">
        <v>19203.466666666667</v>
      </c>
      <c r="I157" s="40">
        <v>19357.683333333334</v>
      </c>
      <c r="J157" s="40">
        <v>19619.416666666668</v>
      </c>
      <c r="K157" s="31">
        <v>19095.95</v>
      </c>
      <c r="L157" s="31">
        <v>18680</v>
      </c>
      <c r="M157" s="31">
        <v>0.43312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426.4</v>
      </c>
      <c r="D158" s="40">
        <v>424.84999999999997</v>
      </c>
      <c r="E158" s="40">
        <v>421.54999999999995</v>
      </c>
      <c r="F158" s="40">
        <v>416.7</v>
      </c>
      <c r="G158" s="40">
        <v>413.4</v>
      </c>
      <c r="H158" s="40">
        <v>429.69999999999993</v>
      </c>
      <c r="I158" s="40">
        <v>433</v>
      </c>
      <c r="J158" s="40">
        <v>437.84999999999991</v>
      </c>
      <c r="K158" s="31">
        <v>428.15</v>
      </c>
      <c r="L158" s="31">
        <v>420</v>
      </c>
      <c r="M158" s="31">
        <v>3.2800400000000001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1005.4</v>
      </c>
      <c r="D159" s="40">
        <v>1006.6166666666667</v>
      </c>
      <c r="E159" s="40">
        <v>981.2833333333333</v>
      </c>
      <c r="F159" s="40">
        <v>957.16666666666663</v>
      </c>
      <c r="G159" s="40">
        <v>931.83333333333326</v>
      </c>
      <c r="H159" s="40">
        <v>1030.7333333333333</v>
      </c>
      <c r="I159" s="40">
        <v>1056.0666666666666</v>
      </c>
      <c r="J159" s="40">
        <v>1080.1833333333334</v>
      </c>
      <c r="K159" s="31">
        <v>1031.95</v>
      </c>
      <c r="L159" s="31">
        <v>982.5</v>
      </c>
      <c r="M159" s="31">
        <v>15.943820000000001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154.9</v>
      </c>
      <c r="D160" s="40">
        <v>154.05000000000001</v>
      </c>
      <c r="E160" s="40">
        <v>152.55000000000001</v>
      </c>
      <c r="F160" s="40">
        <v>150.19999999999999</v>
      </c>
      <c r="G160" s="40">
        <v>148.69999999999999</v>
      </c>
      <c r="H160" s="40">
        <v>156.40000000000003</v>
      </c>
      <c r="I160" s="40">
        <v>157.90000000000003</v>
      </c>
      <c r="J160" s="40">
        <v>160.25000000000006</v>
      </c>
      <c r="K160" s="31">
        <v>155.55000000000001</v>
      </c>
      <c r="L160" s="31">
        <v>151.69999999999999</v>
      </c>
      <c r="M160" s="31">
        <v>165.68525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222.25</v>
      </c>
      <c r="D161" s="40">
        <v>221.4</v>
      </c>
      <c r="E161" s="40">
        <v>218.9</v>
      </c>
      <c r="F161" s="40">
        <v>215.55</v>
      </c>
      <c r="G161" s="40">
        <v>213.05</v>
      </c>
      <c r="H161" s="40">
        <v>224.75</v>
      </c>
      <c r="I161" s="40">
        <v>227.25</v>
      </c>
      <c r="J161" s="40">
        <v>230.6</v>
      </c>
      <c r="K161" s="31">
        <v>223.9</v>
      </c>
      <c r="L161" s="31">
        <v>218.05</v>
      </c>
      <c r="M161" s="31">
        <v>5.3087999999999997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2748.95</v>
      </c>
      <c r="D162" s="40">
        <v>2749.6166666666668</v>
      </c>
      <c r="E162" s="40">
        <v>2700.2333333333336</v>
      </c>
      <c r="F162" s="40">
        <v>2651.5166666666669</v>
      </c>
      <c r="G162" s="40">
        <v>2602.1333333333337</v>
      </c>
      <c r="H162" s="40">
        <v>2798.3333333333335</v>
      </c>
      <c r="I162" s="40">
        <v>2847.7166666666667</v>
      </c>
      <c r="J162" s="40">
        <v>2896.4333333333334</v>
      </c>
      <c r="K162" s="31">
        <v>2799</v>
      </c>
      <c r="L162" s="31">
        <v>2700.9</v>
      </c>
      <c r="M162" s="31">
        <v>3.45912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39260.25</v>
      </c>
      <c r="D163" s="40">
        <v>39270.48333333333</v>
      </c>
      <c r="E163" s="40">
        <v>38843.766666666663</v>
      </c>
      <c r="F163" s="40">
        <v>38427.283333333333</v>
      </c>
      <c r="G163" s="40">
        <v>38000.566666666666</v>
      </c>
      <c r="H163" s="40">
        <v>39686.96666666666</v>
      </c>
      <c r="I163" s="40">
        <v>40113.68333333332</v>
      </c>
      <c r="J163" s="40">
        <v>40530.166666666657</v>
      </c>
      <c r="K163" s="31">
        <v>39697.199999999997</v>
      </c>
      <c r="L163" s="31">
        <v>38854</v>
      </c>
      <c r="M163" s="31">
        <v>0.18153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234.1</v>
      </c>
      <c r="D164" s="40">
        <v>232.71666666666667</v>
      </c>
      <c r="E164" s="40">
        <v>230.98333333333335</v>
      </c>
      <c r="F164" s="40">
        <v>227.86666666666667</v>
      </c>
      <c r="G164" s="40">
        <v>226.13333333333335</v>
      </c>
      <c r="H164" s="40">
        <v>235.83333333333334</v>
      </c>
      <c r="I164" s="40">
        <v>237.56666666666663</v>
      </c>
      <c r="J164" s="40">
        <v>240.68333333333334</v>
      </c>
      <c r="K164" s="31">
        <v>234.45</v>
      </c>
      <c r="L164" s="31">
        <v>229.6</v>
      </c>
      <c r="M164" s="31">
        <v>12.73855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5259.6</v>
      </c>
      <c r="D165" s="40">
        <v>5281.8666666666668</v>
      </c>
      <c r="E165" s="40">
        <v>5142.7333333333336</v>
      </c>
      <c r="F165" s="40">
        <v>5025.8666666666668</v>
      </c>
      <c r="G165" s="40">
        <v>4886.7333333333336</v>
      </c>
      <c r="H165" s="40">
        <v>5398.7333333333336</v>
      </c>
      <c r="I165" s="40">
        <v>5537.8666666666668</v>
      </c>
      <c r="J165" s="40">
        <v>5654.7333333333336</v>
      </c>
      <c r="K165" s="31">
        <v>5421</v>
      </c>
      <c r="L165" s="31">
        <v>5165</v>
      </c>
      <c r="M165" s="31">
        <v>3.9567700000000001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2382.3000000000002</v>
      </c>
      <c r="D166" s="40">
        <v>2388.0499999999997</v>
      </c>
      <c r="E166" s="40">
        <v>2350.2499999999995</v>
      </c>
      <c r="F166" s="40">
        <v>2318.1999999999998</v>
      </c>
      <c r="G166" s="40">
        <v>2280.3999999999996</v>
      </c>
      <c r="H166" s="40">
        <v>2420.0999999999995</v>
      </c>
      <c r="I166" s="40">
        <v>2457.8999999999996</v>
      </c>
      <c r="J166" s="40">
        <v>2489.9499999999994</v>
      </c>
      <c r="K166" s="31">
        <v>2425.85</v>
      </c>
      <c r="L166" s="31">
        <v>2356</v>
      </c>
      <c r="M166" s="31">
        <v>4.6048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2765.6</v>
      </c>
      <c r="D167" s="40">
        <v>2757.6833333333329</v>
      </c>
      <c r="E167" s="40">
        <v>2717.9166666666661</v>
      </c>
      <c r="F167" s="40">
        <v>2670.2333333333331</v>
      </c>
      <c r="G167" s="40">
        <v>2630.4666666666662</v>
      </c>
      <c r="H167" s="40">
        <v>2805.3666666666659</v>
      </c>
      <c r="I167" s="40">
        <v>2845.1333333333332</v>
      </c>
      <c r="J167" s="40">
        <v>2892.8166666666657</v>
      </c>
      <c r="K167" s="31">
        <v>2797.45</v>
      </c>
      <c r="L167" s="31">
        <v>2710</v>
      </c>
      <c r="M167" s="31">
        <v>3.68682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2378</v>
      </c>
      <c r="D168" s="40">
        <v>2368.4</v>
      </c>
      <c r="E168" s="40">
        <v>2327.8000000000002</v>
      </c>
      <c r="F168" s="40">
        <v>2277.6</v>
      </c>
      <c r="G168" s="40">
        <v>2237</v>
      </c>
      <c r="H168" s="40">
        <v>2418.6000000000004</v>
      </c>
      <c r="I168" s="40">
        <v>2459.1999999999998</v>
      </c>
      <c r="J168" s="40">
        <v>2509.4000000000005</v>
      </c>
      <c r="K168" s="31">
        <v>2409</v>
      </c>
      <c r="L168" s="31">
        <v>2318.1999999999998</v>
      </c>
      <c r="M168" s="31">
        <v>6.7254399999999999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140.35</v>
      </c>
      <c r="D169" s="40">
        <v>139.31666666666663</v>
      </c>
      <c r="E169" s="40">
        <v>137.93333333333328</v>
      </c>
      <c r="F169" s="40">
        <v>135.51666666666665</v>
      </c>
      <c r="G169" s="40">
        <v>134.1333333333333</v>
      </c>
      <c r="H169" s="40">
        <v>141.73333333333326</v>
      </c>
      <c r="I169" s="40">
        <v>143.11666666666665</v>
      </c>
      <c r="J169" s="40">
        <v>145.53333333333325</v>
      </c>
      <c r="K169" s="31">
        <v>140.69999999999999</v>
      </c>
      <c r="L169" s="31">
        <v>136.9</v>
      </c>
      <c r="M169" s="31">
        <v>31.722090000000001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189.15</v>
      </c>
      <c r="D170" s="40">
        <v>188.03333333333333</v>
      </c>
      <c r="E170" s="40">
        <v>185.71666666666667</v>
      </c>
      <c r="F170" s="40">
        <v>182.28333333333333</v>
      </c>
      <c r="G170" s="40">
        <v>179.96666666666667</v>
      </c>
      <c r="H170" s="40">
        <v>191.46666666666667</v>
      </c>
      <c r="I170" s="40">
        <v>193.78333333333333</v>
      </c>
      <c r="J170" s="40">
        <v>197.21666666666667</v>
      </c>
      <c r="K170" s="31">
        <v>190.35</v>
      </c>
      <c r="L170" s="31">
        <v>184.6</v>
      </c>
      <c r="M170" s="31">
        <v>89.604929999999996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487.85</v>
      </c>
      <c r="D171" s="40">
        <v>481.5333333333333</v>
      </c>
      <c r="E171" s="40">
        <v>471.06666666666661</v>
      </c>
      <c r="F171" s="40">
        <v>454.2833333333333</v>
      </c>
      <c r="G171" s="40">
        <v>443.81666666666661</v>
      </c>
      <c r="H171" s="40">
        <v>498.31666666666661</v>
      </c>
      <c r="I171" s="40">
        <v>508.7833333333333</v>
      </c>
      <c r="J171" s="40">
        <v>525.56666666666661</v>
      </c>
      <c r="K171" s="31">
        <v>492</v>
      </c>
      <c r="L171" s="31">
        <v>464.75</v>
      </c>
      <c r="M171" s="31">
        <v>15.610900000000001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14370.6</v>
      </c>
      <c r="D172" s="40">
        <v>14388.050000000001</v>
      </c>
      <c r="E172" s="40">
        <v>14229.150000000001</v>
      </c>
      <c r="F172" s="40">
        <v>14087.7</v>
      </c>
      <c r="G172" s="40">
        <v>13928.800000000001</v>
      </c>
      <c r="H172" s="40">
        <v>14529.500000000002</v>
      </c>
      <c r="I172" s="40">
        <v>14688.4</v>
      </c>
      <c r="J172" s="40">
        <v>14829.850000000002</v>
      </c>
      <c r="K172" s="31">
        <v>14546.95</v>
      </c>
      <c r="L172" s="31">
        <v>14246.6</v>
      </c>
      <c r="M172" s="31">
        <v>1.6820000000000002E-2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42.4</v>
      </c>
      <c r="D173" s="40">
        <v>42.300000000000004</v>
      </c>
      <c r="E173" s="40">
        <v>42.000000000000007</v>
      </c>
      <c r="F173" s="40">
        <v>41.6</v>
      </c>
      <c r="G173" s="40">
        <v>41.300000000000004</v>
      </c>
      <c r="H173" s="40">
        <v>42.70000000000001</v>
      </c>
      <c r="I173" s="40">
        <v>43.000000000000007</v>
      </c>
      <c r="J173" s="40">
        <v>43.400000000000013</v>
      </c>
      <c r="K173" s="31">
        <v>42.6</v>
      </c>
      <c r="L173" s="31">
        <v>41.9</v>
      </c>
      <c r="M173" s="31">
        <v>557.91255000000001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204.15</v>
      </c>
      <c r="D174" s="40">
        <v>204.04999999999998</v>
      </c>
      <c r="E174" s="40">
        <v>201.59999999999997</v>
      </c>
      <c r="F174" s="40">
        <v>199.04999999999998</v>
      </c>
      <c r="G174" s="40">
        <v>196.59999999999997</v>
      </c>
      <c r="H174" s="40">
        <v>206.59999999999997</v>
      </c>
      <c r="I174" s="40">
        <v>209.04999999999995</v>
      </c>
      <c r="J174" s="40">
        <v>211.59999999999997</v>
      </c>
      <c r="K174" s="31">
        <v>206.5</v>
      </c>
      <c r="L174" s="31">
        <v>201.5</v>
      </c>
      <c r="M174" s="31">
        <v>62.092849999999999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154.69999999999999</v>
      </c>
      <c r="D175" s="40">
        <v>154.58333333333334</v>
      </c>
      <c r="E175" s="40">
        <v>153.51666666666668</v>
      </c>
      <c r="F175" s="40">
        <v>152.33333333333334</v>
      </c>
      <c r="G175" s="40">
        <v>151.26666666666668</v>
      </c>
      <c r="H175" s="40">
        <v>155.76666666666668</v>
      </c>
      <c r="I175" s="40">
        <v>156.83333333333334</v>
      </c>
      <c r="J175" s="40">
        <v>158.01666666666668</v>
      </c>
      <c r="K175" s="31">
        <v>155.65</v>
      </c>
      <c r="L175" s="31">
        <v>153.4</v>
      </c>
      <c r="M175" s="31">
        <v>32.039760000000001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2501.9499999999998</v>
      </c>
      <c r="D176" s="40">
        <v>2492.7833333333333</v>
      </c>
      <c r="E176" s="40">
        <v>2465.5666666666666</v>
      </c>
      <c r="F176" s="40">
        <v>2429.1833333333334</v>
      </c>
      <c r="G176" s="40">
        <v>2401.9666666666667</v>
      </c>
      <c r="H176" s="40">
        <v>2529.1666666666665</v>
      </c>
      <c r="I176" s="40">
        <v>2556.3833333333328</v>
      </c>
      <c r="J176" s="40">
        <v>2592.7666666666664</v>
      </c>
      <c r="K176" s="31">
        <v>2520</v>
      </c>
      <c r="L176" s="31">
        <v>2456.4</v>
      </c>
      <c r="M176" s="31">
        <v>93.856070000000003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1103.4000000000001</v>
      </c>
      <c r="D177" s="40">
        <v>1110.5833333333333</v>
      </c>
      <c r="E177" s="40">
        <v>1090.2666666666664</v>
      </c>
      <c r="F177" s="40">
        <v>1077.1333333333332</v>
      </c>
      <c r="G177" s="40">
        <v>1056.8166666666664</v>
      </c>
      <c r="H177" s="40">
        <v>1123.7166666666665</v>
      </c>
      <c r="I177" s="40">
        <v>1144.0333333333335</v>
      </c>
      <c r="J177" s="40">
        <v>1157.1666666666665</v>
      </c>
      <c r="K177" s="31">
        <v>1130.9000000000001</v>
      </c>
      <c r="L177" s="31">
        <v>1097.45</v>
      </c>
      <c r="M177" s="31">
        <v>16.826609999999999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1200.6500000000001</v>
      </c>
      <c r="D178" s="40">
        <v>1193.3666666666666</v>
      </c>
      <c r="E178" s="40">
        <v>1184.6333333333332</v>
      </c>
      <c r="F178" s="40">
        <v>1168.6166666666666</v>
      </c>
      <c r="G178" s="40">
        <v>1159.8833333333332</v>
      </c>
      <c r="H178" s="40">
        <v>1209.3833333333332</v>
      </c>
      <c r="I178" s="40">
        <v>1218.1166666666663</v>
      </c>
      <c r="J178" s="40">
        <v>1234.1333333333332</v>
      </c>
      <c r="K178" s="31">
        <v>1202.0999999999999</v>
      </c>
      <c r="L178" s="31">
        <v>1177.3499999999999</v>
      </c>
      <c r="M178" s="31">
        <v>13.61707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2127.5500000000002</v>
      </c>
      <c r="D179" s="40">
        <v>2114.15</v>
      </c>
      <c r="E179" s="40">
        <v>2086.3000000000002</v>
      </c>
      <c r="F179" s="40">
        <v>2045.0500000000002</v>
      </c>
      <c r="G179" s="40">
        <v>2017.2000000000003</v>
      </c>
      <c r="H179" s="40">
        <v>2155.4</v>
      </c>
      <c r="I179" s="40">
        <v>2183.2499999999995</v>
      </c>
      <c r="J179" s="40">
        <v>2224.5</v>
      </c>
      <c r="K179" s="31">
        <v>2142</v>
      </c>
      <c r="L179" s="31">
        <v>2072.9</v>
      </c>
      <c r="M179" s="31">
        <v>10.74704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8059.75</v>
      </c>
      <c r="D180" s="40">
        <v>8061.8833333333341</v>
      </c>
      <c r="E180" s="40">
        <v>7967.7666666666682</v>
      </c>
      <c r="F180" s="40">
        <v>7875.7833333333338</v>
      </c>
      <c r="G180" s="40">
        <v>7781.6666666666679</v>
      </c>
      <c r="H180" s="40">
        <v>8153.8666666666686</v>
      </c>
      <c r="I180" s="40">
        <v>8247.9833333333354</v>
      </c>
      <c r="J180" s="40">
        <v>8339.966666666669</v>
      </c>
      <c r="K180" s="31">
        <v>8156</v>
      </c>
      <c r="L180" s="31">
        <v>7969.9</v>
      </c>
      <c r="M180" s="31">
        <v>0.14521999999999999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29526.55</v>
      </c>
      <c r="D181" s="40">
        <v>29441.3</v>
      </c>
      <c r="E181" s="40">
        <v>29063.699999999997</v>
      </c>
      <c r="F181" s="40">
        <v>28600.85</v>
      </c>
      <c r="G181" s="40">
        <v>28223.249999999996</v>
      </c>
      <c r="H181" s="40">
        <v>29904.149999999998</v>
      </c>
      <c r="I181" s="40">
        <v>30281.749999999996</v>
      </c>
      <c r="J181" s="40">
        <v>30744.6</v>
      </c>
      <c r="K181" s="31">
        <v>29818.9</v>
      </c>
      <c r="L181" s="31">
        <v>28978.45</v>
      </c>
      <c r="M181" s="31">
        <v>0.38203999999999999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1664.7</v>
      </c>
      <c r="D182" s="40">
        <v>1651.9166666666667</v>
      </c>
      <c r="E182" s="40">
        <v>1633.8333333333335</v>
      </c>
      <c r="F182" s="40">
        <v>1602.9666666666667</v>
      </c>
      <c r="G182" s="40">
        <v>1584.8833333333334</v>
      </c>
      <c r="H182" s="40">
        <v>1682.7833333333335</v>
      </c>
      <c r="I182" s="40">
        <v>1700.866666666667</v>
      </c>
      <c r="J182" s="40">
        <v>1731.7333333333336</v>
      </c>
      <c r="K182" s="31">
        <v>1670</v>
      </c>
      <c r="L182" s="31">
        <v>1621.05</v>
      </c>
      <c r="M182" s="31">
        <v>16.703489999999999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2373.85</v>
      </c>
      <c r="D183" s="40">
        <v>2352.85</v>
      </c>
      <c r="E183" s="40">
        <v>2323.6999999999998</v>
      </c>
      <c r="F183" s="40">
        <v>2273.5499999999997</v>
      </c>
      <c r="G183" s="40">
        <v>2244.3999999999996</v>
      </c>
      <c r="H183" s="40">
        <v>2403</v>
      </c>
      <c r="I183" s="40">
        <v>2432.1500000000005</v>
      </c>
      <c r="J183" s="40">
        <v>2482.3000000000002</v>
      </c>
      <c r="K183" s="31">
        <v>2382</v>
      </c>
      <c r="L183" s="31">
        <v>2302.6999999999998</v>
      </c>
      <c r="M183" s="31">
        <v>2.8378100000000002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523.25</v>
      </c>
      <c r="D184" s="40">
        <v>524.7166666666667</v>
      </c>
      <c r="E184" s="40">
        <v>514.98333333333335</v>
      </c>
      <c r="F184" s="40">
        <v>506.7166666666667</v>
      </c>
      <c r="G184" s="40">
        <v>496.98333333333335</v>
      </c>
      <c r="H184" s="40">
        <v>532.98333333333335</v>
      </c>
      <c r="I184" s="40">
        <v>542.7166666666667</v>
      </c>
      <c r="J184" s="40">
        <v>550.98333333333335</v>
      </c>
      <c r="K184" s="31">
        <v>534.45000000000005</v>
      </c>
      <c r="L184" s="31">
        <v>516.45000000000005</v>
      </c>
      <c r="M184" s="31">
        <v>368.02109999999999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124.65</v>
      </c>
      <c r="D185" s="40">
        <v>123.88333333333333</v>
      </c>
      <c r="E185" s="40">
        <v>122.76666666666665</v>
      </c>
      <c r="F185" s="40">
        <v>120.88333333333333</v>
      </c>
      <c r="G185" s="40">
        <v>119.76666666666665</v>
      </c>
      <c r="H185" s="40">
        <v>125.76666666666665</v>
      </c>
      <c r="I185" s="40">
        <v>126.88333333333333</v>
      </c>
      <c r="J185" s="40">
        <v>128.76666666666665</v>
      </c>
      <c r="K185" s="31">
        <v>125</v>
      </c>
      <c r="L185" s="31">
        <v>122</v>
      </c>
      <c r="M185" s="31">
        <v>407.85174999999998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800</v>
      </c>
      <c r="D186" s="40">
        <v>795.33333333333337</v>
      </c>
      <c r="E186" s="40">
        <v>787.66666666666674</v>
      </c>
      <c r="F186" s="40">
        <v>775.33333333333337</v>
      </c>
      <c r="G186" s="40">
        <v>767.66666666666674</v>
      </c>
      <c r="H186" s="40">
        <v>807.66666666666674</v>
      </c>
      <c r="I186" s="40">
        <v>815.33333333333348</v>
      </c>
      <c r="J186" s="40">
        <v>827.66666666666674</v>
      </c>
      <c r="K186" s="31">
        <v>803</v>
      </c>
      <c r="L186" s="31">
        <v>783</v>
      </c>
      <c r="M186" s="31">
        <v>42.805840000000003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576.70000000000005</v>
      </c>
      <c r="D187" s="40">
        <v>585.56666666666672</v>
      </c>
      <c r="E187" s="40">
        <v>559.13333333333344</v>
      </c>
      <c r="F187" s="40">
        <v>541.56666666666672</v>
      </c>
      <c r="G187" s="40">
        <v>515.13333333333344</v>
      </c>
      <c r="H187" s="40">
        <v>603.13333333333344</v>
      </c>
      <c r="I187" s="40">
        <v>629.56666666666661</v>
      </c>
      <c r="J187" s="40">
        <v>647.13333333333344</v>
      </c>
      <c r="K187" s="31">
        <v>612</v>
      </c>
      <c r="L187" s="31">
        <v>568</v>
      </c>
      <c r="M187" s="31">
        <v>58.888249999999999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547.45000000000005</v>
      </c>
      <c r="D188" s="40">
        <v>547.83333333333337</v>
      </c>
      <c r="E188" s="40">
        <v>537.81666666666672</v>
      </c>
      <c r="F188" s="40">
        <v>528.18333333333339</v>
      </c>
      <c r="G188" s="40">
        <v>518.16666666666674</v>
      </c>
      <c r="H188" s="40">
        <v>557.4666666666667</v>
      </c>
      <c r="I188" s="40">
        <v>567.48333333333335</v>
      </c>
      <c r="J188" s="40">
        <v>577.11666666666667</v>
      </c>
      <c r="K188" s="31">
        <v>557.85</v>
      </c>
      <c r="L188" s="31">
        <v>538.20000000000005</v>
      </c>
      <c r="M188" s="31">
        <v>4.6268500000000001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712.25</v>
      </c>
      <c r="D189" s="40">
        <v>712.44999999999993</v>
      </c>
      <c r="E189" s="40">
        <v>705.39999999999986</v>
      </c>
      <c r="F189" s="40">
        <v>698.55</v>
      </c>
      <c r="G189" s="40">
        <v>691.49999999999989</v>
      </c>
      <c r="H189" s="40">
        <v>719.29999999999984</v>
      </c>
      <c r="I189" s="40">
        <v>726.3499999999998</v>
      </c>
      <c r="J189" s="40">
        <v>733.19999999999982</v>
      </c>
      <c r="K189" s="31">
        <v>719.5</v>
      </c>
      <c r="L189" s="31">
        <v>705.6</v>
      </c>
      <c r="M189" s="31">
        <v>15.31643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925.85</v>
      </c>
      <c r="D190" s="40">
        <v>915.93333333333339</v>
      </c>
      <c r="E190" s="40">
        <v>904.31666666666683</v>
      </c>
      <c r="F190" s="40">
        <v>882.78333333333342</v>
      </c>
      <c r="G190" s="40">
        <v>871.16666666666686</v>
      </c>
      <c r="H190" s="40">
        <v>937.46666666666681</v>
      </c>
      <c r="I190" s="40">
        <v>949.08333333333337</v>
      </c>
      <c r="J190" s="40">
        <v>970.61666666666679</v>
      </c>
      <c r="K190" s="31">
        <v>927.55</v>
      </c>
      <c r="L190" s="31">
        <v>894.4</v>
      </c>
      <c r="M190" s="31">
        <v>20.943239999999999</v>
      </c>
      <c r="N190" s="1"/>
      <c r="O190" s="1"/>
    </row>
    <row r="191" spans="1:15" ht="12.75" customHeight="1">
      <c r="A191" s="56">
        <v>182</v>
      </c>
      <c r="B191" s="31" t="s">
        <v>536</v>
      </c>
      <c r="C191" s="31">
        <v>1281.95</v>
      </c>
      <c r="D191" s="40">
        <v>1289.0666666666666</v>
      </c>
      <c r="E191" s="40">
        <v>1263.1833333333332</v>
      </c>
      <c r="F191" s="40">
        <v>1244.4166666666665</v>
      </c>
      <c r="G191" s="40">
        <v>1218.5333333333331</v>
      </c>
      <c r="H191" s="40">
        <v>1307.8333333333333</v>
      </c>
      <c r="I191" s="40">
        <v>1333.7166666666665</v>
      </c>
      <c r="J191" s="40">
        <v>1352.4833333333333</v>
      </c>
      <c r="K191" s="31">
        <v>1314.95</v>
      </c>
      <c r="L191" s="31">
        <v>1270.3</v>
      </c>
      <c r="M191" s="31">
        <v>2.9607299999999999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3502.75</v>
      </c>
      <c r="D192" s="40">
        <v>3510.65</v>
      </c>
      <c r="E192" s="40">
        <v>3473.3</v>
      </c>
      <c r="F192" s="40">
        <v>3443.85</v>
      </c>
      <c r="G192" s="40">
        <v>3406.5</v>
      </c>
      <c r="H192" s="40">
        <v>3540.1000000000004</v>
      </c>
      <c r="I192" s="40">
        <v>3577.45</v>
      </c>
      <c r="J192" s="40">
        <v>3606.9000000000005</v>
      </c>
      <c r="K192" s="31">
        <v>3548</v>
      </c>
      <c r="L192" s="31">
        <v>3481.2</v>
      </c>
      <c r="M192" s="31">
        <v>25.260819999999999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836.35</v>
      </c>
      <c r="D193" s="40">
        <v>830.53333333333342</v>
      </c>
      <c r="E193" s="40">
        <v>822.86666666666679</v>
      </c>
      <c r="F193" s="40">
        <v>809.38333333333333</v>
      </c>
      <c r="G193" s="40">
        <v>801.7166666666667</v>
      </c>
      <c r="H193" s="40">
        <v>844.01666666666688</v>
      </c>
      <c r="I193" s="40">
        <v>851.68333333333362</v>
      </c>
      <c r="J193" s="40">
        <v>865.16666666666697</v>
      </c>
      <c r="K193" s="31">
        <v>838.2</v>
      </c>
      <c r="L193" s="31">
        <v>817.05</v>
      </c>
      <c r="M193" s="31">
        <v>8.9112200000000001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6184.55</v>
      </c>
      <c r="D194" s="40">
        <v>6184.6166666666659</v>
      </c>
      <c r="E194" s="40">
        <v>6110.2833333333319</v>
      </c>
      <c r="F194" s="40">
        <v>6036.0166666666664</v>
      </c>
      <c r="G194" s="40">
        <v>5961.6833333333325</v>
      </c>
      <c r="H194" s="40">
        <v>6258.8833333333314</v>
      </c>
      <c r="I194" s="40">
        <v>6333.2166666666653</v>
      </c>
      <c r="J194" s="40">
        <v>6407.4833333333308</v>
      </c>
      <c r="K194" s="31">
        <v>6258.95</v>
      </c>
      <c r="L194" s="31">
        <v>6110.35</v>
      </c>
      <c r="M194" s="31">
        <v>0.88924999999999998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501.4</v>
      </c>
      <c r="D195" s="40">
        <v>498.83333333333331</v>
      </c>
      <c r="E195" s="40">
        <v>492.81666666666661</v>
      </c>
      <c r="F195" s="40">
        <v>484.23333333333329</v>
      </c>
      <c r="G195" s="40">
        <v>478.21666666666658</v>
      </c>
      <c r="H195" s="40">
        <v>507.41666666666663</v>
      </c>
      <c r="I195" s="40">
        <v>513.43333333333339</v>
      </c>
      <c r="J195" s="40">
        <v>522.01666666666665</v>
      </c>
      <c r="K195" s="31">
        <v>504.85</v>
      </c>
      <c r="L195" s="31">
        <v>490.25</v>
      </c>
      <c r="M195" s="31">
        <v>317.36426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234.55</v>
      </c>
      <c r="D196" s="40">
        <v>232.98333333333335</v>
      </c>
      <c r="E196" s="40">
        <v>230.31666666666669</v>
      </c>
      <c r="F196" s="40">
        <v>226.08333333333334</v>
      </c>
      <c r="G196" s="40">
        <v>223.41666666666669</v>
      </c>
      <c r="H196" s="40">
        <v>237.2166666666667</v>
      </c>
      <c r="I196" s="40">
        <v>239.88333333333333</v>
      </c>
      <c r="J196" s="40">
        <v>244.1166666666667</v>
      </c>
      <c r="K196" s="31">
        <v>235.65</v>
      </c>
      <c r="L196" s="31">
        <v>228.75</v>
      </c>
      <c r="M196" s="31">
        <v>538.80143999999996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1343.25</v>
      </c>
      <c r="D197" s="40">
        <v>1332.3333333333333</v>
      </c>
      <c r="E197" s="40">
        <v>1317.0166666666664</v>
      </c>
      <c r="F197" s="40">
        <v>1290.7833333333331</v>
      </c>
      <c r="G197" s="40">
        <v>1275.4666666666662</v>
      </c>
      <c r="H197" s="40">
        <v>1358.5666666666666</v>
      </c>
      <c r="I197" s="40">
        <v>1373.8833333333337</v>
      </c>
      <c r="J197" s="40">
        <v>1400.1166666666668</v>
      </c>
      <c r="K197" s="31">
        <v>1347.65</v>
      </c>
      <c r="L197" s="31">
        <v>1306.0999999999999</v>
      </c>
      <c r="M197" s="31">
        <v>54.936669999999999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1556.2</v>
      </c>
      <c r="D198" s="40">
        <v>1541.1000000000001</v>
      </c>
      <c r="E198" s="40">
        <v>1519.4000000000003</v>
      </c>
      <c r="F198" s="40">
        <v>1482.6000000000001</v>
      </c>
      <c r="G198" s="40">
        <v>1460.9000000000003</v>
      </c>
      <c r="H198" s="40">
        <v>1577.9000000000003</v>
      </c>
      <c r="I198" s="40">
        <v>1599.6000000000001</v>
      </c>
      <c r="J198" s="40">
        <v>1636.4000000000003</v>
      </c>
      <c r="K198" s="31">
        <v>1562.8</v>
      </c>
      <c r="L198" s="31">
        <v>1504.3</v>
      </c>
      <c r="M198" s="31">
        <v>30.503920000000001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1095.9000000000001</v>
      </c>
      <c r="D199" s="40">
        <v>1100.2</v>
      </c>
      <c r="E199" s="40">
        <v>1080.8000000000002</v>
      </c>
      <c r="F199" s="40">
        <v>1065.7</v>
      </c>
      <c r="G199" s="40">
        <v>1046.3000000000002</v>
      </c>
      <c r="H199" s="40">
        <v>1115.3000000000002</v>
      </c>
      <c r="I199" s="40">
        <v>1134.7000000000003</v>
      </c>
      <c r="J199" s="40">
        <v>1149.8000000000002</v>
      </c>
      <c r="K199" s="31">
        <v>1119.5999999999999</v>
      </c>
      <c r="L199" s="31">
        <v>1085.0999999999999</v>
      </c>
      <c r="M199" s="31">
        <v>6.2015700000000002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2536.75</v>
      </c>
      <c r="D200" s="40">
        <v>2511.25</v>
      </c>
      <c r="E200" s="40">
        <v>2473.8000000000002</v>
      </c>
      <c r="F200" s="40">
        <v>2410.8500000000004</v>
      </c>
      <c r="G200" s="40">
        <v>2373.4000000000005</v>
      </c>
      <c r="H200" s="40">
        <v>2574.1999999999998</v>
      </c>
      <c r="I200" s="40">
        <v>2611.6499999999996</v>
      </c>
      <c r="J200" s="40">
        <v>2674.5999999999995</v>
      </c>
      <c r="K200" s="31">
        <v>2548.6999999999998</v>
      </c>
      <c r="L200" s="31">
        <v>2448.3000000000002</v>
      </c>
      <c r="M200" s="31">
        <v>34.490859999999998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2902.75</v>
      </c>
      <c r="D201" s="40">
        <v>2866.8166666666671</v>
      </c>
      <c r="E201" s="40">
        <v>2820.6333333333341</v>
      </c>
      <c r="F201" s="40">
        <v>2738.5166666666669</v>
      </c>
      <c r="G201" s="40">
        <v>2692.3333333333339</v>
      </c>
      <c r="H201" s="40">
        <v>2948.9333333333343</v>
      </c>
      <c r="I201" s="40">
        <v>2995.1166666666677</v>
      </c>
      <c r="J201" s="40">
        <v>3077.2333333333345</v>
      </c>
      <c r="K201" s="31">
        <v>2913</v>
      </c>
      <c r="L201" s="31">
        <v>2784.7</v>
      </c>
      <c r="M201" s="31">
        <v>1.59535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529.65</v>
      </c>
      <c r="D202" s="40">
        <v>525.43333333333339</v>
      </c>
      <c r="E202" s="40">
        <v>519.86666666666679</v>
      </c>
      <c r="F202" s="40">
        <v>510.08333333333337</v>
      </c>
      <c r="G202" s="40">
        <v>504.51666666666677</v>
      </c>
      <c r="H202" s="40">
        <v>535.21666666666681</v>
      </c>
      <c r="I202" s="40">
        <v>540.78333333333342</v>
      </c>
      <c r="J202" s="40">
        <v>550.56666666666683</v>
      </c>
      <c r="K202" s="31">
        <v>531</v>
      </c>
      <c r="L202" s="31">
        <v>515.65</v>
      </c>
      <c r="M202" s="31">
        <v>7.6569099999999999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1100.55</v>
      </c>
      <c r="D203" s="40">
        <v>1100.4833333333333</v>
      </c>
      <c r="E203" s="40">
        <v>1085.0666666666666</v>
      </c>
      <c r="F203" s="40">
        <v>1069.5833333333333</v>
      </c>
      <c r="G203" s="40">
        <v>1054.1666666666665</v>
      </c>
      <c r="H203" s="40">
        <v>1115.9666666666667</v>
      </c>
      <c r="I203" s="40">
        <v>1131.3833333333332</v>
      </c>
      <c r="J203" s="40">
        <v>1146.8666666666668</v>
      </c>
      <c r="K203" s="31">
        <v>1115.9000000000001</v>
      </c>
      <c r="L203" s="31">
        <v>1085</v>
      </c>
      <c r="M203" s="31">
        <v>11.023440000000001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742.65</v>
      </c>
      <c r="D204" s="40">
        <v>739.2166666666667</v>
      </c>
      <c r="E204" s="40">
        <v>734.43333333333339</v>
      </c>
      <c r="F204" s="40">
        <v>726.2166666666667</v>
      </c>
      <c r="G204" s="40">
        <v>721.43333333333339</v>
      </c>
      <c r="H204" s="40">
        <v>747.43333333333339</v>
      </c>
      <c r="I204" s="40">
        <v>752.2166666666667</v>
      </c>
      <c r="J204" s="40">
        <v>760.43333333333339</v>
      </c>
      <c r="K204" s="31">
        <v>744</v>
      </c>
      <c r="L204" s="31">
        <v>731</v>
      </c>
      <c r="M204" s="31">
        <v>12.2775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8214.0499999999993</v>
      </c>
      <c r="D205" s="40">
        <v>8109.3499999999995</v>
      </c>
      <c r="E205" s="40">
        <v>7949.6999999999989</v>
      </c>
      <c r="F205" s="40">
        <v>7685.3499999999995</v>
      </c>
      <c r="G205" s="40">
        <v>7525.6999999999989</v>
      </c>
      <c r="H205" s="40">
        <v>8373.6999999999989</v>
      </c>
      <c r="I205" s="40">
        <v>8533.3499999999985</v>
      </c>
      <c r="J205" s="40">
        <v>8797.6999999999989</v>
      </c>
      <c r="K205" s="31">
        <v>8269</v>
      </c>
      <c r="L205" s="31">
        <v>7845</v>
      </c>
      <c r="M205" s="31">
        <v>8.2519600000000004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53.8</v>
      </c>
      <c r="D206" s="40">
        <v>52.35</v>
      </c>
      <c r="E206" s="40">
        <v>50.25</v>
      </c>
      <c r="F206" s="40">
        <v>46.699999999999996</v>
      </c>
      <c r="G206" s="40">
        <v>44.599999999999994</v>
      </c>
      <c r="H206" s="40">
        <v>55.900000000000006</v>
      </c>
      <c r="I206" s="40">
        <v>58.000000000000014</v>
      </c>
      <c r="J206" s="40">
        <v>61.550000000000011</v>
      </c>
      <c r="K206" s="31">
        <v>54.45</v>
      </c>
      <c r="L206" s="31">
        <v>48.8</v>
      </c>
      <c r="M206" s="31">
        <v>566.24381000000005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1732.05</v>
      </c>
      <c r="D207" s="40">
        <v>1716.95</v>
      </c>
      <c r="E207" s="40">
        <v>1684</v>
      </c>
      <c r="F207" s="40">
        <v>1635.95</v>
      </c>
      <c r="G207" s="40">
        <v>1603</v>
      </c>
      <c r="H207" s="40">
        <v>1765</v>
      </c>
      <c r="I207" s="40">
        <v>1797.9500000000003</v>
      </c>
      <c r="J207" s="40">
        <v>1846</v>
      </c>
      <c r="K207" s="31">
        <v>1749.9</v>
      </c>
      <c r="L207" s="31">
        <v>1668.9</v>
      </c>
      <c r="M207" s="31">
        <v>7.4896099999999999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999.05</v>
      </c>
      <c r="D208" s="40">
        <v>992.88333333333333</v>
      </c>
      <c r="E208" s="40">
        <v>973.76666666666665</v>
      </c>
      <c r="F208" s="40">
        <v>948.48333333333335</v>
      </c>
      <c r="G208" s="40">
        <v>929.36666666666667</v>
      </c>
      <c r="H208" s="40">
        <v>1018.1666666666666</v>
      </c>
      <c r="I208" s="40">
        <v>1037.2833333333333</v>
      </c>
      <c r="J208" s="40">
        <v>1062.5666666666666</v>
      </c>
      <c r="K208" s="31">
        <v>1012</v>
      </c>
      <c r="L208" s="31">
        <v>967.6</v>
      </c>
      <c r="M208" s="31">
        <v>32.147979999999997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1004.95</v>
      </c>
      <c r="D209" s="40">
        <v>981.55000000000007</v>
      </c>
      <c r="E209" s="40">
        <v>947.10000000000014</v>
      </c>
      <c r="F209" s="40">
        <v>889.25000000000011</v>
      </c>
      <c r="G209" s="40">
        <v>854.80000000000018</v>
      </c>
      <c r="H209" s="40">
        <v>1039.4000000000001</v>
      </c>
      <c r="I209" s="40">
        <v>1073.8500000000001</v>
      </c>
      <c r="J209" s="40">
        <v>1131.7</v>
      </c>
      <c r="K209" s="31">
        <v>1016</v>
      </c>
      <c r="L209" s="31">
        <v>923.7</v>
      </c>
      <c r="M209" s="31">
        <v>18.287669999999999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324.75</v>
      </c>
      <c r="D210" s="40">
        <v>321.01666666666671</v>
      </c>
      <c r="E210" s="40">
        <v>314.83333333333343</v>
      </c>
      <c r="F210" s="40">
        <v>304.91666666666674</v>
      </c>
      <c r="G210" s="40">
        <v>298.73333333333346</v>
      </c>
      <c r="H210" s="40">
        <v>330.93333333333339</v>
      </c>
      <c r="I210" s="40">
        <v>337.11666666666667</v>
      </c>
      <c r="J210" s="40">
        <v>347.03333333333336</v>
      </c>
      <c r="K210" s="31">
        <v>327.2</v>
      </c>
      <c r="L210" s="31">
        <v>311.10000000000002</v>
      </c>
      <c r="M210" s="31">
        <v>197.96688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9.8000000000000007</v>
      </c>
      <c r="D211" s="40">
        <v>9.8833333333333346</v>
      </c>
      <c r="E211" s="40">
        <v>9.6166666666666689</v>
      </c>
      <c r="F211" s="40">
        <v>9.4333333333333336</v>
      </c>
      <c r="G211" s="40">
        <v>9.1666666666666679</v>
      </c>
      <c r="H211" s="40">
        <v>10.06666666666667</v>
      </c>
      <c r="I211" s="40">
        <v>10.333333333333336</v>
      </c>
      <c r="J211" s="40">
        <v>10.516666666666671</v>
      </c>
      <c r="K211" s="31">
        <v>10.15</v>
      </c>
      <c r="L211" s="31">
        <v>9.6999999999999993</v>
      </c>
      <c r="M211" s="31">
        <v>1132.9944499999999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1239.9000000000001</v>
      </c>
      <c r="D212" s="40">
        <v>1233.8999999999999</v>
      </c>
      <c r="E212" s="40">
        <v>1223.7999999999997</v>
      </c>
      <c r="F212" s="40">
        <v>1207.6999999999998</v>
      </c>
      <c r="G212" s="40">
        <v>1197.5999999999997</v>
      </c>
      <c r="H212" s="40">
        <v>1249.9999999999998</v>
      </c>
      <c r="I212" s="40">
        <v>1260.0999999999997</v>
      </c>
      <c r="J212" s="40">
        <v>1276.1999999999998</v>
      </c>
      <c r="K212" s="31">
        <v>1244</v>
      </c>
      <c r="L212" s="31">
        <v>1217.8</v>
      </c>
      <c r="M212" s="31">
        <v>7.90144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2304.6999999999998</v>
      </c>
      <c r="D213" s="40">
        <v>2264.1333333333332</v>
      </c>
      <c r="E213" s="40">
        <v>2141.5666666666666</v>
      </c>
      <c r="F213" s="40">
        <v>1978.4333333333334</v>
      </c>
      <c r="G213" s="40">
        <v>1855.8666666666668</v>
      </c>
      <c r="H213" s="40">
        <v>2427.2666666666664</v>
      </c>
      <c r="I213" s="40">
        <v>2549.833333333333</v>
      </c>
      <c r="J213" s="40">
        <v>2712.9666666666662</v>
      </c>
      <c r="K213" s="31">
        <v>2386.6999999999998</v>
      </c>
      <c r="L213" s="31">
        <v>2101</v>
      </c>
      <c r="M213" s="31">
        <v>12.080819999999999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658.35</v>
      </c>
      <c r="D214" s="40">
        <v>655.61666666666667</v>
      </c>
      <c r="E214" s="40">
        <v>650.23333333333335</v>
      </c>
      <c r="F214" s="40">
        <v>642.11666666666667</v>
      </c>
      <c r="G214" s="40">
        <v>636.73333333333335</v>
      </c>
      <c r="H214" s="40">
        <v>663.73333333333335</v>
      </c>
      <c r="I214" s="40">
        <v>669.11666666666679</v>
      </c>
      <c r="J214" s="40">
        <v>677.23333333333335</v>
      </c>
      <c r="K214" s="40">
        <v>661</v>
      </c>
      <c r="L214" s="40">
        <v>647.5</v>
      </c>
      <c r="M214" s="40">
        <v>47.522300000000001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13.1</v>
      </c>
      <c r="D215" s="40">
        <v>13.199999999999998</v>
      </c>
      <c r="E215" s="40">
        <v>12.949999999999996</v>
      </c>
      <c r="F215" s="40">
        <v>12.799999999999999</v>
      </c>
      <c r="G215" s="40">
        <v>12.549999999999997</v>
      </c>
      <c r="H215" s="40">
        <v>13.349999999999994</v>
      </c>
      <c r="I215" s="40">
        <v>13.599999999999998</v>
      </c>
      <c r="J215" s="40">
        <v>13.749999999999993</v>
      </c>
      <c r="K215" s="40">
        <v>13.45</v>
      </c>
      <c r="L215" s="40">
        <v>13.05</v>
      </c>
      <c r="M215" s="40">
        <v>688.45606999999995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316.8</v>
      </c>
      <c r="D216" s="40">
        <v>315.58333333333331</v>
      </c>
      <c r="E216" s="40">
        <v>310.21666666666664</v>
      </c>
      <c r="F216" s="40">
        <v>303.63333333333333</v>
      </c>
      <c r="G216" s="40">
        <v>298.26666666666665</v>
      </c>
      <c r="H216" s="40">
        <v>322.16666666666663</v>
      </c>
      <c r="I216" s="40">
        <v>327.5333333333333</v>
      </c>
      <c r="J216" s="40">
        <v>334.11666666666662</v>
      </c>
      <c r="K216" s="40">
        <v>320.95</v>
      </c>
      <c r="L216" s="40">
        <v>309</v>
      </c>
      <c r="M216" s="40">
        <v>142.61936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C23" sqref="C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8"/>
      <c r="B1" s="48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44509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1" t="s">
        <v>16</v>
      </c>
      <c r="B9" s="483" t="s">
        <v>18</v>
      </c>
      <c r="C9" s="487" t="s">
        <v>20</v>
      </c>
      <c r="D9" s="487" t="s">
        <v>21</v>
      </c>
      <c r="E9" s="478" t="s">
        <v>22</v>
      </c>
      <c r="F9" s="479"/>
      <c r="G9" s="480"/>
      <c r="H9" s="478" t="s">
        <v>23</v>
      </c>
      <c r="I9" s="479"/>
      <c r="J9" s="480"/>
      <c r="K9" s="26"/>
      <c r="L9" s="27"/>
      <c r="M9" s="53"/>
      <c r="N9" s="1"/>
      <c r="O9" s="1"/>
    </row>
    <row r="10" spans="1:15" ht="42.75" customHeight="1">
      <c r="A10" s="485"/>
      <c r="B10" s="486"/>
      <c r="C10" s="486"/>
      <c r="D10" s="4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27396.65</v>
      </c>
      <c r="D11" s="40">
        <v>27298.883333333331</v>
      </c>
      <c r="E11" s="40">
        <v>26797.766666666663</v>
      </c>
      <c r="F11" s="40">
        <v>26198.883333333331</v>
      </c>
      <c r="G11" s="40">
        <v>25697.766666666663</v>
      </c>
      <c r="H11" s="40">
        <v>27897.766666666663</v>
      </c>
      <c r="I11" s="40">
        <v>28398.883333333331</v>
      </c>
      <c r="J11" s="40">
        <v>28997.766666666663</v>
      </c>
      <c r="K11" s="31">
        <v>27800</v>
      </c>
      <c r="L11" s="31">
        <v>26700</v>
      </c>
      <c r="M11" s="31">
        <v>7.0040000000000005E-2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565.25</v>
      </c>
      <c r="D12" s="40">
        <v>570.51666666666665</v>
      </c>
      <c r="E12" s="40">
        <v>557.68333333333328</v>
      </c>
      <c r="F12" s="40">
        <v>550.11666666666667</v>
      </c>
      <c r="G12" s="40">
        <v>537.2833333333333</v>
      </c>
      <c r="H12" s="40">
        <v>578.08333333333326</v>
      </c>
      <c r="I12" s="40">
        <v>590.91666666666674</v>
      </c>
      <c r="J12" s="40">
        <v>598.48333333333323</v>
      </c>
      <c r="K12" s="31">
        <v>583.35</v>
      </c>
      <c r="L12" s="31">
        <v>562.95000000000005</v>
      </c>
      <c r="M12" s="31">
        <v>1.6916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953.3</v>
      </c>
      <c r="D13" s="40">
        <v>954.41666666666663</v>
      </c>
      <c r="E13" s="40">
        <v>943.88333333333321</v>
      </c>
      <c r="F13" s="40">
        <v>934.46666666666658</v>
      </c>
      <c r="G13" s="40">
        <v>923.93333333333317</v>
      </c>
      <c r="H13" s="40">
        <v>963.83333333333326</v>
      </c>
      <c r="I13" s="40">
        <v>974.36666666666679</v>
      </c>
      <c r="J13" s="40">
        <v>983.7833333333333</v>
      </c>
      <c r="K13" s="31">
        <v>964.95</v>
      </c>
      <c r="L13" s="31">
        <v>945</v>
      </c>
      <c r="M13" s="31">
        <v>4.0226699999999997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2788.5</v>
      </c>
      <c r="D14" s="40">
        <v>2796.9833333333336</v>
      </c>
      <c r="E14" s="40">
        <v>2774.7166666666672</v>
      </c>
      <c r="F14" s="40">
        <v>2760.9333333333334</v>
      </c>
      <c r="G14" s="40">
        <v>2738.666666666667</v>
      </c>
      <c r="H14" s="40">
        <v>2810.7666666666673</v>
      </c>
      <c r="I14" s="40">
        <v>2833.0333333333338</v>
      </c>
      <c r="J14" s="40">
        <v>2846.8166666666675</v>
      </c>
      <c r="K14" s="31">
        <v>2819.25</v>
      </c>
      <c r="L14" s="31">
        <v>2783.2</v>
      </c>
      <c r="M14" s="31">
        <v>0.51644000000000001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2086.9</v>
      </c>
      <c r="D15" s="40">
        <v>2094.15</v>
      </c>
      <c r="E15" s="40">
        <v>2063.9500000000003</v>
      </c>
      <c r="F15" s="40">
        <v>2041</v>
      </c>
      <c r="G15" s="40">
        <v>2010.8000000000002</v>
      </c>
      <c r="H15" s="40">
        <v>2117.1000000000004</v>
      </c>
      <c r="I15" s="40">
        <v>2147.3000000000002</v>
      </c>
      <c r="J15" s="40">
        <v>2170.2500000000005</v>
      </c>
      <c r="K15" s="31">
        <v>2124.35</v>
      </c>
      <c r="L15" s="31">
        <v>2071.1999999999998</v>
      </c>
      <c r="M15" s="31">
        <v>1.9459900000000001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20025.650000000001</v>
      </c>
      <c r="D16" s="40">
        <v>20134.966666666671</v>
      </c>
      <c r="E16" s="40">
        <v>19885.733333333341</v>
      </c>
      <c r="F16" s="40">
        <v>19745.816666666669</v>
      </c>
      <c r="G16" s="40">
        <v>19496.583333333339</v>
      </c>
      <c r="H16" s="40">
        <v>20274.883333333342</v>
      </c>
      <c r="I16" s="40">
        <v>20524.116666666672</v>
      </c>
      <c r="J16" s="40">
        <v>20664.033333333344</v>
      </c>
      <c r="K16" s="31">
        <v>20384.2</v>
      </c>
      <c r="L16" s="31">
        <v>19995.05</v>
      </c>
      <c r="M16" s="31">
        <v>7.4709999999999999E-2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107.2</v>
      </c>
      <c r="D17" s="40">
        <v>106.03333333333335</v>
      </c>
      <c r="E17" s="40">
        <v>103.4666666666667</v>
      </c>
      <c r="F17" s="40">
        <v>99.733333333333348</v>
      </c>
      <c r="G17" s="40">
        <v>97.1666666666667</v>
      </c>
      <c r="H17" s="40">
        <v>109.76666666666669</v>
      </c>
      <c r="I17" s="40">
        <v>112.33333333333333</v>
      </c>
      <c r="J17" s="40">
        <v>116.06666666666669</v>
      </c>
      <c r="K17" s="31">
        <v>108.6</v>
      </c>
      <c r="L17" s="31">
        <v>102.3</v>
      </c>
      <c r="M17" s="31">
        <v>44.519539999999999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288.7</v>
      </c>
      <c r="D18" s="40">
        <v>289.06666666666666</v>
      </c>
      <c r="E18" s="40">
        <v>284.73333333333335</v>
      </c>
      <c r="F18" s="40">
        <v>280.76666666666671</v>
      </c>
      <c r="G18" s="40">
        <v>276.43333333333339</v>
      </c>
      <c r="H18" s="40">
        <v>293.0333333333333</v>
      </c>
      <c r="I18" s="40">
        <v>297.36666666666667</v>
      </c>
      <c r="J18" s="40">
        <v>301.33333333333326</v>
      </c>
      <c r="K18" s="31">
        <v>293.39999999999998</v>
      </c>
      <c r="L18" s="31">
        <v>285.10000000000002</v>
      </c>
      <c r="M18" s="31">
        <v>28.365729999999999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2518.35</v>
      </c>
      <c r="D19" s="40">
        <v>2496.1333333333337</v>
      </c>
      <c r="E19" s="40">
        <v>2462.2666666666673</v>
      </c>
      <c r="F19" s="40">
        <v>2406.1833333333338</v>
      </c>
      <c r="G19" s="40">
        <v>2372.3166666666675</v>
      </c>
      <c r="H19" s="40">
        <v>2552.2166666666672</v>
      </c>
      <c r="I19" s="40">
        <v>2586.083333333333</v>
      </c>
      <c r="J19" s="40">
        <v>2642.166666666667</v>
      </c>
      <c r="K19" s="31">
        <v>2530</v>
      </c>
      <c r="L19" s="31">
        <v>2440.0500000000002</v>
      </c>
      <c r="M19" s="31">
        <v>8.7814200000000007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1568.25</v>
      </c>
      <c r="D20" s="40">
        <v>1543.0166666666667</v>
      </c>
      <c r="E20" s="40">
        <v>1510.8833333333332</v>
      </c>
      <c r="F20" s="40">
        <v>1453.5166666666667</v>
      </c>
      <c r="G20" s="40">
        <v>1421.3833333333332</v>
      </c>
      <c r="H20" s="40">
        <v>1600.3833333333332</v>
      </c>
      <c r="I20" s="40">
        <v>1632.5166666666669</v>
      </c>
      <c r="J20" s="40">
        <v>1689.8833333333332</v>
      </c>
      <c r="K20" s="31">
        <v>1575.15</v>
      </c>
      <c r="L20" s="31">
        <v>1485.65</v>
      </c>
      <c r="M20" s="31">
        <v>25.650169999999999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1226</v>
      </c>
      <c r="D21" s="40">
        <v>1220.6666666666667</v>
      </c>
      <c r="E21" s="40">
        <v>1206.3333333333335</v>
      </c>
      <c r="F21" s="40">
        <v>1186.6666666666667</v>
      </c>
      <c r="G21" s="40">
        <v>1172.3333333333335</v>
      </c>
      <c r="H21" s="40">
        <v>1240.3333333333335</v>
      </c>
      <c r="I21" s="40">
        <v>1254.666666666667</v>
      </c>
      <c r="J21" s="40">
        <v>1274.3333333333335</v>
      </c>
      <c r="K21" s="31">
        <v>1235</v>
      </c>
      <c r="L21" s="31">
        <v>1201</v>
      </c>
      <c r="M21" s="31">
        <v>16.150929999999999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730.45</v>
      </c>
      <c r="D22" s="40">
        <v>724.88333333333333</v>
      </c>
      <c r="E22" s="40">
        <v>714.66666666666663</v>
      </c>
      <c r="F22" s="40">
        <v>698.88333333333333</v>
      </c>
      <c r="G22" s="40">
        <v>688.66666666666663</v>
      </c>
      <c r="H22" s="40">
        <v>740.66666666666663</v>
      </c>
      <c r="I22" s="40">
        <v>750.88333333333333</v>
      </c>
      <c r="J22" s="40">
        <v>766.66666666666663</v>
      </c>
      <c r="K22" s="31">
        <v>735.1</v>
      </c>
      <c r="L22" s="31">
        <v>709.1</v>
      </c>
      <c r="M22" s="31">
        <v>32.273510000000002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1844.5</v>
      </c>
      <c r="D23" s="40">
        <v>1840.1666666666667</v>
      </c>
      <c r="E23" s="40">
        <v>1805.3333333333335</v>
      </c>
      <c r="F23" s="40">
        <v>1766.1666666666667</v>
      </c>
      <c r="G23" s="40">
        <v>1731.3333333333335</v>
      </c>
      <c r="H23" s="40">
        <v>1879.3333333333335</v>
      </c>
      <c r="I23" s="40">
        <v>1914.166666666667</v>
      </c>
      <c r="J23" s="40">
        <v>1953.3333333333335</v>
      </c>
      <c r="K23" s="31">
        <v>1875</v>
      </c>
      <c r="L23" s="31">
        <v>1801</v>
      </c>
      <c r="M23" s="31">
        <v>1.4837100000000001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358.2</v>
      </c>
      <c r="D24" s="40">
        <v>360.05</v>
      </c>
      <c r="E24" s="40">
        <v>353.1</v>
      </c>
      <c r="F24" s="40">
        <v>348</v>
      </c>
      <c r="G24" s="40">
        <v>341.05</v>
      </c>
      <c r="H24" s="40">
        <v>365.15000000000003</v>
      </c>
      <c r="I24" s="40">
        <v>372.09999999999997</v>
      </c>
      <c r="J24" s="40">
        <v>377.20000000000005</v>
      </c>
      <c r="K24" s="31">
        <v>367</v>
      </c>
      <c r="L24" s="31">
        <v>354.95</v>
      </c>
      <c r="M24" s="31">
        <v>3.0019200000000001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210.8</v>
      </c>
      <c r="D25" s="40">
        <v>212.26666666666665</v>
      </c>
      <c r="E25" s="40">
        <v>208.58333333333331</v>
      </c>
      <c r="F25" s="40">
        <v>206.36666666666667</v>
      </c>
      <c r="G25" s="40">
        <v>202.68333333333334</v>
      </c>
      <c r="H25" s="40">
        <v>214.48333333333329</v>
      </c>
      <c r="I25" s="40">
        <v>218.16666666666663</v>
      </c>
      <c r="J25" s="40">
        <v>220.38333333333327</v>
      </c>
      <c r="K25" s="31">
        <v>215.95</v>
      </c>
      <c r="L25" s="31">
        <v>210.05</v>
      </c>
      <c r="M25" s="31">
        <v>6.7192699999999999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1082.7</v>
      </c>
      <c r="D26" s="40">
        <v>1080.2333333333333</v>
      </c>
      <c r="E26" s="40">
        <v>1062.4666666666667</v>
      </c>
      <c r="F26" s="40">
        <v>1042.2333333333333</v>
      </c>
      <c r="G26" s="40">
        <v>1024.4666666666667</v>
      </c>
      <c r="H26" s="40">
        <v>1100.4666666666667</v>
      </c>
      <c r="I26" s="40">
        <v>1118.2333333333336</v>
      </c>
      <c r="J26" s="40">
        <v>1138.4666666666667</v>
      </c>
      <c r="K26" s="31">
        <v>1098</v>
      </c>
      <c r="L26" s="31">
        <v>1060</v>
      </c>
      <c r="M26" s="31">
        <v>1.7616499999999999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1894.35</v>
      </c>
      <c r="D27" s="40">
        <v>1898.9833333333333</v>
      </c>
      <c r="E27" s="40">
        <v>1877.9666666666667</v>
      </c>
      <c r="F27" s="40">
        <v>1861.5833333333333</v>
      </c>
      <c r="G27" s="40">
        <v>1840.5666666666666</v>
      </c>
      <c r="H27" s="40">
        <v>1915.3666666666668</v>
      </c>
      <c r="I27" s="40">
        <v>1936.3833333333337</v>
      </c>
      <c r="J27" s="40">
        <v>1952.7666666666669</v>
      </c>
      <c r="K27" s="31">
        <v>1920</v>
      </c>
      <c r="L27" s="31">
        <v>1882.6</v>
      </c>
      <c r="M27" s="31">
        <v>0.15719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2184.65</v>
      </c>
      <c r="D28" s="40">
        <v>2182.7333333333331</v>
      </c>
      <c r="E28" s="40">
        <v>2167.9666666666662</v>
      </c>
      <c r="F28" s="40">
        <v>2151.2833333333333</v>
      </c>
      <c r="G28" s="40">
        <v>2136.5166666666664</v>
      </c>
      <c r="H28" s="40">
        <v>2199.4166666666661</v>
      </c>
      <c r="I28" s="40">
        <v>2214.1833333333334</v>
      </c>
      <c r="J28" s="40">
        <v>2230.8666666666659</v>
      </c>
      <c r="K28" s="31">
        <v>2197.5</v>
      </c>
      <c r="L28" s="31">
        <v>2166.0500000000002</v>
      </c>
      <c r="M28" s="31">
        <v>0.65664999999999996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108.15</v>
      </c>
      <c r="D29" s="40">
        <v>107.48333333333335</v>
      </c>
      <c r="E29" s="40">
        <v>106.06666666666669</v>
      </c>
      <c r="F29" s="40">
        <v>103.98333333333335</v>
      </c>
      <c r="G29" s="40">
        <v>102.56666666666669</v>
      </c>
      <c r="H29" s="40">
        <v>109.56666666666669</v>
      </c>
      <c r="I29" s="40">
        <v>110.98333333333335</v>
      </c>
      <c r="J29" s="40">
        <v>113.06666666666669</v>
      </c>
      <c r="K29" s="31">
        <v>108.9</v>
      </c>
      <c r="L29" s="31">
        <v>105.4</v>
      </c>
      <c r="M29" s="31">
        <v>1.9966600000000001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3599.8</v>
      </c>
      <c r="D30" s="40">
        <v>3616.2333333333336</v>
      </c>
      <c r="E30" s="40">
        <v>3574.5666666666671</v>
      </c>
      <c r="F30" s="40">
        <v>3549.3333333333335</v>
      </c>
      <c r="G30" s="40">
        <v>3507.666666666667</v>
      </c>
      <c r="H30" s="40">
        <v>3641.4666666666672</v>
      </c>
      <c r="I30" s="40">
        <v>3683.1333333333332</v>
      </c>
      <c r="J30" s="40">
        <v>3708.3666666666672</v>
      </c>
      <c r="K30" s="31">
        <v>3657.9</v>
      </c>
      <c r="L30" s="31">
        <v>3591</v>
      </c>
      <c r="M30" s="31">
        <v>0.49630000000000002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3290.45</v>
      </c>
      <c r="D31" s="40">
        <v>3328.5</v>
      </c>
      <c r="E31" s="40">
        <v>3246.95</v>
      </c>
      <c r="F31" s="40">
        <v>3203.45</v>
      </c>
      <c r="G31" s="40">
        <v>3121.8999999999996</v>
      </c>
      <c r="H31" s="40">
        <v>3372</v>
      </c>
      <c r="I31" s="40">
        <v>3453.55</v>
      </c>
      <c r="J31" s="40">
        <v>3497.05</v>
      </c>
      <c r="K31" s="31">
        <v>3410.05</v>
      </c>
      <c r="L31" s="31">
        <v>3285</v>
      </c>
      <c r="M31" s="31">
        <v>0.90569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22.8</v>
      </c>
      <c r="D32" s="40">
        <v>22.900000000000002</v>
      </c>
      <c r="E32" s="40">
        <v>22.600000000000005</v>
      </c>
      <c r="F32" s="40">
        <v>22.400000000000002</v>
      </c>
      <c r="G32" s="40">
        <v>22.100000000000005</v>
      </c>
      <c r="H32" s="40">
        <v>23.100000000000005</v>
      </c>
      <c r="I32" s="40">
        <v>23.400000000000002</v>
      </c>
      <c r="J32" s="40">
        <v>23.600000000000005</v>
      </c>
      <c r="K32" s="31">
        <v>23.2</v>
      </c>
      <c r="L32" s="31">
        <v>22.7</v>
      </c>
      <c r="M32" s="31">
        <v>38.586910000000003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706.25</v>
      </c>
      <c r="D33" s="40">
        <v>705.18333333333339</v>
      </c>
      <c r="E33" s="40">
        <v>697.56666666666683</v>
      </c>
      <c r="F33" s="40">
        <v>688.88333333333344</v>
      </c>
      <c r="G33" s="40">
        <v>681.26666666666688</v>
      </c>
      <c r="H33" s="40">
        <v>713.86666666666679</v>
      </c>
      <c r="I33" s="40">
        <v>721.48333333333335</v>
      </c>
      <c r="J33" s="40">
        <v>730.16666666666674</v>
      </c>
      <c r="K33" s="31">
        <v>712.8</v>
      </c>
      <c r="L33" s="31">
        <v>696.5</v>
      </c>
      <c r="M33" s="31">
        <v>11.06415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3527.6</v>
      </c>
      <c r="D34" s="40">
        <v>3524.6333333333337</v>
      </c>
      <c r="E34" s="40">
        <v>3454.2666666666673</v>
      </c>
      <c r="F34" s="40">
        <v>3380.9333333333338</v>
      </c>
      <c r="G34" s="40">
        <v>3310.5666666666675</v>
      </c>
      <c r="H34" s="40">
        <v>3597.9666666666672</v>
      </c>
      <c r="I34" s="40">
        <v>3668.333333333333</v>
      </c>
      <c r="J34" s="40">
        <v>3741.666666666667</v>
      </c>
      <c r="K34" s="31">
        <v>3595</v>
      </c>
      <c r="L34" s="31">
        <v>3451.3</v>
      </c>
      <c r="M34" s="31">
        <v>0.68959999999999999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429.75</v>
      </c>
      <c r="D35" s="40">
        <v>424.51666666666665</v>
      </c>
      <c r="E35" s="40">
        <v>418.68333333333328</v>
      </c>
      <c r="F35" s="40">
        <v>407.61666666666662</v>
      </c>
      <c r="G35" s="40">
        <v>401.78333333333325</v>
      </c>
      <c r="H35" s="40">
        <v>435.58333333333331</v>
      </c>
      <c r="I35" s="40">
        <v>441.41666666666669</v>
      </c>
      <c r="J35" s="40">
        <v>452.48333333333335</v>
      </c>
      <c r="K35" s="31">
        <v>430.35</v>
      </c>
      <c r="L35" s="31">
        <v>413.45</v>
      </c>
      <c r="M35" s="31">
        <v>70.895359999999997</v>
      </c>
      <c r="N35" s="1"/>
      <c r="O35" s="1"/>
    </row>
    <row r="36" spans="1:15" ht="12.75" customHeight="1">
      <c r="A36" s="31">
        <v>26</v>
      </c>
      <c r="B36" s="31" t="s">
        <v>304</v>
      </c>
      <c r="C36" s="31">
        <v>1232.3</v>
      </c>
      <c r="D36" s="40">
        <v>1233.0333333333333</v>
      </c>
      <c r="E36" s="40">
        <v>1220.2666666666667</v>
      </c>
      <c r="F36" s="40">
        <v>1208.2333333333333</v>
      </c>
      <c r="G36" s="40">
        <v>1195.4666666666667</v>
      </c>
      <c r="H36" s="40">
        <v>1245.0666666666666</v>
      </c>
      <c r="I36" s="40">
        <v>1257.833333333333</v>
      </c>
      <c r="J36" s="40">
        <v>1269.8666666666666</v>
      </c>
      <c r="K36" s="31">
        <v>1245.8</v>
      </c>
      <c r="L36" s="31">
        <v>1221</v>
      </c>
      <c r="M36" s="31">
        <v>2.0176099999999999</v>
      </c>
      <c r="N36" s="1"/>
      <c r="O36" s="1"/>
    </row>
    <row r="37" spans="1:15" ht="12.75" customHeight="1">
      <c r="A37" s="31">
        <v>27</v>
      </c>
      <c r="B37" s="31" t="s">
        <v>821</v>
      </c>
      <c r="C37" s="31">
        <v>814.3</v>
      </c>
      <c r="D37" s="40">
        <v>829.76666666666677</v>
      </c>
      <c r="E37" s="40">
        <v>784.53333333333353</v>
      </c>
      <c r="F37" s="40">
        <v>754.76666666666677</v>
      </c>
      <c r="G37" s="40">
        <v>709.53333333333353</v>
      </c>
      <c r="H37" s="40">
        <v>859.53333333333353</v>
      </c>
      <c r="I37" s="40">
        <v>904.76666666666688</v>
      </c>
      <c r="J37" s="40">
        <v>934.53333333333353</v>
      </c>
      <c r="K37" s="31">
        <v>875</v>
      </c>
      <c r="L37" s="31">
        <v>800</v>
      </c>
      <c r="M37" s="31">
        <v>4.0698999999999996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873.85</v>
      </c>
      <c r="D38" s="40">
        <v>870.43333333333339</v>
      </c>
      <c r="E38" s="40">
        <v>864.66666666666674</v>
      </c>
      <c r="F38" s="40">
        <v>855.48333333333335</v>
      </c>
      <c r="G38" s="40">
        <v>849.7166666666667</v>
      </c>
      <c r="H38" s="40">
        <v>879.61666666666679</v>
      </c>
      <c r="I38" s="40">
        <v>885.38333333333344</v>
      </c>
      <c r="J38" s="40">
        <v>894.56666666666683</v>
      </c>
      <c r="K38" s="31">
        <v>876.2</v>
      </c>
      <c r="L38" s="31">
        <v>861.25</v>
      </c>
      <c r="M38" s="31">
        <v>4.2430099999999999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786.3</v>
      </c>
      <c r="D39" s="40">
        <v>780.9666666666667</v>
      </c>
      <c r="E39" s="40">
        <v>772.33333333333337</v>
      </c>
      <c r="F39" s="40">
        <v>758.36666666666667</v>
      </c>
      <c r="G39" s="40">
        <v>749.73333333333335</v>
      </c>
      <c r="H39" s="40">
        <v>794.93333333333339</v>
      </c>
      <c r="I39" s="40">
        <v>803.56666666666661</v>
      </c>
      <c r="J39" s="40">
        <v>817.53333333333342</v>
      </c>
      <c r="K39" s="31">
        <v>789.6</v>
      </c>
      <c r="L39" s="31">
        <v>767</v>
      </c>
      <c r="M39" s="31">
        <v>2.0553300000000001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4405.3500000000004</v>
      </c>
      <c r="D40" s="40">
        <v>4419.45</v>
      </c>
      <c r="E40" s="40">
        <v>4363.8999999999996</v>
      </c>
      <c r="F40" s="40">
        <v>4322.45</v>
      </c>
      <c r="G40" s="40">
        <v>4266.8999999999996</v>
      </c>
      <c r="H40" s="40">
        <v>4460.8999999999996</v>
      </c>
      <c r="I40" s="40">
        <v>4516.4500000000007</v>
      </c>
      <c r="J40" s="40">
        <v>4557.8999999999996</v>
      </c>
      <c r="K40" s="31">
        <v>4475</v>
      </c>
      <c r="L40" s="31">
        <v>4378</v>
      </c>
      <c r="M40" s="31">
        <v>2.85968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229.45</v>
      </c>
      <c r="D41" s="40">
        <v>226.81666666666669</v>
      </c>
      <c r="E41" s="40">
        <v>223.63333333333338</v>
      </c>
      <c r="F41" s="40">
        <v>217.81666666666669</v>
      </c>
      <c r="G41" s="40">
        <v>214.63333333333338</v>
      </c>
      <c r="H41" s="40">
        <v>232.63333333333338</v>
      </c>
      <c r="I41" s="40">
        <v>235.81666666666672</v>
      </c>
      <c r="J41" s="40">
        <v>241.63333333333338</v>
      </c>
      <c r="K41" s="31">
        <v>230</v>
      </c>
      <c r="L41" s="31">
        <v>221</v>
      </c>
      <c r="M41" s="31">
        <v>53.989699999999999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450</v>
      </c>
      <c r="D42" s="40">
        <v>449.06666666666666</v>
      </c>
      <c r="E42" s="40">
        <v>443.48333333333335</v>
      </c>
      <c r="F42" s="40">
        <v>436.9666666666667</v>
      </c>
      <c r="G42" s="40">
        <v>431.38333333333338</v>
      </c>
      <c r="H42" s="40">
        <v>455.58333333333331</v>
      </c>
      <c r="I42" s="40">
        <v>461.16666666666669</v>
      </c>
      <c r="J42" s="40">
        <v>467.68333333333328</v>
      </c>
      <c r="K42" s="31">
        <v>454.65</v>
      </c>
      <c r="L42" s="31">
        <v>442.55</v>
      </c>
      <c r="M42" s="31">
        <v>2.5543</v>
      </c>
      <c r="N42" s="1"/>
      <c r="O42" s="1"/>
    </row>
    <row r="43" spans="1:15" ht="12.75" customHeight="1">
      <c r="A43" s="31">
        <v>33</v>
      </c>
      <c r="B43" s="31" t="s">
        <v>306</v>
      </c>
      <c r="C43" s="31">
        <v>108.35</v>
      </c>
      <c r="D43" s="40">
        <v>108.14999999999999</v>
      </c>
      <c r="E43" s="40">
        <v>106.64999999999998</v>
      </c>
      <c r="F43" s="40">
        <v>104.94999999999999</v>
      </c>
      <c r="G43" s="40">
        <v>103.44999999999997</v>
      </c>
      <c r="H43" s="40">
        <v>109.84999999999998</v>
      </c>
      <c r="I43" s="40">
        <v>111.35000000000001</v>
      </c>
      <c r="J43" s="40">
        <v>113.04999999999998</v>
      </c>
      <c r="K43" s="31">
        <v>109.65</v>
      </c>
      <c r="L43" s="31">
        <v>106.45</v>
      </c>
      <c r="M43" s="31">
        <v>7.6650099999999997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146.05000000000001</v>
      </c>
      <c r="D44" s="40">
        <v>147.23333333333335</v>
      </c>
      <c r="E44" s="40">
        <v>144.2166666666667</v>
      </c>
      <c r="F44" s="40">
        <v>142.38333333333335</v>
      </c>
      <c r="G44" s="40">
        <v>139.3666666666667</v>
      </c>
      <c r="H44" s="40">
        <v>149.06666666666669</v>
      </c>
      <c r="I44" s="40">
        <v>152.08333333333334</v>
      </c>
      <c r="J44" s="40">
        <v>153.91666666666669</v>
      </c>
      <c r="K44" s="31">
        <v>150.25</v>
      </c>
      <c r="L44" s="31">
        <v>145.4</v>
      </c>
      <c r="M44" s="31">
        <v>218.29294999999999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3138</v>
      </c>
      <c r="D45" s="40">
        <v>3138.0499999999997</v>
      </c>
      <c r="E45" s="40">
        <v>3095.0999999999995</v>
      </c>
      <c r="F45" s="40">
        <v>3052.2</v>
      </c>
      <c r="G45" s="40">
        <v>3009.2499999999995</v>
      </c>
      <c r="H45" s="40">
        <v>3180.9499999999994</v>
      </c>
      <c r="I45" s="40">
        <v>3223.8999999999992</v>
      </c>
      <c r="J45" s="40">
        <v>3266.7999999999993</v>
      </c>
      <c r="K45" s="31">
        <v>3181</v>
      </c>
      <c r="L45" s="31">
        <v>3095.15</v>
      </c>
      <c r="M45" s="31">
        <v>7.8782399999999999</v>
      </c>
      <c r="N45" s="1"/>
      <c r="O45" s="1"/>
    </row>
    <row r="46" spans="1:15" ht="12.75" customHeight="1">
      <c r="A46" s="31">
        <v>36</v>
      </c>
      <c r="B46" s="31" t="s">
        <v>307</v>
      </c>
      <c r="C46" s="31">
        <v>192</v>
      </c>
      <c r="D46" s="40">
        <v>193.36666666666667</v>
      </c>
      <c r="E46" s="40">
        <v>189.73333333333335</v>
      </c>
      <c r="F46" s="40">
        <v>187.46666666666667</v>
      </c>
      <c r="G46" s="40">
        <v>183.83333333333334</v>
      </c>
      <c r="H46" s="40">
        <v>195.63333333333335</v>
      </c>
      <c r="I46" s="40">
        <v>199.26666666666668</v>
      </c>
      <c r="J46" s="40">
        <v>201.53333333333336</v>
      </c>
      <c r="K46" s="31">
        <v>197</v>
      </c>
      <c r="L46" s="31">
        <v>191.1</v>
      </c>
      <c r="M46" s="31">
        <v>2.6503100000000002</v>
      </c>
      <c r="N46" s="1"/>
      <c r="O46" s="1"/>
    </row>
    <row r="47" spans="1:15" ht="12.75" customHeight="1">
      <c r="A47" s="31">
        <v>37</v>
      </c>
      <c r="B47" s="31" t="s">
        <v>309</v>
      </c>
      <c r="C47" s="31">
        <v>2266</v>
      </c>
      <c r="D47" s="40">
        <v>2252</v>
      </c>
      <c r="E47" s="40">
        <v>2232</v>
      </c>
      <c r="F47" s="40">
        <v>2198</v>
      </c>
      <c r="G47" s="40">
        <v>2178</v>
      </c>
      <c r="H47" s="40">
        <v>2286</v>
      </c>
      <c r="I47" s="40">
        <v>2306</v>
      </c>
      <c r="J47" s="40">
        <v>2340</v>
      </c>
      <c r="K47" s="31">
        <v>2272</v>
      </c>
      <c r="L47" s="31">
        <v>2218</v>
      </c>
      <c r="M47" s="31">
        <v>3.52664</v>
      </c>
      <c r="N47" s="1"/>
      <c r="O47" s="1"/>
    </row>
    <row r="48" spans="1:15" ht="12.75" customHeight="1">
      <c r="A48" s="31">
        <v>38</v>
      </c>
      <c r="B48" s="31" t="s">
        <v>308</v>
      </c>
      <c r="C48" s="31">
        <v>3005.65</v>
      </c>
      <c r="D48" s="40">
        <v>3020.0499999999997</v>
      </c>
      <c r="E48" s="40">
        <v>2979.8499999999995</v>
      </c>
      <c r="F48" s="40">
        <v>2954.0499999999997</v>
      </c>
      <c r="G48" s="40">
        <v>2913.8499999999995</v>
      </c>
      <c r="H48" s="40">
        <v>3045.8499999999995</v>
      </c>
      <c r="I48" s="40">
        <v>3086.0499999999993</v>
      </c>
      <c r="J48" s="40">
        <v>3111.8499999999995</v>
      </c>
      <c r="K48" s="31">
        <v>3060.25</v>
      </c>
      <c r="L48" s="31">
        <v>2994.25</v>
      </c>
      <c r="M48" s="31">
        <v>0.14659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1501.6</v>
      </c>
      <c r="D49" s="40">
        <v>1474.0666666666666</v>
      </c>
      <c r="E49" s="40">
        <v>1442.5333333333333</v>
      </c>
      <c r="F49" s="40">
        <v>1383.4666666666667</v>
      </c>
      <c r="G49" s="40">
        <v>1351.9333333333334</v>
      </c>
      <c r="H49" s="40">
        <v>1533.1333333333332</v>
      </c>
      <c r="I49" s="40">
        <v>1564.6666666666665</v>
      </c>
      <c r="J49" s="40">
        <v>1623.7333333333331</v>
      </c>
      <c r="K49" s="31">
        <v>1505.6</v>
      </c>
      <c r="L49" s="31">
        <v>1415</v>
      </c>
      <c r="M49" s="31">
        <v>3.9678499999999999</v>
      </c>
      <c r="N49" s="1"/>
      <c r="O49" s="1"/>
    </row>
    <row r="50" spans="1:15" ht="12.75" customHeight="1">
      <c r="A50" s="31">
        <v>40</v>
      </c>
      <c r="B50" s="31" t="s">
        <v>310</v>
      </c>
      <c r="C50" s="31">
        <v>8835.85</v>
      </c>
      <c r="D50" s="40">
        <v>8863.6</v>
      </c>
      <c r="E50" s="40">
        <v>8777.25</v>
      </c>
      <c r="F50" s="40">
        <v>8718.65</v>
      </c>
      <c r="G50" s="40">
        <v>8632.2999999999993</v>
      </c>
      <c r="H50" s="40">
        <v>8922.2000000000007</v>
      </c>
      <c r="I50" s="40">
        <v>9008.5500000000029</v>
      </c>
      <c r="J50" s="40">
        <v>9067.1500000000015</v>
      </c>
      <c r="K50" s="31">
        <v>8949.9500000000007</v>
      </c>
      <c r="L50" s="31">
        <v>8805</v>
      </c>
      <c r="M50" s="31">
        <v>0.43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1244.5</v>
      </c>
      <c r="D51" s="40">
        <v>1231.8</v>
      </c>
      <c r="E51" s="40">
        <v>1210.6999999999998</v>
      </c>
      <c r="F51" s="40">
        <v>1176.8999999999999</v>
      </c>
      <c r="G51" s="40">
        <v>1155.7999999999997</v>
      </c>
      <c r="H51" s="40">
        <v>1265.5999999999999</v>
      </c>
      <c r="I51" s="40">
        <v>1286.6999999999998</v>
      </c>
      <c r="J51" s="40">
        <v>1320.5</v>
      </c>
      <c r="K51" s="31">
        <v>1252.9000000000001</v>
      </c>
      <c r="L51" s="31">
        <v>1198</v>
      </c>
      <c r="M51" s="31">
        <v>5.0370600000000003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672</v>
      </c>
      <c r="D52" s="40">
        <v>675.93333333333339</v>
      </c>
      <c r="E52" s="40">
        <v>658.16666666666674</v>
      </c>
      <c r="F52" s="40">
        <v>644.33333333333337</v>
      </c>
      <c r="G52" s="40">
        <v>626.56666666666672</v>
      </c>
      <c r="H52" s="40">
        <v>689.76666666666677</v>
      </c>
      <c r="I52" s="40">
        <v>707.53333333333342</v>
      </c>
      <c r="J52" s="40">
        <v>721.36666666666679</v>
      </c>
      <c r="K52" s="31">
        <v>693.7</v>
      </c>
      <c r="L52" s="31">
        <v>662.1</v>
      </c>
      <c r="M52" s="31">
        <v>45.008369999999999</v>
      </c>
      <c r="N52" s="1"/>
      <c r="O52" s="1"/>
    </row>
    <row r="53" spans="1:15" ht="12.75" customHeight="1">
      <c r="A53" s="31">
        <v>43</v>
      </c>
      <c r="B53" s="31" t="s">
        <v>311</v>
      </c>
      <c r="C53" s="31">
        <v>565.35</v>
      </c>
      <c r="D53" s="40">
        <v>563.71666666666658</v>
      </c>
      <c r="E53" s="40">
        <v>555.18333333333317</v>
      </c>
      <c r="F53" s="40">
        <v>545.01666666666654</v>
      </c>
      <c r="G53" s="40">
        <v>536.48333333333312</v>
      </c>
      <c r="H53" s="40">
        <v>573.88333333333321</v>
      </c>
      <c r="I53" s="40">
        <v>582.41666666666674</v>
      </c>
      <c r="J53" s="40">
        <v>592.58333333333326</v>
      </c>
      <c r="K53" s="31">
        <v>572.25</v>
      </c>
      <c r="L53" s="31">
        <v>553.54999999999995</v>
      </c>
      <c r="M53" s="31">
        <v>1.2360500000000001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751.05</v>
      </c>
      <c r="D54" s="40">
        <v>751.18333333333339</v>
      </c>
      <c r="E54" s="40">
        <v>741.36666666666679</v>
      </c>
      <c r="F54" s="40">
        <v>731.68333333333339</v>
      </c>
      <c r="G54" s="40">
        <v>721.86666666666679</v>
      </c>
      <c r="H54" s="40">
        <v>760.86666666666679</v>
      </c>
      <c r="I54" s="40">
        <v>770.68333333333339</v>
      </c>
      <c r="J54" s="40">
        <v>780.36666666666679</v>
      </c>
      <c r="K54" s="31">
        <v>761</v>
      </c>
      <c r="L54" s="31">
        <v>741.5</v>
      </c>
      <c r="M54" s="31">
        <v>138.7277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3777.3</v>
      </c>
      <c r="D55" s="40">
        <v>3773.6333333333332</v>
      </c>
      <c r="E55" s="40">
        <v>3747.2666666666664</v>
      </c>
      <c r="F55" s="40">
        <v>3717.2333333333331</v>
      </c>
      <c r="G55" s="40">
        <v>3690.8666666666663</v>
      </c>
      <c r="H55" s="40">
        <v>3803.6666666666665</v>
      </c>
      <c r="I55" s="40">
        <v>3830.0333333333333</v>
      </c>
      <c r="J55" s="40">
        <v>3860.0666666666666</v>
      </c>
      <c r="K55" s="31">
        <v>3800</v>
      </c>
      <c r="L55" s="31">
        <v>3743.6</v>
      </c>
      <c r="M55" s="31">
        <v>2.6160899999999998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222.75</v>
      </c>
      <c r="D56" s="40">
        <v>225.18333333333331</v>
      </c>
      <c r="E56" s="40">
        <v>219.86666666666662</v>
      </c>
      <c r="F56" s="40">
        <v>216.98333333333332</v>
      </c>
      <c r="G56" s="40">
        <v>211.66666666666663</v>
      </c>
      <c r="H56" s="40">
        <v>228.06666666666661</v>
      </c>
      <c r="I56" s="40">
        <v>233.38333333333327</v>
      </c>
      <c r="J56" s="40">
        <v>236.26666666666659</v>
      </c>
      <c r="K56" s="31">
        <v>230.5</v>
      </c>
      <c r="L56" s="31">
        <v>222.3</v>
      </c>
      <c r="M56" s="31">
        <v>6.3967999999999998</v>
      </c>
      <c r="N56" s="1"/>
      <c r="O56" s="1"/>
    </row>
    <row r="57" spans="1:15" ht="12.75" customHeight="1">
      <c r="A57" s="31">
        <v>47</v>
      </c>
      <c r="B57" s="31" t="s">
        <v>316</v>
      </c>
      <c r="C57" s="31">
        <v>1098.25</v>
      </c>
      <c r="D57" s="40">
        <v>1105.05</v>
      </c>
      <c r="E57" s="40">
        <v>1086.1999999999998</v>
      </c>
      <c r="F57" s="40">
        <v>1074.1499999999999</v>
      </c>
      <c r="G57" s="40">
        <v>1055.2999999999997</v>
      </c>
      <c r="H57" s="40">
        <v>1117.0999999999999</v>
      </c>
      <c r="I57" s="40">
        <v>1135.9499999999998</v>
      </c>
      <c r="J57" s="40">
        <v>1148</v>
      </c>
      <c r="K57" s="31">
        <v>1123.9000000000001</v>
      </c>
      <c r="L57" s="31">
        <v>1093</v>
      </c>
      <c r="M57" s="31">
        <v>0.88356000000000001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18319.75</v>
      </c>
      <c r="D58" s="40">
        <v>18075.899999999998</v>
      </c>
      <c r="E58" s="40">
        <v>17758.849999999995</v>
      </c>
      <c r="F58" s="40">
        <v>17197.949999999997</v>
      </c>
      <c r="G58" s="40">
        <v>16880.899999999994</v>
      </c>
      <c r="H58" s="40">
        <v>18636.799999999996</v>
      </c>
      <c r="I58" s="40">
        <v>18953.849999999999</v>
      </c>
      <c r="J58" s="40">
        <v>19514.749999999996</v>
      </c>
      <c r="K58" s="31">
        <v>18392.95</v>
      </c>
      <c r="L58" s="31">
        <v>17515</v>
      </c>
      <c r="M58" s="31">
        <v>3.1619899999999999</v>
      </c>
      <c r="N58" s="1"/>
      <c r="O58" s="1"/>
    </row>
    <row r="59" spans="1:15" ht="12.75" customHeight="1">
      <c r="A59" s="31">
        <v>49</v>
      </c>
      <c r="B59" s="31" t="s">
        <v>246</v>
      </c>
      <c r="C59" s="31">
        <v>5021.3999999999996</v>
      </c>
      <c r="D59" s="40">
        <v>5001.0666666666666</v>
      </c>
      <c r="E59" s="40">
        <v>4934.3833333333332</v>
      </c>
      <c r="F59" s="40">
        <v>4847.3666666666668</v>
      </c>
      <c r="G59" s="40">
        <v>4780.6833333333334</v>
      </c>
      <c r="H59" s="40">
        <v>5088.083333333333</v>
      </c>
      <c r="I59" s="40">
        <v>5154.7666666666655</v>
      </c>
      <c r="J59" s="40">
        <v>5241.7833333333328</v>
      </c>
      <c r="K59" s="31">
        <v>5067.75</v>
      </c>
      <c r="L59" s="31">
        <v>4914.05</v>
      </c>
      <c r="M59" s="31">
        <v>0.4844</v>
      </c>
      <c r="N59" s="1"/>
      <c r="O59" s="1"/>
    </row>
    <row r="60" spans="1:15" ht="12" customHeight="1">
      <c r="A60" s="31">
        <v>50</v>
      </c>
      <c r="B60" s="31" t="s">
        <v>65</v>
      </c>
      <c r="C60" s="31">
        <v>7673.65</v>
      </c>
      <c r="D60" s="40">
        <v>7624.2666666666664</v>
      </c>
      <c r="E60" s="40">
        <v>7535.3833333333332</v>
      </c>
      <c r="F60" s="40">
        <v>7397.1166666666668</v>
      </c>
      <c r="G60" s="40">
        <v>7308.2333333333336</v>
      </c>
      <c r="H60" s="40">
        <v>7762.5333333333328</v>
      </c>
      <c r="I60" s="40">
        <v>7851.4166666666661</v>
      </c>
      <c r="J60" s="40">
        <v>7989.6833333333325</v>
      </c>
      <c r="K60" s="31">
        <v>7713.15</v>
      </c>
      <c r="L60" s="31">
        <v>7486</v>
      </c>
      <c r="M60" s="31">
        <v>9.0030099999999997</v>
      </c>
      <c r="N60" s="1"/>
      <c r="O60" s="1"/>
    </row>
    <row r="61" spans="1:15" ht="12.75" customHeight="1">
      <c r="A61" s="31">
        <v>51</v>
      </c>
      <c r="B61" s="31" t="s">
        <v>317</v>
      </c>
      <c r="C61" s="31">
        <v>3294.5</v>
      </c>
      <c r="D61" s="40">
        <v>3361.2166666666667</v>
      </c>
      <c r="E61" s="40">
        <v>3222.4333333333334</v>
      </c>
      <c r="F61" s="40">
        <v>3150.3666666666668</v>
      </c>
      <c r="G61" s="40">
        <v>3011.5833333333335</v>
      </c>
      <c r="H61" s="40">
        <v>3433.2833333333333</v>
      </c>
      <c r="I61" s="40">
        <v>3572.0666666666671</v>
      </c>
      <c r="J61" s="40">
        <v>3644.1333333333332</v>
      </c>
      <c r="K61" s="31">
        <v>3500</v>
      </c>
      <c r="L61" s="31">
        <v>3289.15</v>
      </c>
      <c r="M61" s="31">
        <v>1.29898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2459.1</v>
      </c>
      <c r="D62" s="40">
        <v>2455.3333333333335</v>
      </c>
      <c r="E62" s="40">
        <v>2433.7666666666669</v>
      </c>
      <c r="F62" s="40">
        <v>2408.4333333333334</v>
      </c>
      <c r="G62" s="40">
        <v>2386.8666666666668</v>
      </c>
      <c r="H62" s="40">
        <v>2480.666666666667</v>
      </c>
      <c r="I62" s="40">
        <v>2502.2333333333336</v>
      </c>
      <c r="J62" s="40">
        <v>2527.5666666666671</v>
      </c>
      <c r="K62" s="31">
        <v>2476.9</v>
      </c>
      <c r="L62" s="31">
        <v>2430</v>
      </c>
      <c r="M62" s="31">
        <v>3.3247900000000001</v>
      </c>
      <c r="N62" s="1"/>
      <c r="O62" s="1"/>
    </row>
    <row r="63" spans="1:15" ht="12.75" customHeight="1">
      <c r="A63" s="31">
        <v>53</v>
      </c>
      <c r="B63" s="31" t="s">
        <v>318</v>
      </c>
      <c r="C63" s="31">
        <v>332.9</v>
      </c>
      <c r="D63" s="40">
        <v>334.48333333333335</v>
      </c>
      <c r="E63" s="40">
        <v>328.9666666666667</v>
      </c>
      <c r="F63" s="40">
        <v>325.03333333333336</v>
      </c>
      <c r="G63" s="40">
        <v>319.51666666666671</v>
      </c>
      <c r="H63" s="40">
        <v>338.41666666666669</v>
      </c>
      <c r="I63" s="40">
        <v>343.93333333333334</v>
      </c>
      <c r="J63" s="40">
        <v>347.86666666666667</v>
      </c>
      <c r="K63" s="31">
        <v>340</v>
      </c>
      <c r="L63" s="31">
        <v>330.55</v>
      </c>
      <c r="M63" s="31">
        <v>13.344670000000001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295.5</v>
      </c>
      <c r="D64" s="40">
        <v>296.95</v>
      </c>
      <c r="E64" s="40">
        <v>290.7</v>
      </c>
      <c r="F64" s="40">
        <v>285.89999999999998</v>
      </c>
      <c r="G64" s="40">
        <v>279.64999999999998</v>
      </c>
      <c r="H64" s="40">
        <v>301.75</v>
      </c>
      <c r="I64" s="40">
        <v>308</v>
      </c>
      <c r="J64" s="40">
        <v>312.8</v>
      </c>
      <c r="K64" s="31">
        <v>303.2</v>
      </c>
      <c r="L64" s="31">
        <v>292.14999999999998</v>
      </c>
      <c r="M64" s="31">
        <v>76.351029999999994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105.65</v>
      </c>
      <c r="D65" s="40">
        <v>104.5</v>
      </c>
      <c r="E65" s="40">
        <v>102.6</v>
      </c>
      <c r="F65" s="40">
        <v>99.55</v>
      </c>
      <c r="G65" s="40">
        <v>97.649999999999991</v>
      </c>
      <c r="H65" s="40">
        <v>107.55</v>
      </c>
      <c r="I65" s="40">
        <v>109.45</v>
      </c>
      <c r="J65" s="40">
        <v>112.5</v>
      </c>
      <c r="K65" s="31">
        <v>106.4</v>
      </c>
      <c r="L65" s="31">
        <v>101.45</v>
      </c>
      <c r="M65" s="31">
        <v>661.90588000000002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63.2</v>
      </c>
      <c r="D66" s="40">
        <v>63.15</v>
      </c>
      <c r="E66" s="40">
        <v>62.349999999999994</v>
      </c>
      <c r="F66" s="40">
        <v>61.499999999999993</v>
      </c>
      <c r="G66" s="40">
        <v>60.699999999999989</v>
      </c>
      <c r="H66" s="40">
        <v>64</v>
      </c>
      <c r="I66" s="40">
        <v>64.8</v>
      </c>
      <c r="J66" s="40">
        <v>65.650000000000006</v>
      </c>
      <c r="K66" s="31">
        <v>63.95</v>
      </c>
      <c r="L66" s="31">
        <v>62.3</v>
      </c>
      <c r="M66" s="31">
        <v>89.606989999999996</v>
      </c>
      <c r="N66" s="1"/>
      <c r="O66" s="1"/>
    </row>
    <row r="67" spans="1:15" ht="12.75" customHeight="1">
      <c r="A67" s="31">
        <v>57</v>
      </c>
      <c r="B67" s="31" t="s">
        <v>312</v>
      </c>
      <c r="C67" s="31">
        <v>3159.4</v>
      </c>
      <c r="D67" s="40">
        <v>3176.4666666666667</v>
      </c>
      <c r="E67" s="40">
        <v>3107.9333333333334</v>
      </c>
      <c r="F67" s="40">
        <v>3056.4666666666667</v>
      </c>
      <c r="G67" s="40">
        <v>2987.9333333333334</v>
      </c>
      <c r="H67" s="40">
        <v>3227.9333333333334</v>
      </c>
      <c r="I67" s="40">
        <v>3296.4666666666672</v>
      </c>
      <c r="J67" s="40">
        <v>3347.9333333333334</v>
      </c>
      <c r="K67" s="31">
        <v>3245</v>
      </c>
      <c r="L67" s="31">
        <v>3125</v>
      </c>
      <c r="M67" s="31">
        <v>0.50868000000000002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2131.9</v>
      </c>
      <c r="D68" s="40">
        <v>2109.6666666666665</v>
      </c>
      <c r="E68" s="40">
        <v>2069.333333333333</v>
      </c>
      <c r="F68" s="40">
        <v>2006.7666666666664</v>
      </c>
      <c r="G68" s="40">
        <v>1966.4333333333329</v>
      </c>
      <c r="H68" s="40">
        <v>2172.2333333333331</v>
      </c>
      <c r="I68" s="40">
        <v>2212.5666666666662</v>
      </c>
      <c r="J68" s="40">
        <v>2275.1333333333332</v>
      </c>
      <c r="K68" s="31">
        <v>2150</v>
      </c>
      <c r="L68" s="31">
        <v>2047.1</v>
      </c>
      <c r="M68" s="31">
        <v>10.35835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4838.55</v>
      </c>
      <c r="D69" s="40">
        <v>4810.3</v>
      </c>
      <c r="E69" s="40">
        <v>4770.7000000000007</v>
      </c>
      <c r="F69" s="40">
        <v>4702.8500000000004</v>
      </c>
      <c r="G69" s="40">
        <v>4663.2500000000009</v>
      </c>
      <c r="H69" s="40">
        <v>4878.1500000000005</v>
      </c>
      <c r="I69" s="40">
        <v>4917.7500000000009</v>
      </c>
      <c r="J69" s="40">
        <v>4985.6000000000004</v>
      </c>
      <c r="K69" s="31">
        <v>4849.8999999999996</v>
      </c>
      <c r="L69" s="31">
        <v>4742.45</v>
      </c>
      <c r="M69" s="31">
        <v>0.18540999999999999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1104.8499999999999</v>
      </c>
      <c r="D70" s="40">
        <v>1106.1666666666667</v>
      </c>
      <c r="E70" s="40">
        <v>1094.3333333333335</v>
      </c>
      <c r="F70" s="40">
        <v>1083.8166666666668</v>
      </c>
      <c r="G70" s="40">
        <v>1071.9833333333336</v>
      </c>
      <c r="H70" s="40">
        <v>1116.6833333333334</v>
      </c>
      <c r="I70" s="40">
        <v>1128.5166666666669</v>
      </c>
      <c r="J70" s="40">
        <v>1139.0333333333333</v>
      </c>
      <c r="K70" s="31">
        <v>1118</v>
      </c>
      <c r="L70" s="31">
        <v>1095.6500000000001</v>
      </c>
      <c r="M70" s="31">
        <v>0.31309999999999999</v>
      </c>
      <c r="N70" s="1"/>
      <c r="O70" s="1"/>
    </row>
    <row r="71" spans="1:15" ht="12.75" customHeight="1">
      <c r="A71" s="31">
        <v>61</v>
      </c>
      <c r="B71" s="31" t="s">
        <v>321</v>
      </c>
      <c r="C71" s="31">
        <v>429.35</v>
      </c>
      <c r="D71" s="40">
        <v>427.65000000000003</v>
      </c>
      <c r="E71" s="40">
        <v>424.70000000000005</v>
      </c>
      <c r="F71" s="40">
        <v>420.05</v>
      </c>
      <c r="G71" s="40">
        <v>417.1</v>
      </c>
      <c r="H71" s="40">
        <v>432.30000000000007</v>
      </c>
      <c r="I71" s="40">
        <v>435.25</v>
      </c>
      <c r="J71" s="40">
        <v>439.90000000000009</v>
      </c>
      <c r="K71" s="31">
        <v>430.6</v>
      </c>
      <c r="L71" s="31">
        <v>423</v>
      </c>
      <c r="M71" s="31">
        <v>1.2180800000000001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212.45</v>
      </c>
      <c r="D72" s="40">
        <v>209.1</v>
      </c>
      <c r="E72" s="40">
        <v>204.89999999999998</v>
      </c>
      <c r="F72" s="40">
        <v>197.35</v>
      </c>
      <c r="G72" s="40">
        <v>193.14999999999998</v>
      </c>
      <c r="H72" s="40">
        <v>216.64999999999998</v>
      </c>
      <c r="I72" s="40">
        <v>220.84999999999997</v>
      </c>
      <c r="J72" s="40">
        <v>228.39999999999998</v>
      </c>
      <c r="K72" s="31">
        <v>213.3</v>
      </c>
      <c r="L72" s="31">
        <v>201.55</v>
      </c>
      <c r="M72" s="31">
        <v>119.6461</v>
      </c>
      <c r="N72" s="1"/>
      <c r="O72" s="1"/>
    </row>
    <row r="73" spans="1:15" ht="12.75" customHeight="1">
      <c r="A73" s="31">
        <v>63</v>
      </c>
      <c r="B73" s="31" t="s">
        <v>313</v>
      </c>
      <c r="C73" s="31">
        <v>1597.15</v>
      </c>
      <c r="D73" s="40">
        <v>1600.7833333333335</v>
      </c>
      <c r="E73" s="40">
        <v>1586.5666666666671</v>
      </c>
      <c r="F73" s="40">
        <v>1575.9833333333336</v>
      </c>
      <c r="G73" s="40">
        <v>1561.7666666666671</v>
      </c>
      <c r="H73" s="40">
        <v>1611.366666666667</v>
      </c>
      <c r="I73" s="40">
        <v>1625.5833333333337</v>
      </c>
      <c r="J73" s="40">
        <v>1636.166666666667</v>
      </c>
      <c r="K73" s="31">
        <v>1615</v>
      </c>
      <c r="L73" s="31">
        <v>1590.2</v>
      </c>
      <c r="M73" s="31">
        <v>1.9296199999999999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755.35</v>
      </c>
      <c r="D74" s="40">
        <v>758.65000000000009</v>
      </c>
      <c r="E74" s="40">
        <v>748.60000000000014</v>
      </c>
      <c r="F74" s="40">
        <v>741.85</v>
      </c>
      <c r="G74" s="40">
        <v>731.80000000000007</v>
      </c>
      <c r="H74" s="40">
        <v>765.4000000000002</v>
      </c>
      <c r="I74" s="40">
        <v>775.45000000000016</v>
      </c>
      <c r="J74" s="40">
        <v>782.20000000000027</v>
      </c>
      <c r="K74" s="31">
        <v>768.7</v>
      </c>
      <c r="L74" s="31">
        <v>751.9</v>
      </c>
      <c r="M74" s="31">
        <v>5.4421200000000001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814.65</v>
      </c>
      <c r="D75" s="40">
        <v>805.68333333333339</v>
      </c>
      <c r="E75" s="40">
        <v>790.46666666666681</v>
      </c>
      <c r="F75" s="40">
        <v>766.28333333333342</v>
      </c>
      <c r="G75" s="40">
        <v>751.06666666666683</v>
      </c>
      <c r="H75" s="40">
        <v>829.86666666666679</v>
      </c>
      <c r="I75" s="40">
        <v>845.08333333333348</v>
      </c>
      <c r="J75" s="40">
        <v>869.26666666666677</v>
      </c>
      <c r="K75" s="31">
        <v>820.9</v>
      </c>
      <c r="L75" s="31">
        <v>781.5</v>
      </c>
      <c r="M75" s="31">
        <v>32.28051</v>
      </c>
      <c r="N75" s="1"/>
      <c r="O75" s="1"/>
    </row>
    <row r="76" spans="1:15" ht="12.75" customHeight="1">
      <c r="A76" s="31">
        <v>66</v>
      </c>
      <c r="B76" s="31" t="s">
        <v>322</v>
      </c>
      <c r="C76" s="31">
        <v>10197.25</v>
      </c>
      <c r="D76" s="40">
        <v>10239.083333333334</v>
      </c>
      <c r="E76" s="40">
        <v>10128.166666666668</v>
      </c>
      <c r="F76" s="40">
        <v>10059.083333333334</v>
      </c>
      <c r="G76" s="40">
        <v>9948.1666666666679</v>
      </c>
      <c r="H76" s="40">
        <v>10308.166666666668</v>
      </c>
      <c r="I76" s="40">
        <v>10419.083333333336</v>
      </c>
      <c r="J76" s="40">
        <v>10488.166666666668</v>
      </c>
      <c r="K76" s="31">
        <v>10350</v>
      </c>
      <c r="L76" s="31">
        <v>10170</v>
      </c>
      <c r="M76" s="31">
        <v>2.0729999999999998E-2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709</v>
      </c>
      <c r="D77" s="40">
        <v>709.30000000000007</v>
      </c>
      <c r="E77" s="40">
        <v>703.70000000000016</v>
      </c>
      <c r="F77" s="40">
        <v>698.40000000000009</v>
      </c>
      <c r="G77" s="40">
        <v>692.80000000000018</v>
      </c>
      <c r="H77" s="40">
        <v>714.60000000000014</v>
      </c>
      <c r="I77" s="40">
        <v>720.2</v>
      </c>
      <c r="J77" s="40">
        <v>725.50000000000011</v>
      </c>
      <c r="K77" s="31">
        <v>714.9</v>
      </c>
      <c r="L77" s="31">
        <v>704</v>
      </c>
      <c r="M77" s="31">
        <v>75.655460000000005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73</v>
      </c>
      <c r="D78" s="40">
        <v>72.95</v>
      </c>
      <c r="E78" s="40">
        <v>72</v>
      </c>
      <c r="F78" s="40">
        <v>71</v>
      </c>
      <c r="G78" s="40">
        <v>70.05</v>
      </c>
      <c r="H78" s="40">
        <v>73.95</v>
      </c>
      <c r="I78" s="40">
        <v>74.90000000000002</v>
      </c>
      <c r="J78" s="40">
        <v>75.900000000000006</v>
      </c>
      <c r="K78" s="31">
        <v>73.900000000000006</v>
      </c>
      <c r="L78" s="31">
        <v>71.95</v>
      </c>
      <c r="M78" s="31">
        <v>403.76175000000001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348.75</v>
      </c>
      <c r="D79" s="40">
        <v>347.75</v>
      </c>
      <c r="E79" s="40">
        <v>344.55</v>
      </c>
      <c r="F79" s="40">
        <v>340.35</v>
      </c>
      <c r="G79" s="40">
        <v>337.15000000000003</v>
      </c>
      <c r="H79" s="40">
        <v>351.95</v>
      </c>
      <c r="I79" s="40">
        <v>355.15000000000003</v>
      </c>
      <c r="J79" s="40">
        <v>359.34999999999997</v>
      </c>
      <c r="K79" s="31">
        <v>350.95</v>
      </c>
      <c r="L79" s="31">
        <v>343.55</v>
      </c>
      <c r="M79" s="31">
        <v>10.432980000000001</v>
      </c>
      <c r="N79" s="1"/>
      <c r="O79" s="1"/>
    </row>
    <row r="80" spans="1:15" ht="12.75" customHeight="1">
      <c r="A80" s="31">
        <v>70</v>
      </c>
      <c r="B80" s="31" t="s">
        <v>323</v>
      </c>
      <c r="C80" s="31">
        <v>1573.25</v>
      </c>
      <c r="D80" s="40">
        <v>1566.75</v>
      </c>
      <c r="E80" s="40">
        <v>1527.5</v>
      </c>
      <c r="F80" s="40">
        <v>1481.75</v>
      </c>
      <c r="G80" s="40">
        <v>1442.5</v>
      </c>
      <c r="H80" s="40">
        <v>1612.5</v>
      </c>
      <c r="I80" s="40">
        <v>1651.75</v>
      </c>
      <c r="J80" s="40">
        <v>1697.5</v>
      </c>
      <c r="K80" s="31">
        <v>1606</v>
      </c>
      <c r="L80" s="31">
        <v>1521</v>
      </c>
      <c r="M80" s="31">
        <v>2.7088700000000001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7076.4</v>
      </c>
      <c r="D81" s="40">
        <v>7017.2166666666662</v>
      </c>
      <c r="E81" s="40">
        <v>6885.4833333333327</v>
      </c>
      <c r="F81" s="40">
        <v>6694.5666666666666</v>
      </c>
      <c r="G81" s="40">
        <v>6562.833333333333</v>
      </c>
      <c r="H81" s="40">
        <v>7208.1333333333323</v>
      </c>
      <c r="I81" s="40">
        <v>7339.8666666666659</v>
      </c>
      <c r="J81" s="40">
        <v>7530.7833333333319</v>
      </c>
      <c r="K81" s="31">
        <v>7148.95</v>
      </c>
      <c r="L81" s="31">
        <v>6826.3</v>
      </c>
      <c r="M81" s="31">
        <v>0.50717999999999996</v>
      </c>
      <c r="N81" s="1"/>
      <c r="O81" s="1"/>
    </row>
    <row r="82" spans="1:15" ht="12.75" customHeight="1">
      <c r="A82" s="31">
        <v>72</v>
      </c>
      <c r="B82" s="31" t="s">
        <v>326</v>
      </c>
      <c r="C82" s="31">
        <v>1029.95</v>
      </c>
      <c r="D82" s="40">
        <v>1028.6499999999999</v>
      </c>
      <c r="E82" s="40">
        <v>1007.2999999999997</v>
      </c>
      <c r="F82" s="40">
        <v>984.64999999999986</v>
      </c>
      <c r="G82" s="40">
        <v>963.29999999999973</v>
      </c>
      <c r="H82" s="40">
        <v>1051.2999999999997</v>
      </c>
      <c r="I82" s="40">
        <v>1072.6499999999996</v>
      </c>
      <c r="J82" s="40">
        <v>1095.2999999999997</v>
      </c>
      <c r="K82" s="31">
        <v>1050</v>
      </c>
      <c r="L82" s="31">
        <v>1006</v>
      </c>
      <c r="M82" s="31">
        <v>1.0367900000000001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18245.45</v>
      </c>
      <c r="D83" s="40">
        <v>18105.516666666666</v>
      </c>
      <c r="E83" s="40">
        <v>17861.033333333333</v>
      </c>
      <c r="F83" s="40">
        <v>17476.616666666665</v>
      </c>
      <c r="G83" s="40">
        <v>17232.133333333331</v>
      </c>
      <c r="H83" s="40">
        <v>18489.933333333334</v>
      </c>
      <c r="I83" s="40">
        <v>18734.416666666664</v>
      </c>
      <c r="J83" s="40">
        <v>19118.833333333336</v>
      </c>
      <c r="K83" s="31">
        <v>18350</v>
      </c>
      <c r="L83" s="31">
        <v>17721.099999999999</v>
      </c>
      <c r="M83" s="31">
        <v>0.42093999999999998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431.75</v>
      </c>
      <c r="D84" s="40">
        <v>428.65000000000003</v>
      </c>
      <c r="E84" s="40">
        <v>424.55000000000007</v>
      </c>
      <c r="F84" s="40">
        <v>417.35</v>
      </c>
      <c r="G84" s="40">
        <v>413.25000000000006</v>
      </c>
      <c r="H84" s="40">
        <v>435.85000000000008</v>
      </c>
      <c r="I84" s="40">
        <v>439.9500000000001</v>
      </c>
      <c r="J84" s="40">
        <v>447.15000000000009</v>
      </c>
      <c r="K84" s="31">
        <v>432.75</v>
      </c>
      <c r="L84" s="31">
        <v>421.45</v>
      </c>
      <c r="M84" s="31">
        <v>59.352089999999997</v>
      </c>
      <c r="N84" s="1"/>
      <c r="O84" s="1"/>
    </row>
    <row r="85" spans="1:15" ht="12.75" customHeight="1">
      <c r="A85" s="31">
        <v>75</v>
      </c>
      <c r="B85" s="31" t="s">
        <v>327</v>
      </c>
      <c r="C85" s="31">
        <v>494.7</v>
      </c>
      <c r="D85" s="40">
        <v>494.93333333333334</v>
      </c>
      <c r="E85" s="40">
        <v>487.91666666666669</v>
      </c>
      <c r="F85" s="40">
        <v>481.13333333333333</v>
      </c>
      <c r="G85" s="40">
        <v>474.11666666666667</v>
      </c>
      <c r="H85" s="40">
        <v>501.7166666666667</v>
      </c>
      <c r="I85" s="40">
        <v>508.73333333333335</v>
      </c>
      <c r="J85" s="40">
        <v>515.51666666666665</v>
      </c>
      <c r="K85" s="31">
        <v>501.95</v>
      </c>
      <c r="L85" s="31">
        <v>488.15</v>
      </c>
      <c r="M85" s="31">
        <v>2.0514600000000001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3717.7</v>
      </c>
      <c r="D86" s="40">
        <v>3688.85</v>
      </c>
      <c r="E86" s="40">
        <v>3648.85</v>
      </c>
      <c r="F86" s="40">
        <v>3580</v>
      </c>
      <c r="G86" s="40">
        <v>3540</v>
      </c>
      <c r="H86" s="40">
        <v>3757.7</v>
      </c>
      <c r="I86" s="40">
        <v>3797.7</v>
      </c>
      <c r="J86" s="40">
        <v>3866.5499999999997</v>
      </c>
      <c r="K86" s="31">
        <v>3728.85</v>
      </c>
      <c r="L86" s="31">
        <v>3620</v>
      </c>
      <c r="M86" s="31">
        <v>3.36938</v>
      </c>
      <c r="N86" s="1"/>
      <c r="O86" s="1"/>
    </row>
    <row r="87" spans="1:15" ht="12.75" customHeight="1">
      <c r="A87" s="31">
        <v>77</v>
      </c>
      <c r="B87" s="31" t="s">
        <v>314</v>
      </c>
      <c r="C87" s="31">
        <v>1399.8</v>
      </c>
      <c r="D87" s="40">
        <v>1395.6000000000001</v>
      </c>
      <c r="E87" s="40">
        <v>1386.2000000000003</v>
      </c>
      <c r="F87" s="40">
        <v>1372.6000000000001</v>
      </c>
      <c r="G87" s="40">
        <v>1363.2000000000003</v>
      </c>
      <c r="H87" s="40">
        <v>1409.2000000000003</v>
      </c>
      <c r="I87" s="40">
        <v>1418.6000000000004</v>
      </c>
      <c r="J87" s="40">
        <v>1432.2000000000003</v>
      </c>
      <c r="K87" s="31">
        <v>1405</v>
      </c>
      <c r="L87" s="31">
        <v>1382</v>
      </c>
      <c r="M87" s="31">
        <v>4.1617699999999997</v>
      </c>
      <c r="N87" s="1"/>
      <c r="O87" s="1"/>
    </row>
    <row r="88" spans="1:15" ht="12.75" customHeight="1">
      <c r="A88" s="31">
        <v>78</v>
      </c>
      <c r="B88" s="31" t="s">
        <v>324</v>
      </c>
      <c r="C88" s="31">
        <v>416.25</v>
      </c>
      <c r="D88" s="40">
        <v>413.73333333333335</v>
      </c>
      <c r="E88" s="40">
        <v>407.51666666666671</v>
      </c>
      <c r="F88" s="40">
        <v>398.78333333333336</v>
      </c>
      <c r="G88" s="40">
        <v>392.56666666666672</v>
      </c>
      <c r="H88" s="40">
        <v>422.4666666666667</v>
      </c>
      <c r="I88" s="40">
        <v>428.68333333333339</v>
      </c>
      <c r="J88" s="40">
        <v>437.41666666666669</v>
      </c>
      <c r="K88" s="31">
        <v>419.95</v>
      </c>
      <c r="L88" s="31">
        <v>405</v>
      </c>
      <c r="M88" s="31">
        <v>11.324960000000001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161.9</v>
      </c>
      <c r="D89" s="40">
        <v>161.76666666666668</v>
      </c>
      <c r="E89" s="40">
        <v>159.98333333333335</v>
      </c>
      <c r="F89" s="40">
        <v>158.06666666666666</v>
      </c>
      <c r="G89" s="40">
        <v>156.28333333333333</v>
      </c>
      <c r="H89" s="40">
        <v>163.68333333333337</v>
      </c>
      <c r="I89" s="40">
        <v>165.46666666666673</v>
      </c>
      <c r="J89" s="40">
        <v>167.38333333333338</v>
      </c>
      <c r="K89" s="31">
        <v>163.55000000000001</v>
      </c>
      <c r="L89" s="31">
        <v>159.85</v>
      </c>
      <c r="M89" s="31">
        <v>11.35873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494.5</v>
      </c>
      <c r="D90" s="40">
        <v>493.01666666666665</v>
      </c>
      <c r="E90" s="40">
        <v>488.13333333333333</v>
      </c>
      <c r="F90" s="40">
        <v>481.76666666666665</v>
      </c>
      <c r="G90" s="40">
        <v>476.88333333333333</v>
      </c>
      <c r="H90" s="40">
        <v>499.38333333333333</v>
      </c>
      <c r="I90" s="40">
        <v>504.26666666666665</v>
      </c>
      <c r="J90" s="40">
        <v>510.63333333333333</v>
      </c>
      <c r="K90" s="31">
        <v>497.9</v>
      </c>
      <c r="L90" s="31">
        <v>486.65</v>
      </c>
      <c r="M90" s="31">
        <v>13.107480000000001</v>
      </c>
      <c r="N90" s="1"/>
      <c r="O90" s="1"/>
    </row>
    <row r="91" spans="1:15" ht="12.75" customHeight="1">
      <c r="A91" s="31">
        <v>81</v>
      </c>
      <c r="B91" s="31" t="s">
        <v>346</v>
      </c>
      <c r="C91" s="31">
        <v>3017.05</v>
      </c>
      <c r="D91" s="40">
        <v>3040.8166666666671</v>
      </c>
      <c r="E91" s="40">
        <v>2986.233333333334</v>
      </c>
      <c r="F91" s="40">
        <v>2955.416666666667</v>
      </c>
      <c r="G91" s="40">
        <v>2900.8333333333339</v>
      </c>
      <c r="H91" s="40">
        <v>3071.6333333333341</v>
      </c>
      <c r="I91" s="40">
        <v>3126.2166666666672</v>
      </c>
      <c r="J91" s="40">
        <v>3157.0333333333342</v>
      </c>
      <c r="K91" s="31">
        <v>3095.4</v>
      </c>
      <c r="L91" s="31">
        <v>3010</v>
      </c>
      <c r="M91" s="31">
        <v>1.96699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244.25</v>
      </c>
      <c r="D92" s="40">
        <v>239.66666666666666</v>
      </c>
      <c r="E92" s="40">
        <v>233.33333333333331</v>
      </c>
      <c r="F92" s="40">
        <v>222.41666666666666</v>
      </c>
      <c r="G92" s="40">
        <v>216.08333333333331</v>
      </c>
      <c r="H92" s="40">
        <v>250.58333333333331</v>
      </c>
      <c r="I92" s="40">
        <v>256.91666666666663</v>
      </c>
      <c r="J92" s="40">
        <v>267.83333333333331</v>
      </c>
      <c r="K92" s="31">
        <v>246</v>
      </c>
      <c r="L92" s="31">
        <v>228.75</v>
      </c>
      <c r="M92" s="31">
        <v>484.28300000000002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653.9</v>
      </c>
      <c r="D93" s="40">
        <v>651.44999999999993</v>
      </c>
      <c r="E93" s="40">
        <v>643.04999999999984</v>
      </c>
      <c r="F93" s="40">
        <v>632.19999999999993</v>
      </c>
      <c r="G93" s="40">
        <v>623.79999999999984</v>
      </c>
      <c r="H93" s="40">
        <v>662.29999999999984</v>
      </c>
      <c r="I93" s="40">
        <v>670.69999999999993</v>
      </c>
      <c r="J93" s="40">
        <v>681.54999999999984</v>
      </c>
      <c r="K93" s="31">
        <v>659.85</v>
      </c>
      <c r="L93" s="31">
        <v>640.6</v>
      </c>
      <c r="M93" s="31">
        <v>5.2230999999999996</v>
      </c>
      <c r="N93" s="1"/>
      <c r="O93" s="1"/>
    </row>
    <row r="94" spans="1:15" ht="12.75" customHeight="1">
      <c r="A94" s="31">
        <v>84</v>
      </c>
      <c r="B94" s="31" t="s">
        <v>333</v>
      </c>
      <c r="C94" s="31">
        <v>849.8</v>
      </c>
      <c r="D94" s="40">
        <v>849.91666666666663</v>
      </c>
      <c r="E94" s="40">
        <v>839.88333333333321</v>
      </c>
      <c r="F94" s="40">
        <v>829.96666666666658</v>
      </c>
      <c r="G94" s="40">
        <v>819.93333333333317</v>
      </c>
      <c r="H94" s="40">
        <v>859.83333333333326</v>
      </c>
      <c r="I94" s="40">
        <v>869.86666666666679</v>
      </c>
      <c r="J94" s="40">
        <v>879.7833333333333</v>
      </c>
      <c r="K94" s="31">
        <v>859.95</v>
      </c>
      <c r="L94" s="31">
        <v>840</v>
      </c>
      <c r="M94" s="31">
        <v>1.87984</v>
      </c>
      <c r="N94" s="1"/>
      <c r="O94" s="1"/>
    </row>
    <row r="95" spans="1:15" ht="12.75" customHeight="1">
      <c r="A95" s="31">
        <v>85</v>
      </c>
      <c r="B95" s="31" t="s">
        <v>335</v>
      </c>
      <c r="C95" s="31">
        <v>876.5</v>
      </c>
      <c r="D95" s="40">
        <v>863.5</v>
      </c>
      <c r="E95" s="40">
        <v>843</v>
      </c>
      <c r="F95" s="40">
        <v>809.5</v>
      </c>
      <c r="G95" s="40">
        <v>789</v>
      </c>
      <c r="H95" s="40">
        <v>897</v>
      </c>
      <c r="I95" s="40">
        <v>917.5</v>
      </c>
      <c r="J95" s="40">
        <v>951</v>
      </c>
      <c r="K95" s="31">
        <v>884</v>
      </c>
      <c r="L95" s="31">
        <v>830</v>
      </c>
      <c r="M95" s="31">
        <v>2.1435399999999998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137.94999999999999</v>
      </c>
      <c r="D96" s="40">
        <v>138.83333333333334</v>
      </c>
      <c r="E96" s="40">
        <v>136.51666666666668</v>
      </c>
      <c r="F96" s="40">
        <v>135.08333333333334</v>
      </c>
      <c r="G96" s="40">
        <v>132.76666666666668</v>
      </c>
      <c r="H96" s="40">
        <v>140.26666666666668</v>
      </c>
      <c r="I96" s="40">
        <v>142.58333333333334</v>
      </c>
      <c r="J96" s="40">
        <v>144.01666666666668</v>
      </c>
      <c r="K96" s="31">
        <v>141.15</v>
      </c>
      <c r="L96" s="31">
        <v>137.4</v>
      </c>
      <c r="M96" s="31">
        <v>7.6574</v>
      </c>
      <c r="N96" s="1"/>
      <c r="O96" s="1"/>
    </row>
    <row r="97" spans="1:15" ht="12.75" customHeight="1">
      <c r="A97" s="31">
        <v>87</v>
      </c>
      <c r="B97" s="31" t="s">
        <v>329</v>
      </c>
      <c r="C97" s="31">
        <v>387</v>
      </c>
      <c r="D97" s="40">
        <v>383.8</v>
      </c>
      <c r="E97" s="40">
        <v>378.20000000000005</v>
      </c>
      <c r="F97" s="40">
        <v>369.40000000000003</v>
      </c>
      <c r="G97" s="40">
        <v>363.80000000000007</v>
      </c>
      <c r="H97" s="40">
        <v>392.6</v>
      </c>
      <c r="I97" s="40">
        <v>398.20000000000005</v>
      </c>
      <c r="J97" s="40">
        <v>407</v>
      </c>
      <c r="K97" s="31">
        <v>389.4</v>
      </c>
      <c r="L97" s="31">
        <v>375</v>
      </c>
      <c r="M97" s="31">
        <v>3.2450000000000001</v>
      </c>
      <c r="N97" s="1"/>
      <c r="O97" s="1"/>
    </row>
    <row r="98" spans="1:15" ht="12.75" customHeight="1">
      <c r="A98" s="31">
        <v>88</v>
      </c>
      <c r="B98" s="31" t="s">
        <v>338</v>
      </c>
      <c r="C98" s="31">
        <v>1450.2</v>
      </c>
      <c r="D98" s="40">
        <v>1453.3999999999999</v>
      </c>
      <c r="E98" s="40">
        <v>1426.7999999999997</v>
      </c>
      <c r="F98" s="40">
        <v>1403.3999999999999</v>
      </c>
      <c r="G98" s="40">
        <v>1376.7999999999997</v>
      </c>
      <c r="H98" s="40">
        <v>1476.7999999999997</v>
      </c>
      <c r="I98" s="40">
        <v>1503.3999999999996</v>
      </c>
      <c r="J98" s="40">
        <v>1526.7999999999997</v>
      </c>
      <c r="K98" s="31">
        <v>1480</v>
      </c>
      <c r="L98" s="31">
        <v>1430</v>
      </c>
      <c r="M98" s="31">
        <v>6.5091299999999999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1265.5999999999999</v>
      </c>
      <c r="D99" s="40">
        <v>1263.9666666666665</v>
      </c>
      <c r="E99" s="40">
        <v>1252.9333333333329</v>
      </c>
      <c r="F99" s="40">
        <v>1240.2666666666664</v>
      </c>
      <c r="G99" s="40">
        <v>1229.2333333333329</v>
      </c>
      <c r="H99" s="40">
        <v>1276.633333333333</v>
      </c>
      <c r="I99" s="40">
        <v>1287.6666666666663</v>
      </c>
      <c r="J99" s="40">
        <v>1300.333333333333</v>
      </c>
      <c r="K99" s="31">
        <v>1275</v>
      </c>
      <c r="L99" s="31">
        <v>1251.3</v>
      </c>
      <c r="M99" s="31">
        <v>0.53986999999999996</v>
      </c>
      <c r="N99" s="1"/>
      <c r="O99" s="1"/>
    </row>
    <row r="100" spans="1:15" ht="12.75" customHeight="1">
      <c r="A100" s="31">
        <v>90</v>
      </c>
      <c r="B100" s="31" t="s">
        <v>337</v>
      </c>
      <c r="C100" s="31">
        <v>22.2</v>
      </c>
      <c r="D100" s="40">
        <v>22.133333333333329</v>
      </c>
      <c r="E100" s="40">
        <v>21.86666666666666</v>
      </c>
      <c r="F100" s="40">
        <v>21.533333333333331</v>
      </c>
      <c r="G100" s="40">
        <v>21.266666666666662</v>
      </c>
      <c r="H100" s="40">
        <v>22.466666666666658</v>
      </c>
      <c r="I100" s="40">
        <v>22.733333333333331</v>
      </c>
      <c r="J100" s="40">
        <v>23.066666666666656</v>
      </c>
      <c r="K100" s="31">
        <v>22.4</v>
      </c>
      <c r="L100" s="31">
        <v>21.8</v>
      </c>
      <c r="M100" s="31">
        <v>40.437939999999998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663</v>
      </c>
      <c r="D101" s="40">
        <v>662.56666666666672</v>
      </c>
      <c r="E101" s="40">
        <v>650.93333333333339</v>
      </c>
      <c r="F101" s="40">
        <v>638.86666666666667</v>
      </c>
      <c r="G101" s="40">
        <v>627.23333333333335</v>
      </c>
      <c r="H101" s="40">
        <v>674.63333333333344</v>
      </c>
      <c r="I101" s="40">
        <v>686.26666666666688</v>
      </c>
      <c r="J101" s="40">
        <v>698.33333333333348</v>
      </c>
      <c r="K101" s="31">
        <v>674.2</v>
      </c>
      <c r="L101" s="31">
        <v>650.5</v>
      </c>
      <c r="M101" s="31">
        <v>9.8572799999999994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867.35</v>
      </c>
      <c r="D102" s="40">
        <v>863.41666666666663</v>
      </c>
      <c r="E102" s="40">
        <v>845.83333333333326</v>
      </c>
      <c r="F102" s="40">
        <v>824.31666666666661</v>
      </c>
      <c r="G102" s="40">
        <v>806.73333333333323</v>
      </c>
      <c r="H102" s="40">
        <v>884.93333333333328</v>
      </c>
      <c r="I102" s="40">
        <v>902.51666666666654</v>
      </c>
      <c r="J102" s="40">
        <v>924.0333333333333</v>
      </c>
      <c r="K102" s="31">
        <v>881</v>
      </c>
      <c r="L102" s="31">
        <v>841.9</v>
      </c>
      <c r="M102" s="31">
        <v>5.0172999999999996</v>
      </c>
      <c r="N102" s="1"/>
      <c r="O102" s="1"/>
    </row>
    <row r="103" spans="1:15" ht="12.75" customHeight="1">
      <c r="A103" s="31">
        <v>93</v>
      </c>
      <c r="B103" s="31" t="s">
        <v>341</v>
      </c>
      <c r="C103" s="31">
        <v>5493.7</v>
      </c>
      <c r="D103" s="40">
        <v>5505.2333333333336</v>
      </c>
      <c r="E103" s="40">
        <v>5448.5166666666673</v>
      </c>
      <c r="F103" s="40">
        <v>5403.3333333333339</v>
      </c>
      <c r="G103" s="40">
        <v>5346.6166666666677</v>
      </c>
      <c r="H103" s="40">
        <v>5550.416666666667</v>
      </c>
      <c r="I103" s="40">
        <v>5607.1333333333341</v>
      </c>
      <c r="J103" s="40">
        <v>5652.3166666666666</v>
      </c>
      <c r="K103" s="31">
        <v>5561.95</v>
      </c>
      <c r="L103" s="31">
        <v>5460.05</v>
      </c>
      <c r="M103" s="31">
        <v>2.2669999999999999E-2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91.9</v>
      </c>
      <c r="D104" s="40">
        <v>91.733333333333334</v>
      </c>
      <c r="E104" s="40">
        <v>90.866666666666674</v>
      </c>
      <c r="F104" s="40">
        <v>89.833333333333343</v>
      </c>
      <c r="G104" s="40">
        <v>88.966666666666683</v>
      </c>
      <c r="H104" s="40">
        <v>92.766666666666666</v>
      </c>
      <c r="I104" s="40">
        <v>93.633333333333312</v>
      </c>
      <c r="J104" s="40">
        <v>94.666666666666657</v>
      </c>
      <c r="K104" s="31">
        <v>92.6</v>
      </c>
      <c r="L104" s="31">
        <v>90.7</v>
      </c>
      <c r="M104" s="31">
        <v>41.46275</v>
      </c>
      <c r="N104" s="1"/>
      <c r="O104" s="1"/>
    </row>
    <row r="105" spans="1:15" ht="12.75" customHeight="1">
      <c r="A105" s="31">
        <v>95</v>
      </c>
      <c r="B105" s="31" t="s">
        <v>334</v>
      </c>
      <c r="C105" s="31">
        <v>510.85</v>
      </c>
      <c r="D105" s="40">
        <v>514.86666666666667</v>
      </c>
      <c r="E105" s="40">
        <v>504.13333333333333</v>
      </c>
      <c r="F105" s="40">
        <v>497.41666666666663</v>
      </c>
      <c r="G105" s="40">
        <v>486.68333333333328</v>
      </c>
      <c r="H105" s="40">
        <v>521.58333333333337</v>
      </c>
      <c r="I105" s="40">
        <v>532.31666666666672</v>
      </c>
      <c r="J105" s="40">
        <v>539.03333333333342</v>
      </c>
      <c r="K105" s="31">
        <v>525.6</v>
      </c>
      <c r="L105" s="31">
        <v>508.15</v>
      </c>
      <c r="M105" s="31">
        <v>0.11042</v>
      </c>
      <c r="N105" s="1"/>
      <c r="O105" s="1"/>
    </row>
    <row r="106" spans="1:15" ht="12.75" customHeight="1">
      <c r="A106" s="31">
        <v>96</v>
      </c>
      <c r="B106" s="31" t="s">
        <v>859</v>
      </c>
      <c r="C106" s="31">
        <v>162.69999999999999</v>
      </c>
      <c r="D106" s="40">
        <v>164.16666666666666</v>
      </c>
      <c r="E106" s="40">
        <v>158.83333333333331</v>
      </c>
      <c r="F106" s="40">
        <v>154.96666666666667</v>
      </c>
      <c r="G106" s="40">
        <v>149.63333333333333</v>
      </c>
      <c r="H106" s="40">
        <v>168.0333333333333</v>
      </c>
      <c r="I106" s="40">
        <v>173.36666666666662</v>
      </c>
      <c r="J106" s="40">
        <v>177.23333333333329</v>
      </c>
      <c r="K106" s="31">
        <v>169.5</v>
      </c>
      <c r="L106" s="31">
        <v>160.30000000000001</v>
      </c>
      <c r="M106" s="31">
        <v>12.593680000000001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263.2</v>
      </c>
      <c r="D107" s="40">
        <v>262.41666666666669</v>
      </c>
      <c r="E107" s="40">
        <v>250.03333333333336</v>
      </c>
      <c r="F107" s="40">
        <v>236.86666666666667</v>
      </c>
      <c r="G107" s="40">
        <v>224.48333333333335</v>
      </c>
      <c r="H107" s="40">
        <v>275.58333333333337</v>
      </c>
      <c r="I107" s="40">
        <v>287.9666666666667</v>
      </c>
      <c r="J107" s="40">
        <v>301.13333333333338</v>
      </c>
      <c r="K107" s="31">
        <v>274.8</v>
      </c>
      <c r="L107" s="31">
        <v>249.25</v>
      </c>
      <c r="M107" s="31">
        <v>29.687480000000001</v>
      </c>
      <c r="N107" s="1"/>
      <c r="O107" s="1"/>
    </row>
    <row r="108" spans="1:15" ht="12.75" customHeight="1">
      <c r="A108" s="31">
        <v>98</v>
      </c>
      <c r="B108" s="31" t="s">
        <v>343</v>
      </c>
      <c r="C108" s="31">
        <v>354.85</v>
      </c>
      <c r="D108" s="40">
        <v>352.61666666666662</v>
      </c>
      <c r="E108" s="40">
        <v>347.23333333333323</v>
      </c>
      <c r="F108" s="40">
        <v>339.61666666666662</v>
      </c>
      <c r="G108" s="40">
        <v>334.23333333333323</v>
      </c>
      <c r="H108" s="40">
        <v>360.23333333333323</v>
      </c>
      <c r="I108" s="40">
        <v>365.61666666666656</v>
      </c>
      <c r="J108" s="40">
        <v>373.23333333333323</v>
      </c>
      <c r="K108" s="31">
        <v>358</v>
      </c>
      <c r="L108" s="31">
        <v>345</v>
      </c>
      <c r="M108" s="31">
        <v>9.5834600000000005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638.29999999999995</v>
      </c>
      <c r="D109" s="40">
        <v>631.74999999999989</v>
      </c>
      <c r="E109" s="40">
        <v>621.0999999999998</v>
      </c>
      <c r="F109" s="40">
        <v>603.89999999999986</v>
      </c>
      <c r="G109" s="40">
        <v>593.24999999999977</v>
      </c>
      <c r="H109" s="40">
        <v>648.94999999999982</v>
      </c>
      <c r="I109" s="40">
        <v>659.59999999999991</v>
      </c>
      <c r="J109" s="40">
        <v>676.79999999999984</v>
      </c>
      <c r="K109" s="31">
        <v>642.4</v>
      </c>
      <c r="L109" s="31">
        <v>614.54999999999995</v>
      </c>
      <c r="M109" s="31">
        <v>29.323989999999998</v>
      </c>
      <c r="N109" s="1"/>
      <c r="O109" s="1"/>
    </row>
    <row r="110" spans="1:15" ht="12.75" customHeight="1">
      <c r="A110" s="31">
        <v>100</v>
      </c>
      <c r="B110" s="31" t="s">
        <v>344</v>
      </c>
      <c r="C110" s="31">
        <v>699.7</v>
      </c>
      <c r="D110" s="40">
        <v>698.43333333333339</v>
      </c>
      <c r="E110" s="40">
        <v>691.61666666666679</v>
      </c>
      <c r="F110" s="40">
        <v>683.53333333333342</v>
      </c>
      <c r="G110" s="40">
        <v>676.71666666666681</v>
      </c>
      <c r="H110" s="40">
        <v>706.51666666666677</v>
      </c>
      <c r="I110" s="40">
        <v>713.33333333333337</v>
      </c>
      <c r="J110" s="40">
        <v>721.41666666666674</v>
      </c>
      <c r="K110" s="31">
        <v>705.25</v>
      </c>
      <c r="L110" s="31">
        <v>690.35</v>
      </c>
      <c r="M110" s="31">
        <v>1.5539000000000001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913.7</v>
      </c>
      <c r="D111" s="40">
        <v>910.11666666666679</v>
      </c>
      <c r="E111" s="40">
        <v>902.28333333333353</v>
      </c>
      <c r="F111" s="40">
        <v>890.86666666666679</v>
      </c>
      <c r="G111" s="40">
        <v>883.03333333333353</v>
      </c>
      <c r="H111" s="40">
        <v>921.53333333333353</v>
      </c>
      <c r="I111" s="40">
        <v>929.36666666666679</v>
      </c>
      <c r="J111" s="40">
        <v>940.78333333333353</v>
      </c>
      <c r="K111" s="31">
        <v>917.95</v>
      </c>
      <c r="L111" s="31">
        <v>898.7</v>
      </c>
      <c r="M111" s="31">
        <v>8.6065000000000005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171.7</v>
      </c>
      <c r="D112" s="40">
        <v>171.46666666666667</v>
      </c>
      <c r="E112" s="40">
        <v>168.73333333333335</v>
      </c>
      <c r="F112" s="40">
        <v>165.76666666666668</v>
      </c>
      <c r="G112" s="40">
        <v>163.03333333333336</v>
      </c>
      <c r="H112" s="40">
        <v>174.43333333333334</v>
      </c>
      <c r="I112" s="40">
        <v>177.16666666666663</v>
      </c>
      <c r="J112" s="40">
        <v>180.13333333333333</v>
      </c>
      <c r="K112" s="31">
        <v>174.2</v>
      </c>
      <c r="L112" s="31">
        <v>168.5</v>
      </c>
      <c r="M112" s="31">
        <v>87.619529999999997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366.85</v>
      </c>
      <c r="D113" s="40">
        <v>366.75</v>
      </c>
      <c r="E113" s="40">
        <v>363.65</v>
      </c>
      <c r="F113" s="40">
        <v>360.45</v>
      </c>
      <c r="G113" s="40">
        <v>357.34999999999997</v>
      </c>
      <c r="H113" s="40">
        <v>369.95</v>
      </c>
      <c r="I113" s="40">
        <v>373.05</v>
      </c>
      <c r="J113" s="40">
        <v>376.25</v>
      </c>
      <c r="K113" s="31">
        <v>369.85</v>
      </c>
      <c r="L113" s="31">
        <v>363.55</v>
      </c>
      <c r="M113" s="31">
        <v>2.0527500000000001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5251.65</v>
      </c>
      <c r="D114" s="40">
        <v>5188.2166666666662</v>
      </c>
      <c r="E114" s="40">
        <v>5088.4333333333325</v>
      </c>
      <c r="F114" s="40">
        <v>4925.2166666666662</v>
      </c>
      <c r="G114" s="40">
        <v>4825.4333333333325</v>
      </c>
      <c r="H114" s="40">
        <v>5351.4333333333325</v>
      </c>
      <c r="I114" s="40">
        <v>5451.2166666666672</v>
      </c>
      <c r="J114" s="40">
        <v>5614.4333333333325</v>
      </c>
      <c r="K114" s="31">
        <v>5288</v>
      </c>
      <c r="L114" s="31">
        <v>5025</v>
      </c>
      <c r="M114" s="31">
        <v>4.0678099999999997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1544.2</v>
      </c>
      <c r="D115" s="40">
        <v>1533.7833333333335</v>
      </c>
      <c r="E115" s="40">
        <v>1520.416666666667</v>
      </c>
      <c r="F115" s="40">
        <v>1496.6333333333334</v>
      </c>
      <c r="G115" s="40">
        <v>1483.2666666666669</v>
      </c>
      <c r="H115" s="40">
        <v>1557.5666666666671</v>
      </c>
      <c r="I115" s="40">
        <v>1570.9333333333334</v>
      </c>
      <c r="J115" s="40">
        <v>1594.7166666666672</v>
      </c>
      <c r="K115" s="31">
        <v>1547.15</v>
      </c>
      <c r="L115" s="31">
        <v>1510</v>
      </c>
      <c r="M115" s="31">
        <v>4.2442900000000003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686.7</v>
      </c>
      <c r="D116" s="40">
        <v>686.66666666666663</v>
      </c>
      <c r="E116" s="40">
        <v>682.38333333333321</v>
      </c>
      <c r="F116" s="40">
        <v>678.06666666666661</v>
      </c>
      <c r="G116" s="40">
        <v>673.78333333333319</v>
      </c>
      <c r="H116" s="40">
        <v>690.98333333333323</v>
      </c>
      <c r="I116" s="40">
        <v>695.26666666666677</v>
      </c>
      <c r="J116" s="40">
        <v>699.58333333333326</v>
      </c>
      <c r="K116" s="31">
        <v>690.95</v>
      </c>
      <c r="L116" s="31">
        <v>682.35</v>
      </c>
      <c r="M116" s="31">
        <v>8.0464099999999998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777.45</v>
      </c>
      <c r="D117" s="40">
        <v>777.94999999999993</v>
      </c>
      <c r="E117" s="40">
        <v>771.24999999999989</v>
      </c>
      <c r="F117" s="40">
        <v>765.05</v>
      </c>
      <c r="G117" s="40">
        <v>758.34999999999991</v>
      </c>
      <c r="H117" s="40">
        <v>784.14999999999986</v>
      </c>
      <c r="I117" s="40">
        <v>790.84999999999991</v>
      </c>
      <c r="J117" s="40">
        <v>797.04999999999984</v>
      </c>
      <c r="K117" s="31">
        <v>784.65</v>
      </c>
      <c r="L117" s="31">
        <v>771.75</v>
      </c>
      <c r="M117" s="31">
        <v>2.5130499999999998</v>
      </c>
      <c r="N117" s="1"/>
      <c r="O117" s="1"/>
    </row>
    <row r="118" spans="1:15" ht="12.75" customHeight="1">
      <c r="A118" s="31">
        <v>108</v>
      </c>
      <c r="B118" s="31" t="s">
        <v>347</v>
      </c>
      <c r="C118" s="31">
        <v>628.70000000000005</v>
      </c>
      <c r="D118" s="40">
        <v>628.5</v>
      </c>
      <c r="E118" s="40">
        <v>620.20000000000005</v>
      </c>
      <c r="F118" s="40">
        <v>611.70000000000005</v>
      </c>
      <c r="G118" s="40">
        <v>603.40000000000009</v>
      </c>
      <c r="H118" s="40">
        <v>637</v>
      </c>
      <c r="I118" s="40">
        <v>645.29999999999995</v>
      </c>
      <c r="J118" s="40">
        <v>653.79999999999995</v>
      </c>
      <c r="K118" s="31">
        <v>636.79999999999995</v>
      </c>
      <c r="L118" s="31">
        <v>620</v>
      </c>
      <c r="M118" s="31">
        <v>0.58914</v>
      </c>
      <c r="N118" s="1"/>
      <c r="O118" s="1"/>
    </row>
    <row r="119" spans="1:15" ht="12.75" customHeight="1">
      <c r="A119" s="31">
        <v>109</v>
      </c>
      <c r="B119" s="31" t="s">
        <v>330</v>
      </c>
      <c r="C119" s="31">
        <v>2931.35</v>
      </c>
      <c r="D119" s="40">
        <v>2943.8000000000006</v>
      </c>
      <c r="E119" s="40">
        <v>2868.6000000000013</v>
      </c>
      <c r="F119" s="40">
        <v>2805.8500000000008</v>
      </c>
      <c r="G119" s="40">
        <v>2730.6500000000015</v>
      </c>
      <c r="H119" s="40">
        <v>3006.5500000000011</v>
      </c>
      <c r="I119" s="40">
        <v>3081.7500000000009</v>
      </c>
      <c r="J119" s="40">
        <v>3144.5000000000009</v>
      </c>
      <c r="K119" s="31">
        <v>3019</v>
      </c>
      <c r="L119" s="31">
        <v>2881.05</v>
      </c>
      <c r="M119" s="31">
        <v>0.61472000000000004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467.65</v>
      </c>
      <c r="D120" s="40">
        <v>470.5333333333333</v>
      </c>
      <c r="E120" s="40">
        <v>461.51666666666659</v>
      </c>
      <c r="F120" s="40">
        <v>455.38333333333327</v>
      </c>
      <c r="G120" s="40">
        <v>446.36666666666656</v>
      </c>
      <c r="H120" s="40">
        <v>476.66666666666663</v>
      </c>
      <c r="I120" s="40">
        <v>485.68333333333328</v>
      </c>
      <c r="J120" s="40">
        <v>491.81666666666666</v>
      </c>
      <c r="K120" s="31">
        <v>479.55</v>
      </c>
      <c r="L120" s="31">
        <v>464.4</v>
      </c>
      <c r="M120" s="31">
        <v>6.2133200000000004</v>
      </c>
      <c r="N120" s="1"/>
      <c r="O120" s="1"/>
    </row>
    <row r="121" spans="1:15" ht="12.75" customHeight="1">
      <c r="A121" s="31">
        <v>111</v>
      </c>
      <c r="B121" s="31" t="s">
        <v>331</v>
      </c>
      <c r="C121" s="31">
        <v>298.39999999999998</v>
      </c>
      <c r="D121" s="40">
        <v>299.48333333333335</v>
      </c>
      <c r="E121" s="40">
        <v>293.9666666666667</v>
      </c>
      <c r="F121" s="40">
        <v>289.53333333333336</v>
      </c>
      <c r="G121" s="40">
        <v>284.01666666666671</v>
      </c>
      <c r="H121" s="40">
        <v>303.91666666666669</v>
      </c>
      <c r="I121" s="40">
        <v>309.43333333333334</v>
      </c>
      <c r="J121" s="40">
        <v>313.86666666666667</v>
      </c>
      <c r="K121" s="31">
        <v>305</v>
      </c>
      <c r="L121" s="31">
        <v>295.05</v>
      </c>
      <c r="M121" s="31">
        <v>2.0519500000000002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172.05</v>
      </c>
      <c r="D122" s="40">
        <v>172.44999999999996</v>
      </c>
      <c r="E122" s="40">
        <v>169.79999999999993</v>
      </c>
      <c r="F122" s="40">
        <v>167.54999999999995</v>
      </c>
      <c r="G122" s="40">
        <v>164.89999999999992</v>
      </c>
      <c r="H122" s="40">
        <v>174.69999999999993</v>
      </c>
      <c r="I122" s="40">
        <v>177.34999999999997</v>
      </c>
      <c r="J122" s="40">
        <v>179.59999999999994</v>
      </c>
      <c r="K122" s="31">
        <v>175.1</v>
      </c>
      <c r="L122" s="31">
        <v>170.2</v>
      </c>
      <c r="M122" s="31">
        <v>12.262130000000001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911.85</v>
      </c>
      <c r="D123" s="40">
        <v>911.29999999999984</v>
      </c>
      <c r="E123" s="40">
        <v>900.59999999999968</v>
      </c>
      <c r="F123" s="40">
        <v>889.3499999999998</v>
      </c>
      <c r="G123" s="40">
        <v>878.64999999999964</v>
      </c>
      <c r="H123" s="40">
        <v>922.54999999999973</v>
      </c>
      <c r="I123" s="40">
        <v>933.24999999999977</v>
      </c>
      <c r="J123" s="40">
        <v>944.49999999999977</v>
      </c>
      <c r="K123" s="31">
        <v>922</v>
      </c>
      <c r="L123" s="31">
        <v>900.05</v>
      </c>
      <c r="M123" s="31">
        <v>7.3440000000000003</v>
      </c>
      <c r="N123" s="1"/>
      <c r="O123" s="1"/>
    </row>
    <row r="124" spans="1:15" ht="12.75" customHeight="1">
      <c r="A124" s="31">
        <v>114</v>
      </c>
      <c r="B124" s="31" t="s">
        <v>348</v>
      </c>
      <c r="C124" s="31">
        <v>1167.9000000000001</v>
      </c>
      <c r="D124" s="40">
        <v>1148.7333333333333</v>
      </c>
      <c r="E124" s="40">
        <v>1117.4666666666667</v>
      </c>
      <c r="F124" s="40">
        <v>1067.0333333333333</v>
      </c>
      <c r="G124" s="40">
        <v>1035.7666666666667</v>
      </c>
      <c r="H124" s="40">
        <v>1199.1666666666667</v>
      </c>
      <c r="I124" s="40">
        <v>1230.4333333333336</v>
      </c>
      <c r="J124" s="40">
        <v>1280.8666666666668</v>
      </c>
      <c r="K124" s="31">
        <v>1180</v>
      </c>
      <c r="L124" s="31">
        <v>1098.3</v>
      </c>
      <c r="M124" s="31">
        <v>2.8830900000000002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606.79999999999995</v>
      </c>
      <c r="D125" s="40">
        <v>612.1</v>
      </c>
      <c r="E125" s="40">
        <v>599.20000000000005</v>
      </c>
      <c r="F125" s="40">
        <v>591.6</v>
      </c>
      <c r="G125" s="40">
        <v>578.70000000000005</v>
      </c>
      <c r="H125" s="40">
        <v>619.70000000000005</v>
      </c>
      <c r="I125" s="40">
        <v>632.59999999999991</v>
      </c>
      <c r="J125" s="40">
        <v>640.20000000000005</v>
      </c>
      <c r="K125" s="31">
        <v>625</v>
      </c>
      <c r="L125" s="31">
        <v>604.5</v>
      </c>
      <c r="M125" s="31">
        <v>24.285550000000001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2093.65</v>
      </c>
      <c r="D126" s="40">
        <v>2084.9333333333334</v>
      </c>
      <c r="E126" s="40">
        <v>2037.2666666666669</v>
      </c>
      <c r="F126" s="40">
        <v>1980.8833333333334</v>
      </c>
      <c r="G126" s="40">
        <v>1933.2166666666669</v>
      </c>
      <c r="H126" s="40">
        <v>2141.3166666666666</v>
      </c>
      <c r="I126" s="40">
        <v>2188.9833333333327</v>
      </c>
      <c r="J126" s="40">
        <v>2245.3666666666668</v>
      </c>
      <c r="K126" s="31">
        <v>2132.6</v>
      </c>
      <c r="L126" s="31">
        <v>2028.55</v>
      </c>
      <c r="M126" s="31">
        <v>4.3678900000000001</v>
      </c>
      <c r="N126" s="1"/>
      <c r="O126" s="1"/>
    </row>
    <row r="127" spans="1:15" ht="12.75" customHeight="1">
      <c r="A127" s="31">
        <v>117</v>
      </c>
      <c r="B127" s="31" t="s">
        <v>353</v>
      </c>
      <c r="C127" s="31">
        <v>598.6</v>
      </c>
      <c r="D127" s="40">
        <v>604.76666666666677</v>
      </c>
      <c r="E127" s="40">
        <v>589.83333333333348</v>
      </c>
      <c r="F127" s="40">
        <v>581.06666666666672</v>
      </c>
      <c r="G127" s="40">
        <v>566.13333333333344</v>
      </c>
      <c r="H127" s="40">
        <v>613.53333333333353</v>
      </c>
      <c r="I127" s="40">
        <v>628.4666666666667</v>
      </c>
      <c r="J127" s="40">
        <v>637.23333333333358</v>
      </c>
      <c r="K127" s="31">
        <v>619.70000000000005</v>
      </c>
      <c r="L127" s="31">
        <v>596</v>
      </c>
      <c r="M127" s="31">
        <v>3.49335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101.55</v>
      </c>
      <c r="D128" s="40">
        <v>100.46666666666665</v>
      </c>
      <c r="E128" s="40">
        <v>99.133333333333312</v>
      </c>
      <c r="F128" s="40">
        <v>96.716666666666654</v>
      </c>
      <c r="G128" s="40">
        <v>95.383333333333312</v>
      </c>
      <c r="H128" s="40">
        <v>102.88333333333331</v>
      </c>
      <c r="I128" s="40">
        <v>104.21666666666665</v>
      </c>
      <c r="J128" s="40">
        <v>106.63333333333331</v>
      </c>
      <c r="K128" s="31">
        <v>101.8</v>
      </c>
      <c r="L128" s="31">
        <v>98.05</v>
      </c>
      <c r="M128" s="31">
        <v>28.622530000000001</v>
      </c>
      <c r="N128" s="1"/>
      <c r="O128" s="1"/>
    </row>
    <row r="129" spans="1:15" ht="12.75" customHeight="1">
      <c r="A129" s="31">
        <v>119</v>
      </c>
      <c r="B129" s="31" t="s">
        <v>350</v>
      </c>
      <c r="C129" s="31">
        <v>995.25</v>
      </c>
      <c r="D129" s="40">
        <v>993.38333333333333</v>
      </c>
      <c r="E129" s="40">
        <v>981.86666666666667</v>
      </c>
      <c r="F129" s="40">
        <v>968.48333333333335</v>
      </c>
      <c r="G129" s="40">
        <v>956.9666666666667</v>
      </c>
      <c r="H129" s="40">
        <v>1006.7666666666667</v>
      </c>
      <c r="I129" s="40">
        <v>1018.2833333333333</v>
      </c>
      <c r="J129" s="40">
        <v>1031.6666666666665</v>
      </c>
      <c r="K129" s="31">
        <v>1004.9</v>
      </c>
      <c r="L129" s="31">
        <v>980</v>
      </c>
      <c r="M129" s="31">
        <v>0.38771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2298.85</v>
      </c>
      <c r="D130" s="40">
        <v>2292.7166666666667</v>
      </c>
      <c r="E130" s="40">
        <v>2260.4333333333334</v>
      </c>
      <c r="F130" s="40">
        <v>2222.0166666666669</v>
      </c>
      <c r="G130" s="40">
        <v>2189.7333333333336</v>
      </c>
      <c r="H130" s="40">
        <v>2331.1333333333332</v>
      </c>
      <c r="I130" s="40">
        <v>2363.416666666667</v>
      </c>
      <c r="J130" s="40">
        <v>2401.833333333333</v>
      </c>
      <c r="K130" s="31">
        <v>2325</v>
      </c>
      <c r="L130" s="31">
        <v>2254.3000000000002</v>
      </c>
      <c r="M130" s="31">
        <v>6.3322200000000004</v>
      </c>
      <c r="N130" s="1"/>
      <c r="O130" s="1"/>
    </row>
    <row r="131" spans="1:15" ht="12.75" customHeight="1">
      <c r="A131" s="31">
        <v>121</v>
      </c>
      <c r="B131" s="31" t="s">
        <v>351</v>
      </c>
      <c r="C131" s="31">
        <v>286.2</v>
      </c>
      <c r="D131" s="40">
        <v>285.75</v>
      </c>
      <c r="E131" s="40">
        <v>282.2</v>
      </c>
      <c r="F131" s="40">
        <v>278.2</v>
      </c>
      <c r="G131" s="40">
        <v>274.64999999999998</v>
      </c>
      <c r="H131" s="40">
        <v>289.75</v>
      </c>
      <c r="I131" s="40">
        <v>293.29999999999995</v>
      </c>
      <c r="J131" s="40">
        <v>297.3</v>
      </c>
      <c r="K131" s="31">
        <v>289.3</v>
      </c>
      <c r="L131" s="31">
        <v>281.75</v>
      </c>
      <c r="M131" s="31">
        <v>55.471649999999997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183.75</v>
      </c>
      <c r="D132" s="40">
        <v>183.41666666666666</v>
      </c>
      <c r="E132" s="40">
        <v>181.33333333333331</v>
      </c>
      <c r="F132" s="40">
        <v>178.91666666666666</v>
      </c>
      <c r="G132" s="40">
        <v>176.83333333333331</v>
      </c>
      <c r="H132" s="40">
        <v>185.83333333333331</v>
      </c>
      <c r="I132" s="40">
        <v>187.91666666666663</v>
      </c>
      <c r="J132" s="40">
        <v>190.33333333333331</v>
      </c>
      <c r="K132" s="31">
        <v>185.5</v>
      </c>
      <c r="L132" s="31">
        <v>181</v>
      </c>
      <c r="M132" s="31">
        <v>10.36462</v>
      </c>
      <c r="N132" s="1"/>
      <c r="O132" s="1"/>
    </row>
    <row r="133" spans="1:15" ht="12.75" customHeight="1">
      <c r="A133" s="31">
        <v>123</v>
      </c>
      <c r="B133" s="31" t="s">
        <v>352</v>
      </c>
      <c r="C133" s="31">
        <v>762.55</v>
      </c>
      <c r="D133" s="40">
        <v>756.58333333333337</v>
      </c>
      <c r="E133" s="40">
        <v>748.16666666666674</v>
      </c>
      <c r="F133" s="40">
        <v>733.78333333333342</v>
      </c>
      <c r="G133" s="40">
        <v>725.36666666666679</v>
      </c>
      <c r="H133" s="40">
        <v>770.9666666666667</v>
      </c>
      <c r="I133" s="40">
        <v>779.38333333333344</v>
      </c>
      <c r="J133" s="40">
        <v>793.76666666666665</v>
      </c>
      <c r="K133" s="31">
        <v>765</v>
      </c>
      <c r="L133" s="31">
        <v>742.2</v>
      </c>
      <c r="M133" s="31">
        <v>0.32977000000000001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4896.7</v>
      </c>
      <c r="D134" s="40">
        <v>4894.833333333333</v>
      </c>
      <c r="E134" s="40">
        <v>4749.6666666666661</v>
      </c>
      <c r="F134" s="40">
        <v>4602.6333333333332</v>
      </c>
      <c r="G134" s="40">
        <v>4457.4666666666662</v>
      </c>
      <c r="H134" s="40">
        <v>5041.8666666666659</v>
      </c>
      <c r="I134" s="40">
        <v>5187.0333333333319</v>
      </c>
      <c r="J134" s="40">
        <v>5334.0666666666657</v>
      </c>
      <c r="K134" s="31">
        <v>5040</v>
      </c>
      <c r="L134" s="31">
        <v>4747.8</v>
      </c>
      <c r="M134" s="31">
        <v>26.70018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5535.45</v>
      </c>
      <c r="D135" s="40">
        <v>5549.1500000000005</v>
      </c>
      <c r="E135" s="40">
        <v>5465.0500000000011</v>
      </c>
      <c r="F135" s="40">
        <v>5394.6500000000005</v>
      </c>
      <c r="G135" s="40">
        <v>5310.5500000000011</v>
      </c>
      <c r="H135" s="40">
        <v>5619.5500000000011</v>
      </c>
      <c r="I135" s="40">
        <v>5703.6500000000015</v>
      </c>
      <c r="J135" s="40">
        <v>5774.0500000000011</v>
      </c>
      <c r="K135" s="31">
        <v>5633.25</v>
      </c>
      <c r="L135" s="31">
        <v>5478.75</v>
      </c>
      <c r="M135" s="31">
        <v>2.2028099999999999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442.2</v>
      </c>
      <c r="D136" s="40">
        <v>437.9666666666667</v>
      </c>
      <c r="E136" s="40">
        <v>431.93333333333339</v>
      </c>
      <c r="F136" s="40">
        <v>421.66666666666669</v>
      </c>
      <c r="G136" s="40">
        <v>415.63333333333338</v>
      </c>
      <c r="H136" s="40">
        <v>448.23333333333341</v>
      </c>
      <c r="I136" s="40">
        <v>454.26666666666671</v>
      </c>
      <c r="J136" s="40">
        <v>464.53333333333342</v>
      </c>
      <c r="K136" s="31">
        <v>444</v>
      </c>
      <c r="L136" s="31">
        <v>427.7</v>
      </c>
      <c r="M136" s="31">
        <v>79.381500000000003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4748.5</v>
      </c>
      <c r="D137" s="40">
        <v>4778.5999999999995</v>
      </c>
      <c r="E137" s="40">
        <v>4689.8999999999987</v>
      </c>
      <c r="F137" s="40">
        <v>4631.2999999999993</v>
      </c>
      <c r="G137" s="40">
        <v>4542.5999999999985</v>
      </c>
      <c r="H137" s="40">
        <v>4837.1999999999989</v>
      </c>
      <c r="I137" s="40">
        <v>4925.8999999999996</v>
      </c>
      <c r="J137" s="40">
        <v>4984.4999999999991</v>
      </c>
      <c r="K137" s="31">
        <v>4867.3</v>
      </c>
      <c r="L137" s="31">
        <v>4720</v>
      </c>
      <c r="M137" s="31">
        <v>3.4016099999999998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4788.75</v>
      </c>
      <c r="D138" s="40">
        <v>4766.666666666667</v>
      </c>
      <c r="E138" s="40">
        <v>4723.1833333333343</v>
      </c>
      <c r="F138" s="40">
        <v>4657.6166666666677</v>
      </c>
      <c r="G138" s="40">
        <v>4614.133333333335</v>
      </c>
      <c r="H138" s="40">
        <v>4832.2333333333336</v>
      </c>
      <c r="I138" s="40">
        <v>4875.7166666666653</v>
      </c>
      <c r="J138" s="40">
        <v>4941.2833333333328</v>
      </c>
      <c r="K138" s="31">
        <v>4810.1499999999996</v>
      </c>
      <c r="L138" s="31">
        <v>4701.1000000000004</v>
      </c>
      <c r="M138" s="31">
        <v>2.38252</v>
      </c>
      <c r="N138" s="1"/>
      <c r="O138" s="1"/>
    </row>
    <row r="139" spans="1:15" ht="12.75" customHeight="1">
      <c r="A139" s="31">
        <v>129</v>
      </c>
      <c r="B139" s="31" t="s">
        <v>567</v>
      </c>
      <c r="C139" s="31">
        <v>2361.1</v>
      </c>
      <c r="D139" s="40">
        <v>2384.9666666666667</v>
      </c>
      <c r="E139" s="40">
        <v>2318.9333333333334</v>
      </c>
      <c r="F139" s="40">
        <v>2276.7666666666669</v>
      </c>
      <c r="G139" s="40">
        <v>2210.7333333333336</v>
      </c>
      <c r="H139" s="40">
        <v>2427.1333333333332</v>
      </c>
      <c r="I139" s="40">
        <v>2493.166666666667</v>
      </c>
      <c r="J139" s="40">
        <v>2535.333333333333</v>
      </c>
      <c r="K139" s="31">
        <v>2451</v>
      </c>
      <c r="L139" s="31">
        <v>2342.8000000000002</v>
      </c>
      <c r="M139" s="31">
        <v>0.70264000000000004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81.7</v>
      </c>
      <c r="D140" s="40">
        <v>81.733333333333334</v>
      </c>
      <c r="E140" s="40">
        <v>80.566666666666663</v>
      </c>
      <c r="F140" s="40">
        <v>79.433333333333323</v>
      </c>
      <c r="G140" s="40">
        <v>78.266666666666652</v>
      </c>
      <c r="H140" s="40">
        <v>82.866666666666674</v>
      </c>
      <c r="I140" s="40">
        <v>84.033333333333331</v>
      </c>
      <c r="J140" s="40">
        <v>85.166666666666686</v>
      </c>
      <c r="K140" s="31">
        <v>82.9</v>
      </c>
      <c r="L140" s="31">
        <v>80.599999999999994</v>
      </c>
      <c r="M140" s="31">
        <v>17.806999999999999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2711.25</v>
      </c>
      <c r="D141" s="40">
        <v>2723.0666666666666</v>
      </c>
      <c r="E141" s="40">
        <v>2669.1333333333332</v>
      </c>
      <c r="F141" s="40">
        <v>2627.0166666666664</v>
      </c>
      <c r="G141" s="40">
        <v>2573.083333333333</v>
      </c>
      <c r="H141" s="40">
        <v>2765.1833333333334</v>
      </c>
      <c r="I141" s="40">
        <v>2819.1166666666668</v>
      </c>
      <c r="J141" s="40">
        <v>2861.2333333333336</v>
      </c>
      <c r="K141" s="31">
        <v>2777</v>
      </c>
      <c r="L141" s="31">
        <v>2680.95</v>
      </c>
      <c r="M141" s="31">
        <v>30.81804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485.8</v>
      </c>
      <c r="D142" s="40">
        <v>485.18333333333334</v>
      </c>
      <c r="E142" s="40">
        <v>478.36666666666667</v>
      </c>
      <c r="F142" s="40">
        <v>470.93333333333334</v>
      </c>
      <c r="G142" s="40">
        <v>464.11666666666667</v>
      </c>
      <c r="H142" s="40">
        <v>492.61666666666667</v>
      </c>
      <c r="I142" s="40">
        <v>499.43333333333339</v>
      </c>
      <c r="J142" s="40">
        <v>506.86666666666667</v>
      </c>
      <c r="K142" s="31">
        <v>492</v>
      </c>
      <c r="L142" s="31">
        <v>477.75</v>
      </c>
      <c r="M142" s="31">
        <v>3.4849399999999999</v>
      </c>
      <c r="N142" s="1"/>
      <c r="O142" s="1"/>
    </row>
    <row r="143" spans="1:15" ht="12.75" customHeight="1">
      <c r="A143" s="31">
        <v>133</v>
      </c>
      <c r="B143" s="31" t="s">
        <v>355</v>
      </c>
      <c r="C143" s="31">
        <v>151.9</v>
      </c>
      <c r="D143" s="40">
        <v>148.68333333333334</v>
      </c>
      <c r="E143" s="40">
        <v>144.46666666666667</v>
      </c>
      <c r="F143" s="40">
        <v>137.03333333333333</v>
      </c>
      <c r="G143" s="40">
        <v>132.81666666666666</v>
      </c>
      <c r="H143" s="40">
        <v>156.11666666666667</v>
      </c>
      <c r="I143" s="40">
        <v>160.33333333333337</v>
      </c>
      <c r="J143" s="40">
        <v>167.76666666666668</v>
      </c>
      <c r="K143" s="31">
        <v>152.9</v>
      </c>
      <c r="L143" s="31">
        <v>141.25</v>
      </c>
      <c r="M143" s="31">
        <v>31.281860000000002</v>
      </c>
      <c r="N143" s="1"/>
      <c r="O143" s="1"/>
    </row>
    <row r="144" spans="1:15" ht="12.75" customHeight="1">
      <c r="A144" s="31">
        <v>134</v>
      </c>
      <c r="B144" s="31" t="s">
        <v>358</v>
      </c>
      <c r="C144" s="31">
        <v>203.7</v>
      </c>
      <c r="D144" s="40">
        <v>202.79999999999998</v>
      </c>
      <c r="E144" s="40">
        <v>200.14999999999998</v>
      </c>
      <c r="F144" s="40">
        <v>196.6</v>
      </c>
      <c r="G144" s="40">
        <v>193.95</v>
      </c>
      <c r="H144" s="40">
        <v>206.34999999999997</v>
      </c>
      <c r="I144" s="40">
        <v>209</v>
      </c>
      <c r="J144" s="40">
        <v>212.54999999999995</v>
      </c>
      <c r="K144" s="31">
        <v>205.45</v>
      </c>
      <c r="L144" s="31">
        <v>199.25</v>
      </c>
      <c r="M144" s="31">
        <v>1.19851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557.85</v>
      </c>
      <c r="D145" s="40">
        <v>556.73333333333323</v>
      </c>
      <c r="E145" s="40">
        <v>551.21666666666647</v>
      </c>
      <c r="F145" s="40">
        <v>544.58333333333326</v>
      </c>
      <c r="G145" s="40">
        <v>539.06666666666649</v>
      </c>
      <c r="H145" s="40">
        <v>563.36666666666645</v>
      </c>
      <c r="I145" s="40">
        <v>568.8833333333331</v>
      </c>
      <c r="J145" s="40">
        <v>575.51666666666642</v>
      </c>
      <c r="K145" s="31">
        <v>562.25</v>
      </c>
      <c r="L145" s="31">
        <v>550.1</v>
      </c>
      <c r="M145" s="31">
        <v>4.8590299999999997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1856.5</v>
      </c>
      <c r="D146" s="40">
        <v>1895.8333333333333</v>
      </c>
      <c r="E146" s="40">
        <v>1802.6666666666665</v>
      </c>
      <c r="F146" s="40">
        <v>1748.8333333333333</v>
      </c>
      <c r="G146" s="40">
        <v>1655.6666666666665</v>
      </c>
      <c r="H146" s="40">
        <v>1949.6666666666665</v>
      </c>
      <c r="I146" s="40">
        <v>2042.833333333333</v>
      </c>
      <c r="J146" s="40">
        <v>2096.6666666666665</v>
      </c>
      <c r="K146" s="31">
        <v>1989</v>
      </c>
      <c r="L146" s="31">
        <v>1842</v>
      </c>
      <c r="M146" s="31">
        <v>1.4359</v>
      </c>
      <c r="N146" s="1"/>
      <c r="O146" s="1"/>
    </row>
    <row r="147" spans="1:15" ht="12.75" customHeight="1">
      <c r="A147" s="31">
        <v>137</v>
      </c>
      <c r="B147" s="31" t="s">
        <v>359</v>
      </c>
      <c r="C147" s="31">
        <v>72.05</v>
      </c>
      <c r="D147" s="40">
        <v>72.183333333333323</v>
      </c>
      <c r="E147" s="40">
        <v>71.516666666666652</v>
      </c>
      <c r="F147" s="40">
        <v>70.983333333333334</v>
      </c>
      <c r="G147" s="40">
        <v>70.316666666666663</v>
      </c>
      <c r="H147" s="40">
        <v>72.71666666666664</v>
      </c>
      <c r="I147" s="40">
        <v>73.383333333333297</v>
      </c>
      <c r="J147" s="40">
        <v>73.916666666666629</v>
      </c>
      <c r="K147" s="31">
        <v>72.849999999999994</v>
      </c>
      <c r="L147" s="31">
        <v>71.650000000000006</v>
      </c>
      <c r="M147" s="31">
        <v>20.347069999999999</v>
      </c>
      <c r="N147" s="1"/>
      <c r="O147" s="1"/>
    </row>
    <row r="148" spans="1:15" ht="12.75" customHeight="1">
      <c r="A148" s="31">
        <v>138</v>
      </c>
      <c r="B148" s="31" t="s">
        <v>356</v>
      </c>
      <c r="C148" s="31">
        <v>221.9</v>
      </c>
      <c r="D148" s="40">
        <v>220.01666666666665</v>
      </c>
      <c r="E148" s="40">
        <v>217.08333333333331</v>
      </c>
      <c r="F148" s="40">
        <v>212.26666666666665</v>
      </c>
      <c r="G148" s="40">
        <v>209.33333333333331</v>
      </c>
      <c r="H148" s="40">
        <v>224.83333333333331</v>
      </c>
      <c r="I148" s="40">
        <v>227.76666666666665</v>
      </c>
      <c r="J148" s="40">
        <v>232.58333333333331</v>
      </c>
      <c r="K148" s="31">
        <v>222.95</v>
      </c>
      <c r="L148" s="31">
        <v>215.2</v>
      </c>
      <c r="M148" s="31">
        <v>3.3154599999999999</v>
      </c>
      <c r="N148" s="1"/>
      <c r="O148" s="1"/>
    </row>
    <row r="149" spans="1:15" ht="12.75" customHeight="1">
      <c r="A149" s="31">
        <v>139</v>
      </c>
      <c r="B149" s="31" t="s">
        <v>360</v>
      </c>
      <c r="C149" s="31">
        <v>127.05</v>
      </c>
      <c r="D149" s="40">
        <v>127.23333333333335</v>
      </c>
      <c r="E149" s="40">
        <v>124.7166666666667</v>
      </c>
      <c r="F149" s="40">
        <v>122.38333333333335</v>
      </c>
      <c r="G149" s="40">
        <v>119.8666666666667</v>
      </c>
      <c r="H149" s="40">
        <v>129.56666666666669</v>
      </c>
      <c r="I149" s="40">
        <v>132.08333333333334</v>
      </c>
      <c r="J149" s="40">
        <v>134.41666666666669</v>
      </c>
      <c r="K149" s="31">
        <v>129.75</v>
      </c>
      <c r="L149" s="31">
        <v>124.9</v>
      </c>
      <c r="M149" s="31">
        <v>5.6427199999999997</v>
      </c>
      <c r="N149" s="1"/>
      <c r="O149" s="1"/>
    </row>
    <row r="150" spans="1:15" ht="12.75" customHeight="1">
      <c r="A150" s="31">
        <v>140</v>
      </c>
      <c r="B150" s="31" t="s">
        <v>860</v>
      </c>
      <c r="C150" s="31">
        <v>64.849999999999994</v>
      </c>
      <c r="D150" s="40">
        <v>64.95</v>
      </c>
      <c r="E150" s="40">
        <v>63.900000000000006</v>
      </c>
      <c r="F150" s="40">
        <v>62.95</v>
      </c>
      <c r="G150" s="40">
        <v>61.900000000000006</v>
      </c>
      <c r="H150" s="40">
        <v>65.900000000000006</v>
      </c>
      <c r="I150" s="40">
        <v>66.949999999999989</v>
      </c>
      <c r="J150" s="40">
        <v>67.900000000000006</v>
      </c>
      <c r="K150" s="31">
        <v>66</v>
      </c>
      <c r="L150" s="31">
        <v>64</v>
      </c>
      <c r="M150" s="31">
        <v>8.2539300000000004</v>
      </c>
      <c r="N150" s="1"/>
      <c r="O150" s="1"/>
    </row>
    <row r="151" spans="1:15" ht="12.75" customHeight="1">
      <c r="A151" s="31">
        <v>141</v>
      </c>
      <c r="B151" s="31" t="s">
        <v>361</v>
      </c>
      <c r="C151" s="31">
        <v>812.9</v>
      </c>
      <c r="D151" s="40">
        <v>815.81666666666661</v>
      </c>
      <c r="E151" s="40">
        <v>796.63333333333321</v>
      </c>
      <c r="F151" s="40">
        <v>780.36666666666656</v>
      </c>
      <c r="G151" s="40">
        <v>761.18333333333317</v>
      </c>
      <c r="H151" s="40">
        <v>832.08333333333326</v>
      </c>
      <c r="I151" s="40">
        <v>851.26666666666665</v>
      </c>
      <c r="J151" s="40">
        <v>867.5333333333333</v>
      </c>
      <c r="K151" s="31">
        <v>835</v>
      </c>
      <c r="L151" s="31">
        <v>799.55</v>
      </c>
      <c r="M151" s="31">
        <v>1.4113599999999999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1505.95</v>
      </c>
      <c r="D152" s="40">
        <v>1497.5999999999997</v>
      </c>
      <c r="E152" s="40">
        <v>1449.4499999999994</v>
      </c>
      <c r="F152" s="40">
        <v>1392.9499999999996</v>
      </c>
      <c r="G152" s="40">
        <v>1344.7999999999993</v>
      </c>
      <c r="H152" s="40">
        <v>1554.0999999999995</v>
      </c>
      <c r="I152" s="40">
        <v>1602.2499999999995</v>
      </c>
      <c r="J152" s="40">
        <v>1658.7499999999995</v>
      </c>
      <c r="K152" s="31">
        <v>1545.75</v>
      </c>
      <c r="L152" s="31">
        <v>1441.1</v>
      </c>
      <c r="M152" s="31">
        <v>13.048299999999999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183.3</v>
      </c>
      <c r="D153" s="40">
        <v>182.26666666666665</v>
      </c>
      <c r="E153" s="40">
        <v>180.18333333333331</v>
      </c>
      <c r="F153" s="40">
        <v>177.06666666666666</v>
      </c>
      <c r="G153" s="40">
        <v>174.98333333333332</v>
      </c>
      <c r="H153" s="40">
        <v>185.3833333333333</v>
      </c>
      <c r="I153" s="40">
        <v>187.46666666666667</v>
      </c>
      <c r="J153" s="40">
        <v>190.58333333333329</v>
      </c>
      <c r="K153" s="31">
        <v>184.35</v>
      </c>
      <c r="L153" s="31">
        <v>179.15</v>
      </c>
      <c r="M153" s="31">
        <v>34.018099999999997</v>
      </c>
      <c r="N153" s="1"/>
      <c r="O153" s="1"/>
    </row>
    <row r="154" spans="1:15" ht="12.75" customHeight="1">
      <c r="A154" s="31">
        <v>144</v>
      </c>
      <c r="B154" s="31" t="s">
        <v>861</v>
      </c>
      <c r="C154" s="31">
        <v>120.2</v>
      </c>
      <c r="D154" s="40">
        <v>120.41666666666667</v>
      </c>
      <c r="E154" s="40">
        <v>117.98333333333335</v>
      </c>
      <c r="F154" s="40">
        <v>115.76666666666668</v>
      </c>
      <c r="G154" s="40">
        <v>113.33333333333336</v>
      </c>
      <c r="H154" s="40">
        <v>122.63333333333334</v>
      </c>
      <c r="I154" s="40">
        <v>125.06666666666665</v>
      </c>
      <c r="J154" s="40">
        <v>127.28333333333333</v>
      </c>
      <c r="K154" s="31">
        <v>122.85</v>
      </c>
      <c r="L154" s="31">
        <v>118.2</v>
      </c>
      <c r="M154" s="31">
        <v>0.96606999999999998</v>
      </c>
      <c r="N154" s="1"/>
      <c r="O154" s="1"/>
    </row>
    <row r="155" spans="1:15" ht="12.75" customHeight="1">
      <c r="A155" s="31">
        <v>145</v>
      </c>
      <c r="B155" s="31" t="s">
        <v>362</v>
      </c>
      <c r="C155" s="31">
        <v>324.35000000000002</v>
      </c>
      <c r="D155" s="40">
        <v>325.06666666666666</v>
      </c>
      <c r="E155" s="40">
        <v>321.43333333333334</v>
      </c>
      <c r="F155" s="40">
        <v>318.51666666666665</v>
      </c>
      <c r="G155" s="40">
        <v>314.88333333333333</v>
      </c>
      <c r="H155" s="40">
        <v>327.98333333333335</v>
      </c>
      <c r="I155" s="40">
        <v>331.61666666666667</v>
      </c>
      <c r="J155" s="40">
        <v>334.53333333333336</v>
      </c>
      <c r="K155" s="31">
        <v>328.7</v>
      </c>
      <c r="L155" s="31">
        <v>322.14999999999998</v>
      </c>
      <c r="M155" s="31">
        <v>0.79476000000000002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101.55</v>
      </c>
      <c r="D156" s="40">
        <v>101.31666666666666</v>
      </c>
      <c r="E156" s="40">
        <v>100.43333333333332</v>
      </c>
      <c r="F156" s="40">
        <v>99.316666666666663</v>
      </c>
      <c r="G156" s="40">
        <v>98.433333333333323</v>
      </c>
      <c r="H156" s="40">
        <v>102.43333333333332</v>
      </c>
      <c r="I156" s="40">
        <v>103.31666666666665</v>
      </c>
      <c r="J156" s="40">
        <v>104.43333333333332</v>
      </c>
      <c r="K156" s="31">
        <v>102.2</v>
      </c>
      <c r="L156" s="31">
        <v>100.2</v>
      </c>
      <c r="M156" s="31">
        <v>153.22961000000001</v>
      </c>
      <c r="N156" s="1"/>
      <c r="O156" s="1"/>
    </row>
    <row r="157" spans="1:15" ht="12.75" customHeight="1">
      <c r="A157" s="31">
        <v>147</v>
      </c>
      <c r="B157" s="31" t="s">
        <v>364</v>
      </c>
      <c r="C157" s="31">
        <v>498.45</v>
      </c>
      <c r="D157" s="40">
        <v>498.38333333333338</v>
      </c>
      <c r="E157" s="40">
        <v>494.06666666666678</v>
      </c>
      <c r="F157" s="40">
        <v>489.68333333333339</v>
      </c>
      <c r="G157" s="40">
        <v>485.36666666666679</v>
      </c>
      <c r="H157" s="40">
        <v>502.76666666666677</v>
      </c>
      <c r="I157" s="40">
        <v>507.08333333333337</v>
      </c>
      <c r="J157" s="40">
        <v>511.46666666666675</v>
      </c>
      <c r="K157" s="31">
        <v>502.7</v>
      </c>
      <c r="L157" s="31">
        <v>494</v>
      </c>
      <c r="M157" s="31">
        <v>1.2623800000000001</v>
      </c>
      <c r="N157" s="1"/>
      <c r="O157" s="1"/>
    </row>
    <row r="158" spans="1:15" ht="12.75" customHeight="1">
      <c r="A158" s="31">
        <v>148</v>
      </c>
      <c r="B158" s="31" t="s">
        <v>363</v>
      </c>
      <c r="C158" s="31">
        <v>3384.1</v>
      </c>
      <c r="D158" s="40">
        <v>3397.5</v>
      </c>
      <c r="E158" s="40">
        <v>3346</v>
      </c>
      <c r="F158" s="40">
        <v>3307.9</v>
      </c>
      <c r="G158" s="40">
        <v>3256.4</v>
      </c>
      <c r="H158" s="40">
        <v>3435.6</v>
      </c>
      <c r="I158" s="40">
        <v>3487.1</v>
      </c>
      <c r="J158" s="40">
        <v>3525.2</v>
      </c>
      <c r="K158" s="31">
        <v>3449</v>
      </c>
      <c r="L158" s="31">
        <v>3359.4</v>
      </c>
      <c r="M158" s="31">
        <v>0.23116999999999999</v>
      </c>
      <c r="N158" s="1"/>
      <c r="O158" s="1"/>
    </row>
    <row r="159" spans="1:15" ht="12.75" customHeight="1">
      <c r="A159" s="31">
        <v>149</v>
      </c>
      <c r="B159" s="31" t="s">
        <v>365</v>
      </c>
      <c r="C159" s="31">
        <v>225.65</v>
      </c>
      <c r="D159" s="40">
        <v>228.19999999999996</v>
      </c>
      <c r="E159" s="40">
        <v>222.39999999999992</v>
      </c>
      <c r="F159" s="40">
        <v>219.14999999999995</v>
      </c>
      <c r="G159" s="40">
        <v>213.34999999999991</v>
      </c>
      <c r="H159" s="40">
        <v>231.44999999999993</v>
      </c>
      <c r="I159" s="40">
        <v>237.24999999999994</v>
      </c>
      <c r="J159" s="40">
        <v>240.49999999999994</v>
      </c>
      <c r="K159" s="31">
        <v>234</v>
      </c>
      <c r="L159" s="31">
        <v>224.95</v>
      </c>
      <c r="M159" s="31">
        <v>16.93553</v>
      </c>
      <c r="N159" s="1"/>
      <c r="O159" s="1"/>
    </row>
    <row r="160" spans="1:15" ht="12.75" customHeight="1">
      <c r="A160" s="31">
        <v>150</v>
      </c>
      <c r="B160" s="31" t="s">
        <v>382</v>
      </c>
      <c r="C160" s="31">
        <v>1851.3</v>
      </c>
      <c r="D160" s="40">
        <v>1855.8166666666666</v>
      </c>
      <c r="E160" s="40">
        <v>1820.5833333333333</v>
      </c>
      <c r="F160" s="40">
        <v>1789.8666666666666</v>
      </c>
      <c r="G160" s="40">
        <v>1754.6333333333332</v>
      </c>
      <c r="H160" s="40">
        <v>1886.5333333333333</v>
      </c>
      <c r="I160" s="40">
        <v>1921.7666666666669</v>
      </c>
      <c r="J160" s="40">
        <v>1952.4833333333333</v>
      </c>
      <c r="K160" s="31">
        <v>1891.05</v>
      </c>
      <c r="L160" s="31">
        <v>1825.1</v>
      </c>
      <c r="M160" s="31">
        <v>1.0257499999999999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251.15</v>
      </c>
      <c r="D161" s="40">
        <v>252.35</v>
      </c>
      <c r="E161" s="40">
        <v>249.45</v>
      </c>
      <c r="F161" s="40">
        <v>247.75</v>
      </c>
      <c r="G161" s="40">
        <v>244.85</v>
      </c>
      <c r="H161" s="40">
        <v>254.04999999999998</v>
      </c>
      <c r="I161" s="40">
        <v>256.95000000000005</v>
      </c>
      <c r="J161" s="40">
        <v>258.64999999999998</v>
      </c>
      <c r="K161" s="31">
        <v>255.25</v>
      </c>
      <c r="L161" s="31">
        <v>250.65</v>
      </c>
      <c r="M161" s="31">
        <v>9.4970599999999994</v>
      </c>
      <c r="N161" s="1"/>
      <c r="O161" s="1"/>
    </row>
    <row r="162" spans="1:15" ht="12.75" customHeight="1">
      <c r="A162" s="31">
        <v>152</v>
      </c>
      <c r="B162" s="31" t="s">
        <v>368</v>
      </c>
      <c r="C162" s="31">
        <v>49.9</v>
      </c>
      <c r="D162" s="40">
        <v>49.9</v>
      </c>
      <c r="E162" s="40">
        <v>48.849999999999994</v>
      </c>
      <c r="F162" s="40">
        <v>47.8</v>
      </c>
      <c r="G162" s="40">
        <v>46.749999999999993</v>
      </c>
      <c r="H162" s="40">
        <v>50.949999999999996</v>
      </c>
      <c r="I162" s="40">
        <v>51.999999999999993</v>
      </c>
      <c r="J162" s="40">
        <v>53.05</v>
      </c>
      <c r="K162" s="31">
        <v>50.95</v>
      </c>
      <c r="L162" s="31">
        <v>48.85</v>
      </c>
      <c r="M162" s="31">
        <v>12.53633</v>
      </c>
      <c r="N162" s="1"/>
      <c r="O162" s="1"/>
    </row>
    <row r="163" spans="1:15" ht="12.75" customHeight="1">
      <c r="A163" s="31">
        <v>153</v>
      </c>
      <c r="B163" s="31" t="s">
        <v>366</v>
      </c>
      <c r="C163" s="31">
        <v>201.95</v>
      </c>
      <c r="D163" s="40">
        <v>201.18333333333331</v>
      </c>
      <c r="E163" s="40">
        <v>198.96666666666661</v>
      </c>
      <c r="F163" s="40">
        <v>195.98333333333329</v>
      </c>
      <c r="G163" s="40">
        <v>193.76666666666659</v>
      </c>
      <c r="H163" s="40">
        <v>204.16666666666663</v>
      </c>
      <c r="I163" s="40">
        <v>206.38333333333333</v>
      </c>
      <c r="J163" s="40">
        <v>209.36666666666665</v>
      </c>
      <c r="K163" s="31">
        <v>203.4</v>
      </c>
      <c r="L163" s="31">
        <v>198.2</v>
      </c>
      <c r="M163" s="31">
        <v>20.321069999999999</v>
      </c>
      <c r="N163" s="1"/>
      <c r="O163" s="1"/>
    </row>
    <row r="164" spans="1:15" ht="12.75" customHeight="1">
      <c r="A164" s="31">
        <v>154</v>
      </c>
      <c r="B164" s="31" t="s">
        <v>381</v>
      </c>
      <c r="C164" s="31">
        <v>168.45</v>
      </c>
      <c r="D164" s="40">
        <v>169.33333333333331</v>
      </c>
      <c r="E164" s="40">
        <v>166.31666666666663</v>
      </c>
      <c r="F164" s="40">
        <v>164.18333333333331</v>
      </c>
      <c r="G164" s="40">
        <v>161.16666666666663</v>
      </c>
      <c r="H164" s="40">
        <v>171.46666666666664</v>
      </c>
      <c r="I164" s="40">
        <v>174.48333333333329</v>
      </c>
      <c r="J164" s="40">
        <v>176.61666666666665</v>
      </c>
      <c r="K164" s="31">
        <v>172.35</v>
      </c>
      <c r="L164" s="31">
        <v>167.2</v>
      </c>
      <c r="M164" s="31">
        <v>1.68594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151.9</v>
      </c>
      <c r="D165" s="40">
        <v>151.88333333333333</v>
      </c>
      <c r="E165" s="40">
        <v>150.61666666666665</v>
      </c>
      <c r="F165" s="40">
        <v>149.33333333333331</v>
      </c>
      <c r="G165" s="40">
        <v>148.06666666666663</v>
      </c>
      <c r="H165" s="40">
        <v>153.16666666666666</v>
      </c>
      <c r="I165" s="40">
        <v>154.43333333333331</v>
      </c>
      <c r="J165" s="40">
        <v>155.71666666666667</v>
      </c>
      <c r="K165" s="31">
        <v>153.15</v>
      </c>
      <c r="L165" s="31">
        <v>150.6</v>
      </c>
      <c r="M165" s="31">
        <v>183.12975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3026.95</v>
      </c>
      <c r="D166" s="40">
        <v>3053.65</v>
      </c>
      <c r="E166" s="40">
        <v>2988.3</v>
      </c>
      <c r="F166" s="40">
        <v>2949.65</v>
      </c>
      <c r="G166" s="40">
        <v>2884.3</v>
      </c>
      <c r="H166" s="40">
        <v>3092.3</v>
      </c>
      <c r="I166" s="40">
        <v>3157.6499999999996</v>
      </c>
      <c r="J166" s="40">
        <v>3196.3</v>
      </c>
      <c r="K166" s="31">
        <v>3119</v>
      </c>
      <c r="L166" s="31">
        <v>3015</v>
      </c>
      <c r="M166" s="31">
        <v>0.30987999999999999</v>
      </c>
      <c r="N166" s="1"/>
      <c r="O166" s="1"/>
    </row>
    <row r="167" spans="1:15" ht="12.75" customHeight="1">
      <c r="A167" s="31">
        <v>157</v>
      </c>
      <c r="B167" s="31" t="s">
        <v>371</v>
      </c>
      <c r="C167" s="31">
        <v>3740.15</v>
      </c>
      <c r="D167" s="40">
        <v>3696.5666666666671</v>
      </c>
      <c r="E167" s="40">
        <v>3549.733333333334</v>
      </c>
      <c r="F167" s="40">
        <v>3359.3166666666671</v>
      </c>
      <c r="G167" s="40">
        <v>3212.483333333334</v>
      </c>
      <c r="H167" s="40">
        <v>3886.983333333334</v>
      </c>
      <c r="I167" s="40">
        <v>4033.8166666666671</v>
      </c>
      <c r="J167" s="40">
        <v>4224.2333333333336</v>
      </c>
      <c r="K167" s="31">
        <v>3843.4</v>
      </c>
      <c r="L167" s="31">
        <v>3506.15</v>
      </c>
      <c r="M167" s="31">
        <v>0.29304000000000002</v>
      </c>
      <c r="N167" s="1"/>
      <c r="O167" s="1"/>
    </row>
    <row r="168" spans="1:15" ht="12.75" customHeight="1">
      <c r="A168" s="31">
        <v>158</v>
      </c>
      <c r="B168" s="31" t="s">
        <v>377</v>
      </c>
      <c r="C168" s="31">
        <v>347.6</v>
      </c>
      <c r="D168" s="40">
        <v>346.85000000000008</v>
      </c>
      <c r="E168" s="40">
        <v>343.90000000000015</v>
      </c>
      <c r="F168" s="40">
        <v>340.20000000000005</v>
      </c>
      <c r="G168" s="40">
        <v>337.25000000000011</v>
      </c>
      <c r="H168" s="40">
        <v>350.55000000000018</v>
      </c>
      <c r="I168" s="40">
        <v>353.50000000000011</v>
      </c>
      <c r="J168" s="40">
        <v>357.20000000000022</v>
      </c>
      <c r="K168" s="31">
        <v>349.8</v>
      </c>
      <c r="L168" s="31">
        <v>343.15</v>
      </c>
      <c r="M168" s="31">
        <v>2.1022699999999999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139.75</v>
      </c>
      <c r="D169" s="40">
        <v>139.33333333333334</v>
      </c>
      <c r="E169" s="40">
        <v>137.16666666666669</v>
      </c>
      <c r="F169" s="40">
        <v>134.58333333333334</v>
      </c>
      <c r="G169" s="40">
        <v>132.41666666666669</v>
      </c>
      <c r="H169" s="40">
        <v>141.91666666666669</v>
      </c>
      <c r="I169" s="40">
        <v>144.08333333333337</v>
      </c>
      <c r="J169" s="40">
        <v>146.66666666666669</v>
      </c>
      <c r="K169" s="31">
        <v>141.5</v>
      </c>
      <c r="L169" s="31">
        <v>136.75</v>
      </c>
      <c r="M169" s="31">
        <v>5.84626</v>
      </c>
      <c r="N169" s="1"/>
      <c r="O169" s="1"/>
    </row>
    <row r="170" spans="1:15" ht="12.75" customHeight="1">
      <c r="A170" s="31">
        <v>160</v>
      </c>
      <c r="B170" s="31" t="s">
        <v>373</v>
      </c>
      <c r="C170" s="31">
        <v>5769</v>
      </c>
      <c r="D170" s="40">
        <v>5767.6166666666659</v>
      </c>
      <c r="E170" s="40">
        <v>5735.2333333333318</v>
      </c>
      <c r="F170" s="40">
        <v>5701.4666666666662</v>
      </c>
      <c r="G170" s="40">
        <v>5669.0833333333321</v>
      </c>
      <c r="H170" s="40">
        <v>5801.3833333333314</v>
      </c>
      <c r="I170" s="40">
        <v>5833.7666666666646</v>
      </c>
      <c r="J170" s="40">
        <v>5867.533333333331</v>
      </c>
      <c r="K170" s="31">
        <v>5800</v>
      </c>
      <c r="L170" s="31">
        <v>5733.85</v>
      </c>
      <c r="M170" s="31">
        <v>2.724E-2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3657</v>
      </c>
      <c r="D171" s="40">
        <v>3652.2999999999997</v>
      </c>
      <c r="E171" s="40">
        <v>3614.5999999999995</v>
      </c>
      <c r="F171" s="40">
        <v>3572.2</v>
      </c>
      <c r="G171" s="40">
        <v>3534.4999999999995</v>
      </c>
      <c r="H171" s="40">
        <v>3694.6999999999994</v>
      </c>
      <c r="I171" s="40">
        <v>3732.3999999999992</v>
      </c>
      <c r="J171" s="40">
        <v>3774.7999999999993</v>
      </c>
      <c r="K171" s="31">
        <v>3690</v>
      </c>
      <c r="L171" s="31">
        <v>3609.9</v>
      </c>
      <c r="M171" s="31">
        <v>1.1857</v>
      </c>
      <c r="N171" s="1"/>
      <c r="O171" s="1"/>
    </row>
    <row r="172" spans="1:15" ht="12.75" customHeight="1">
      <c r="A172" s="31">
        <v>162</v>
      </c>
      <c r="B172" s="31" t="s">
        <v>374</v>
      </c>
      <c r="C172" s="31">
        <v>1675.2</v>
      </c>
      <c r="D172" s="40">
        <v>1661.7666666666664</v>
      </c>
      <c r="E172" s="40">
        <v>1642.5333333333328</v>
      </c>
      <c r="F172" s="40">
        <v>1609.8666666666663</v>
      </c>
      <c r="G172" s="40">
        <v>1590.6333333333328</v>
      </c>
      <c r="H172" s="40">
        <v>1694.4333333333329</v>
      </c>
      <c r="I172" s="40">
        <v>1713.6666666666665</v>
      </c>
      <c r="J172" s="40">
        <v>1746.333333333333</v>
      </c>
      <c r="K172" s="31">
        <v>1681</v>
      </c>
      <c r="L172" s="31">
        <v>1629.1</v>
      </c>
      <c r="M172" s="31">
        <v>0.82728000000000002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526.65</v>
      </c>
      <c r="D173" s="40">
        <v>525.58333333333337</v>
      </c>
      <c r="E173" s="40">
        <v>520.16666666666674</v>
      </c>
      <c r="F173" s="40">
        <v>513.68333333333339</v>
      </c>
      <c r="G173" s="40">
        <v>508.26666666666677</v>
      </c>
      <c r="H173" s="40">
        <v>532.06666666666672</v>
      </c>
      <c r="I173" s="40">
        <v>537.48333333333346</v>
      </c>
      <c r="J173" s="40">
        <v>543.9666666666667</v>
      </c>
      <c r="K173" s="31">
        <v>531</v>
      </c>
      <c r="L173" s="31">
        <v>519.1</v>
      </c>
      <c r="M173" s="31">
        <v>9.2584599999999995</v>
      </c>
      <c r="N173" s="1"/>
      <c r="O173" s="1"/>
    </row>
    <row r="174" spans="1:15" ht="12.75" customHeight="1">
      <c r="A174" s="31">
        <v>164</v>
      </c>
      <c r="B174" s="31" t="s">
        <v>369</v>
      </c>
      <c r="C174" s="31">
        <v>4755.6000000000004</v>
      </c>
      <c r="D174" s="40">
        <v>4763.55</v>
      </c>
      <c r="E174" s="40">
        <v>4722.1000000000004</v>
      </c>
      <c r="F174" s="40">
        <v>4688.6000000000004</v>
      </c>
      <c r="G174" s="40">
        <v>4647.1500000000005</v>
      </c>
      <c r="H174" s="40">
        <v>4797.05</v>
      </c>
      <c r="I174" s="40">
        <v>4838.4999999999991</v>
      </c>
      <c r="J174" s="40">
        <v>4872</v>
      </c>
      <c r="K174" s="31">
        <v>4805</v>
      </c>
      <c r="L174" s="31">
        <v>4730.05</v>
      </c>
      <c r="M174" s="31">
        <v>0.19597999999999999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42.15</v>
      </c>
      <c r="D175" s="40">
        <v>42</v>
      </c>
      <c r="E175" s="40">
        <v>41.3</v>
      </c>
      <c r="F175" s="40">
        <v>40.449999999999996</v>
      </c>
      <c r="G175" s="40">
        <v>39.749999999999993</v>
      </c>
      <c r="H175" s="40">
        <v>42.85</v>
      </c>
      <c r="I175" s="40">
        <v>43.550000000000004</v>
      </c>
      <c r="J175" s="40">
        <v>44.400000000000006</v>
      </c>
      <c r="K175" s="31">
        <v>42.7</v>
      </c>
      <c r="L175" s="31">
        <v>41.15</v>
      </c>
      <c r="M175" s="31">
        <v>149.37960000000001</v>
      </c>
      <c r="N175" s="1"/>
      <c r="O175" s="1"/>
    </row>
    <row r="176" spans="1:15" ht="12.75" customHeight="1">
      <c r="A176" s="31">
        <v>166</v>
      </c>
      <c r="B176" s="31" t="s">
        <v>383</v>
      </c>
      <c r="C176" s="31">
        <v>462.2</v>
      </c>
      <c r="D176" s="40">
        <v>464.98333333333329</v>
      </c>
      <c r="E176" s="40">
        <v>457.31666666666661</v>
      </c>
      <c r="F176" s="40">
        <v>452.43333333333334</v>
      </c>
      <c r="G176" s="40">
        <v>444.76666666666665</v>
      </c>
      <c r="H176" s="40">
        <v>469.86666666666656</v>
      </c>
      <c r="I176" s="40">
        <v>477.53333333333319</v>
      </c>
      <c r="J176" s="40">
        <v>482.41666666666652</v>
      </c>
      <c r="K176" s="31">
        <v>472.65</v>
      </c>
      <c r="L176" s="31">
        <v>460.1</v>
      </c>
      <c r="M176" s="31">
        <v>7.7358200000000004</v>
      </c>
      <c r="N176" s="1"/>
      <c r="O176" s="1"/>
    </row>
    <row r="177" spans="1:15" ht="12.75" customHeight="1">
      <c r="A177" s="31">
        <v>167</v>
      </c>
      <c r="B177" s="31" t="s">
        <v>375</v>
      </c>
      <c r="C177" s="31">
        <v>1272.3</v>
      </c>
      <c r="D177" s="40">
        <v>1266.2333333333333</v>
      </c>
      <c r="E177" s="40">
        <v>1256.8666666666668</v>
      </c>
      <c r="F177" s="40">
        <v>1241.4333333333334</v>
      </c>
      <c r="G177" s="40">
        <v>1232.0666666666668</v>
      </c>
      <c r="H177" s="40">
        <v>1281.6666666666667</v>
      </c>
      <c r="I177" s="40">
        <v>1291.0333333333331</v>
      </c>
      <c r="J177" s="40">
        <v>1306.4666666666667</v>
      </c>
      <c r="K177" s="31">
        <v>1275.5999999999999</v>
      </c>
      <c r="L177" s="31">
        <v>1250.8</v>
      </c>
      <c r="M177" s="31">
        <v>0.17043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625.45000000000005</v>
      </c>
      <c r="D178" s="40">
        <v>615.23333333333335</v>
      </c>
      <c r="E178" s="40">
        <v>601.4666666666667</v>
      </c>
      <c r="F178" s="40">
        <v>577.48333333333335</v>
      </c>
      <c r="G178" s="40">
        <v>563.7166666666667</v>
      </c>
      <c r="H178" s="40">
        <v>639.2166666666667</v>
      </c>
      <c r="I178" s="40">
        <v>652.98333333333335</v>
      </c>
      <c r="J178" s="40">
        <v>676.9666666666667</v>
      </c>
      <c r="K178" s="31">
        <v>629</v>
      </c>
      <c r="L178" s="31">
        <v>591.25</v>
      </c>
      <c r="M178" s="31">
        <v>4.07606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971.3</v>
      </c>
      <c r="D179" s="40">
        <v>970.56666666666661</v>
      </c>
      <c r="E179" s="40">
        <v>958.73333333333323</v>
      </c>
      <c r="F179" s="40">
        <v>946.16666666666663</v>
      </c>
      <c r="G179" s="40">
        <v>934.33333333333326</v>
      </c>
      <c r="H179" s="40">
        <v>983.13333333333321</v>
      </c>
      <c r="I179" s="40">
        <v>994.9666666666667</v>
      </c>
      <c r="J179" s="40">
        <v>1007.5333333333332</v>
      </c>
      <c r="K179" s="31">
        <v>982.4</v>
      </c>
      <c r="L179" s="31">
        <v>958</v>
      </c>
      <c r="M179" s="31">
        <v>4.7655399999999997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602.4</v>
      </c>
      <c r="D180" s="40">
        <v>605.4</v>
      </c>
      <c r="E180" s="40">
        <v>596.09999999999991</v>
      </c>
      <c r="F180" s="40">
        <v>589.79999999999995</v>
      </c>
      <c r="G180" s="40">
        <v>580.49999999999989</v>
      </c>
      <c r="H180" s="40">
        <v>611.69999999999993</v>
      </c>
      <c r="I180" s="40">
        <v>620.99999999999989</v>
      </c>
      <c r="J180" s="40">
        <v>627.29999999999995</v>
      </c>
      <c r="K180" s="31">
        <v>614.70000000000005</v>
      </c>
      <c r="L180" s="31">
        <v>599.1</v>
      </c>
      <c r="M180" s="31">
        <v>1.47279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2446.8000000000002</v>
      </c>
      <c r="D181" s="40">
        <v>2442.0500000000002</v>
      </c>
      <c r="E181" s="40">
        <v>2412.5500000000002</v>
      </c>
      <c r="F181" s="40">
        <v>2378.3000000000002</v>
      </c>
      <c r="G181" s="40">
        <v>2348.8000000000002</v>
      </c>
      <c r="H181" s="40">
        <v>2476.3000000000002</v>
      </c>
      <c r="I181" s="40">
        <v>2505.8000000000002</v>
      </c>
      <c r="J181" s="40">
        <v>2540.0500000000002</v>
      </c>
      <c r="K181" s="31">
        <v>2471.5500000000002</v>
      </c>
      <c r="L181" s="31">
        <v>2407.8000000000002</v>
      </c>
      <c r="M181" s="31">
        <v>11.581060000000001</v>
      </c>
      <c r="N181" s="1"/>
      <c r="O181" s="1"/>
    </row>
    <row r="182" spans="1:15" ht="12.75" customHeight="1">
      <c r="A182" s="31">
        <v>172</v>
      </c>
      <c r="B182" s="31" t="s">
        <v>384</v>
      </c>
      <c r="C182" s="31">
        <v>115.5</v>
      </c>
      <c r="D182" s="40">
        <v>115.51666666666667</v>
      </c>
      <c r="E182" s="40">
        <v>114.28333333333333</v>
      </c>
      <c r="F182" s="40">
        <v>113.06666666666666</v>
      </c>
      <c r="G182" s="40">
        <v>111.83333333333333</v>
      </c>
      <c r="H182" s="40">
        <v>116.73333333333333</v>
      </c>
      <c r="I182" s="40">
        <v>117.96666666666665</v>
      </c>
      <c r="J182" s="40">
        <v>119.18333333333334</v>
      </c>
      <c r="K182" s="31">
        <v>116.75</v>
      </c>
      <c r="L182" s="31">
        <v>114.3</v>
      </c>
      <c r="M182" s="31">
        <v>4.1873199999999997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318.75</v>
      </c>
      <c r="D183" s="40">
        <v>319.68333333333334</v>
      </c>
      <c r="E183" s="40">
        <v>315.86666666666667</v>
      </c>
      <c r="F183" s="40">
        <v>312.98333333333335</v>
      </c>
      <c r="G183" s="40">
        <v>309.16666666666669</v>
      </c>
      <c r="H183" s="40">
        <v>322.56666666666666</v>
      </c>
      <c r="I183" s="40">
        <v>326.38333333333338</v>
      </c>
      <c r="J183" s="40">
        <v>329.26666666666665</v>
      </c>
      <c r="K183" s="31">
        <v>323.5</v>
      </c>
      <c r="L183" s="31">
        <v>316.8</v>
      </c>
      <c r="M183" s="31">
        <v>6.5285200000000003</v>
      </c>
      <c r="N183" s="1"/>
      <c r="O183" s="1"/>
    </row>
    <row r="184" spans="1:15" ht="12.75" customHeight="1">
      <c r="A184" s="31">
        <v>174</v>
      </c>
      <c r="B184" s="31" t="s">
        <v>376</v>
      </c>
      <c r="C184" s="31">
        <v>510</v>
      </c>
      <c r="D184" s="40">
        <v>515.5</v>
      </c>
      <c r="E184" s="40">
        <v>503</v>
      </c>
      <c r="F184" s="40">
        <v>496</v>
      </c>
      <c r="G184" s="40">
        <v>483.5</v>
      </c>
      <c r="H184" s="40">
        <v>522.5</v>
      </c>
      <c r="I184" s="40">
        <v>535</v>
      </c>
      <c r="J184" s="40">
        <v>542</v>
      </c>
      <c r="K184" s="31">
        <v>528</v>
      </c>
      <c r="L184" s="31">
        <v>508.5</v>
      </c>
      <c r="M184" s="31">
        <v>8.5021000000000004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1848.95</v>
      </c>
      <c r="D185" s="40">
        <v>1828.5166666666667</v>
      </c>
      <c r="E185" s="40">
        <v>1799.9333333333334</v>
      </c>
      <c r="F185" s="40">
        <v>1750.9166666666667</v>
      </c>
      <c r="G185" s="40">
        <v>1722.3333333333335</v>
      </c>
      <c r="H185" s="40">
        <v>1877.5333333333333</v>
      </c>
      <c r="I185" s="40">
        <v>1906.1166666666668</v>
      </c>
      <c r="J185" s="40">
        <v>1955.1333333333332</v>
      </c>
      <c r="K185" s="31">
        <v>1857.1</v>
      </c>
      <c r="L185" s="31">
        <v>1779.5</v>
      </c>
      <c r="M185" s="31">
        <v>14.92531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133.35</v>
      </c>
      <c r="D186" s="40">
        <v>134.15</v>
      </c>
      <c r="E186" s="40">
        <v>131.80000000000001</v>
      </c>
      <c r="F186" s="40">
        <v>130.25</v>
      </c>
      <c r="G186" s="40">
        <v>127.9</v>
      </c>
      <c r="H186" s="40">
        <v>135.70000000000002</v>
      </c>
      <c r="I186" s="40">
        <v>138.04999999999998</v>
      </c>
      <c r="J186" s="40">
        <v>139.60000000000002</v>
      </c>
      <c r="K186" s="31">
        <v>136.5</v>
      </c>
      <c r="L186" s="31">
        <v>132.6</v>
      </c>
      <c r="M186" s="31">
        <v>7.2306499999999998</v>
      </c>
      <c r="N186" s="1"/>
      <c r="O186" s="1"/>
    </row>
    <row r="187" spans="1:15" ht="12.75" customHeight="1">
      <c r="A187" s="31">
        <v>177</v>
      </c>
      <c r="B187" s="31" t="s">
        <v>379</v>
      </c>
      <c r="C187" s="31">
        <v>1695.55</v>
      </c>
      <c r="D187" s="40">
        <v>1686.1833333333334</v>
      </c>
      <c r="E187" s="40">
        <v>1647.3666666666668</v>
      </c>
      <c r="F187" s="40">
        <v>1599.1833333333334</v>
      </c>
      <c r="G187" s="40">
        <v>1560.3666666666668</v>
      </c>
      <c r="H187" s="40">
        <v>1734.3666666666668</v>
      </c>
      <c r="I187" s="40">
        <v>1773.1833333333334</v>
      </c>
      <c r="J187" s="40">
        <v>1821.3666666666668</v>
      </c>
      <c r="K187" s="31">
        <v>1725</v>
      </c>
      <c r="L187" s="31">
        <v>1638</v>
      </c>
      <c r="M187" s="31">
        <v>2.5291700000000001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135.6</v>
      </c>
      <c r="D188" s="40">
        <v>136.11666666666665</v>
      </c>
      <c r="E188" s="40">
        <v>132.68333333333328</v>
      </c>
      <c r="F188" s="40">
        <v>129.76666666666662</v>
      </c>
      <c r="G188" s="40">
        <v>126.33333333333326</v>
      </c>
      <c r="H188" s="40">
        <v>139.0333333333333</v>
      </c>
      <c r="I188" s="40">
        <v>142.46666666666664</v>
      </c>
      <c r="J188" s="40">
        <v>145.38333333333333</v>
      </c>
      <c r="K188" s="31">
        <v>139.55000000000001</v>
      </c>
      <c r="L188" s="31">
        <v>133.19999999999999</v>
      </c>
      <c r="M188" s="31">
        <v>27.30057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323.2</v>
      </c>
      <c r="D189" s="40">
        <v>321.34999999999997</v>
      </c>
      <c r="E189" s="40">
        <v>315.99999999999994</v>
      </c>
      <c r="F189" s="40">
        <v>308.79999999999995</v>
      </c>
      <c r="G189" s="40">
        <v>303.44999999999993</v>
      </c>
      <c r="H189" s="40">
        <v>328.54999999999995</v>
      </c>
      <c r="I189" s="40">
        <v>333.9</v>
      </c>
      <c r="J189" s="40">
        <v>341.09999999999997</v>
      </c>
      <c r="K189" s="31">
        <v>326.7</v>
      </c>
      <c r="L189" s="31">
        <v>314.14999999999998</v>
      </c>
      <c r="M189" s="31">
        <v>8.3286899999999999</v>
      </c>
      <c r="N189" s="1"/>
      <c r="O189" s="1"/>
    </row>
    <row r="190" spans="1:15" ht="12.75" customHeight="1">
      <c r="A190" s="31">
        <v>180</v>
      </c>
      <c r="B190" s="31" t="s">
        <v>380</v>
      </c>
      <c r="C190" s="31">
        <v>754.25</v>
      </c>
      <c r="D190" s="40">
        <v>764.73333333333323</v>
      </c>
      <c r="E190" s="40">
        <v>741.51666666666642</v>
      </c>
      <c r="F190" s="40">
        <v>728.78333333333319</v>
      </c>
      <c r="G190" s="40">
        <v>705.56666666666638</v>
      </c>
      <c r="H190" s="40">
        <v>777.46666666666647</v>
      </c>
      <c r="I190" s="40">
        <v>800.68333333333339</v>
      </c>
      <c r="J190" s="40">
        <v>813.41666666666652</v>
      </c>
      <c r="K190" s="31">
        <v>787.95</v>
      </c>
      <c r="L190" s="31">
        <v>752</v>
      </c>
      <c r="M190" s="31">
        <v>4.6955400000000003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626.04999999999995</v>
      </c>
      <c r="D191" s="40">
        <v>628.35</v>
      </c>
      <c r="E191" s="40">
        <v>618.70000000000005</v>
      </c>
      <c r="F191" s="40">
        <v>611.35</v>
      </c>
      <c r="G191" s="40">
        <v>601.70000000000005</v>
      </c>
      <c r="H191" s="40">
        <v>635.70000000000005</v>
      </c>
      <c r="I191" s="40">
        <v>645.34999999999991</v>
      </c>
      <c r="J191" s="40">
        <v>652.70000000000005</v>
      </c>
      <c r="K191" s="31">
        <v>638</v>
      </c>
      <c r="L191" s="31">
        <v>621</v>
      </c>
      <c r="M191" s="31">
        <v>7.52921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1351.1</v>
      </c>
      <c r="D192" s="40">
        <v>1355.1833333333334</v>
      </c>
      <c r="E192" s="40">
        <v>1337.1666666666667</v>
      </c>
      <c r="F192" s="40">
        <v>1323.2333333333333</v>
      </c>
      <c r="G192" s="40">
        <v>1305.2166666666667</v>
      </c>
      <c r="H192" s="40">
        <v>1369.1166666666668</v>
      </c>
      <c r="I192" s="40">
        <v>1387.1333333333332</v>
      </c>
      <c r="J192" s="40">
        <v>1401.0666666666668</v>
      </c>
      <c r="K192" s="31">
        <v>1373.2</v>
      </c>
      <c r="L192" s="31">
        <v>1341.25</v>
      </c>
      <c r="M192" s="31">
        <v>10.48556</v>
      </c>
      <c r="N192" s="1"/>
      <c r="O192" s="1"/>
    </row>
    <row r="193" spans="1:15" ht="12.75" customHeight="1">
      <c r="A193" s="31">
        <v>183</v>
      </c>
      <c r="B193" s="31" t="s">
        <v>389</v>
      </c>
      <c r="C193" s="31">
        <v>1328.9</v>
      </c>
      <c r="D193" s="40">
        <v>1315.5166666666667</v>
      </c>
      <c r="E193" s="40">
        <v>1298.0333333333333</v>
      </c>
      <c r="F193" s="40">
        <v>1267.1666666666667</v>
      </c>
      <c r="G193" s="40">
        <v>1249.6833333333334</v>
      </c>
      <c r="H193" s="40">
        <v>1346.3833333333332</v>
      </c>
      <c r="I193" s="40">
        <v>1363.8666666666663</v>
      </c>
      <c r="J193" s="40">
        <v>1394.7333333333331</v>
      </c>
      <c r="K193" s="31">
        <v>1333</v>
      </c>
      <c r="L193" s="31">
        <v>1284.6500000000001</v>
      </c>
      <c r="M193" s="31">
        <v>1.63303</v>
      </c>
      <c r="N193" s="1"/>
      <c r="O193" s="1"/>
    </row>
    <row r="194" spans="1:15" ht="12.75" customHeight="1">
      <c r="A194" s="31">
        <v>184</v>
      </c>
      <c r="B194" s="31" t="s">
        <v>862</v>
      </c>
      <c r="C194" s="31">
        <v>21</v>
      </c>
      <c r="D194" s="40">
        <v>20.816666666666666</v>
      </c>
      <c r="E194" s="40">
        <v>20.533333333333331</v>
      </c>
      <c r="F194" s="40">
        <v>20.066666666666666</v>
      </c>
      <c r="G194" s="40">
        <v>19.783333333333331</v>
      </c>
      <c r="H194" s="40">
        <v>21.283333333333331</v>
      </c>
      <c r="I194" s="40">
        <v>21.56666666666667</v>
      </c>
      <c r="J194" s="40">
        <v>22.033333333333331</v>
      </c>
      <c r="K194" s="31">
        <v>21.1</v>
      </c>
      <c r="L194" s="31">
        <v>20.350000000000001</v>
      </c>
      <c r="M194" s="31">
        <v>73.368250000000003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1372.9</v>
      </c>
      <c r="D195" s="40">
        <v>1375.8833333333332</v>
      </c>
      <c r="E195" s="40">
        <v>1359.7666666666664</v>
      </c>
      <c r="F195" s="40">
        <v>1346.6333333333332</v>
      </c>
      <c r="G195" s="40">
        <v>1330.5166666666664</v>
      </c>
      <c r="H195" s="40">
        <v>1389.0166666666664</v>
      </c>
      <c r="I195" s="40">
        <v>1405.1333333333332</v>
      </c>
      <c r="J195" s="40">
        <v>1418.2666666666664</v>
      </c>
      <c r="K195" s="31">
        <v>1392</v>
      </c>
      <c r="L195" s="31">
        <v>1362.75</v>
      </c>
      <c r="M195" s="31">
        <v>0.26904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1326.3</v>
      </c>
      <c r="D196" s="40">
        <v>1313.6833333333334</v>
      </c>
      <c r="E196" s="40">
        <v>1297.9166666666667</v>
      </c>
      <c r="F196" s="40">
        <v>1269.5333333333333</v>
      </c>
      <c r="G196" s="40">
        <v>1253.7666666666667</v>
      </c>
      <c r="H196" s="40">
        <v>1342.0666666666668</v>
      </c>
      <c r="I196" s="40">
        <v>1357.8333333333333</v>
      </c>
      <c r="J196" s="40">
        <v>1386.2166666666669</v>
      </c>
      <c r="K196" s="31">
        <v>1329.45</v>
      </c>
      <c r="L196" s="31">
        <v>1285.3</v>
      </c>
      <c r="M196" s="31">
        <v>7.6062500000000002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1182.8499999999999</v>
      </c>
      <c r="D197" s="40">
        <v>1181.3999999999999</v>
      </c>
      <c r="E197" s="40">
        <v>1169.9999999999998</v>
      </c>
      <c r="F197" s="40">
        <v>1157.1499999999999</v>
      </c>
      <c r="G197" s="40">
        <v>1145.7499999999998</v>
      </c>
      <c r="H197" s="40">
        <v>1194.2499999999998</v>
      </c>
      <c r="I197" s="40">
        <v>1205.6499999999999</v>
      </c>
      <c r="J197" s="40">
        <v>1218.4999999999998</v>
      </c>
      <c r="K197" s="31">
        <v>1192.8</v>
      </c>
      <c r="L197" s="31">
        <v>1168.55</v>
      </c>
      <c r="M197" s="31">
        <v>38.083170000000003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2979.55</v>
      </c>
      <c r="D198" s="40">
        <v>2962.5666666666671</v>
      </c>
      <c r="E198" s="40">
        <v>2923.1333333333341</v>
      </c>
      <c r="F198" s="40">
        <v>2866.7166666666672</v>
      </c>
      <c r="G198" s="40">
        <v>2827.2833333333342</v>
      </c>
      <c r="H198" s="40">
        <v>3018.983333333334</v>
      </c>
      <c r="I198" s="40">
        <v>3058.4166666666674</v>
      </c>
      <c r="J198" s="40">
        <v>3114.8333333333339</v>
      </c>
      <c r="K198" s="31">
        <v>3002</v>
      </c>
      <c r="L198" s="31">
        <v>2906.15</v>
      </c>
      <c r="M198" s="31">
        <v>54.811720000000001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2663.8</v>
      </c>
      <c r="D199" s="40">
        <v>2660.85</v>
      </c>
      <c r="E199" s="40">
        <v>2643.2</v>
      </c>
      <c r="F199" s="40">
        <v>2622.6</v>
      </c>
      <c r="G199" s="40">
        <v>2604.9499999999998</v>
      </c>
      <c r="H199" s="40">
        <v>2681.45</v>
      </c>
      <c r="I199" s="40">
        <v>2699.1000000000004</v>
      </c>
      <c r="J199" s="40">
        <v>2719.7</v>
      </c>
      <c r="K199" s="31">
        <v>2678.5</v>
      </c>
      <c r="L199" s="31">
        <v>2640.25</v>
      </c>
      <c r="M199" s="31">
        <v>2.9001299999999999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1600.25</v>
      </c>
      <c r="D200" s="40">
        <v>1591.8</v>
      </c>
      <c r="E200" s="40">
        <v>1578.8999999999999</v>
      </c>
      <c r="F200" s="40">
        <v>1557.55</v>
      </c>
      <c r="G200" s="40">
        <v>1544.6499999999999</v>
      </c>
      <c r="H200" s="40">
        <v>1613.1499999999999</v>
      </c>
      <c r="I200" s="40">
        <v>1626.05</v>
      </c>
      <c r="J200" s="40">
        <v>1647.3999999999999</v>
      </c>
      <c r="K200" s="31">
        <v>1604.7</v>
      </c>
      <c r="L200" s="31">
        <v>1570.45</v>
      </c>
      <c r="M200" s="31">
        <v>94.7179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703.25</v>
      </c>
      <c r="D201" s="40">
        <v>700.06666666666661</v>
      </c>
      <c r="E201" s="40">
        <v>695.18333333333317</v>
      </c>
      <c r="F201" s="40">
        <v>687.11666666666656</v>
      </c>
      <c r="G201" s="40">
        <v>682.23333333333312</v>
      </c>
      <c r="H201" s="40">
        <v>708.13333333333321</v>
      </c>
      <c r="I201" s="40">
        <v>713.01666666666665</v>
      </c>
      <c r="J201" s="40">
        <v>721.08333333333326</v>
      </c>
      <c r="K201" s="31">
        <v>704.95</v>
      </c>
      <c r="L201" s="31">
        <v>692</v>
      </c>
      <c r="M201" s="31">
        <v>24.296559999999999</v>
      </c>
      <c r="N201" s="1"/>
      <c r="O201" s="1"/>
    </row>
    <row r="202" spans="1:15" ht="12.75" customHeight="1">
      <c r="A202" s="31">
        <v>192</v>
      </c>
      <c r="B202" s="31" t="s">
        <v>387</v>
      </c>
      <c r="C202" s="31">
        <v>2010.65</v>
      </c>
      <c r="D202" s="40">
        <v>2022.1000000000001</v>
      </c>
      <c r="E202" s="40">
        <v>1993.5500000000002</v>
      </c>
      <c r="F202" s="40">
        <v>1976.45</v>
      </c>
      <c r="G202" s="40">
        <v>1947.9</v>
      </c>
      <c r="H202" s="40">
        <v>2039.2000000000003</v>
      </c>
      <c r="I202" s="40">
        <v>2067.75</v>
      </c>
      <c r="J202" s="40">
        <v>2084.8500000000004</v>
      </c>
      <c r="K202" s="31">
        <v>2050.65</v>
      </c>
      <c r="L202" s="31">
        <v>2005</v>
      </c>
      <c r="M202" s="31">
        <v>1.381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253.05</v>
      </c>
      <c r="D203" s="40">
        <v>251.81666666666669</v>
      </c>
      <c r="E203" s="40">
        <v>248.63333333333338</v>
      </c>
      <c r="F203" s="40">
        <v>244.2166666666667</v>
      </c>
      <c r="G203" s="40">
        <v>241.03333333333339</v>
      </c>
      <c r="H203" s="40">
        <v>256.23333333333335</v>
      </c>
      <c r="I203" s="40">
        <v>259.41666666666674</v>
      </c>
      <c r="J203" s="40">
        <v>263.83333333333337</v>
      </c>
      <c r="K203" s="31">
        <v>255</v>
      </c>
      <c r="L203" s="31">
        <v>247.4</v>
      </c>
      <c r="M203" s="31">
        <v>5.25129</v>
      </c>
      <c r="N203" s="1"/>
      <c r="O203" s="1"/>
    </row>
    <row r="204" spans="1:15" ht="12.75" customHeight="1">
      <c r="A204" s="31">
        <v>194</v>
      </c>
      <c r="B204" s="31" t="s">
        <v>392</v>
      </c>
      <c r="C204" s="31">
        <v>144.6</v>
      </c>
      <c r="D204" s="40">
        <v>145.03333333333333</v>
      </c>
      <c r="E204" s="40">
        <v>142.56666666666666</v>
      </c>
      <c r="F204" s="40">
        <v>140.53333333333333</v>
      </c>
      <c r="G204" s="40">
        <v>138.06666666666666</v>
      </c>
      <c r="H204" s="40">
        <v>147.06666666666666</v>
      </c>
      <c r="I204" s="40">
        <v>149.5333333333333</v>
      </c>
      <c r="J204" s="40">
        <v>151.56666666666666</v>
      </c>
      <c r="K204" s="31">
        <v>147.5</v>
      </c>
      <c r="L204" s="31">
        <v>143</v>
      </c>
      <c r="M204" s="31">
        <v>11.53233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2682.9</v>
      </c>
      <c r="D205" s="40">
        <v>2687.7000000000003</v>
      </c>
      <c r="E205" s="40">
        <v>2665.7000000000007</v>
      </c>
      <c r="F205" s="40">
        <v>2648.5000000000005</v>
      </c>
      <c r="G205" s="40">
        <v>2626.5000000000009</v>
      </c>
      <c r="H205" s="40">
        <v>2704.9000000000005</v>
      </c>
      <c r="I205" s="40">
        <v>2726.8999999999996</v>
      </c>
      <c r="J205" s="40">
        <v>2744.1000000000004</v>
      </c>
      <c r="K205" s="31">
        <v>2709.7</v>
      </c>
      <c r="L205" s="31">
        <v>2670.5</v>
      </c>
      <c r="M205" s="31">
        <v>6.4435099999999998</v>
      </c>
      <c r="N205" s="1"/>
      <c r="O205" s="1"/>
    </row>
    <row r="206" spans="1:15" ht="12.75" customHeight="1">
      <c r="A206" s="31">
        <v>196</v>
      </c>
      <c r="B206" s="31" t="s">
        <v>388</v>
      </c>
      <c r="C206" s="31">
        <v>75.05</v>
      </c>
      <c r="D206" s="40">
        <v>75.7</v>
      </c>
      <c r="E206" s="40">
        <v>73.95</v>
      </c>
      <c r="F206" s="40">
        <v>72.849999999999994</v>
      </c>
      <c r="G206" s="40">
        <v>71.099999999999994</v>
      </c>
      <c r="H206" s="40">
        <v>76.800000000000011</v>
      </c>
      <c r="I206" s="40">
        <v>78.550000000000011</v>
      </c>
      <c r="J206" s="40">
        <v>79.65000000000002</v>
      </c>
      <c r="K206" s="31">
        <v>77.45</v>
      </c>
      <c r="L206" s="31">
        <v>74.599999999999994</v>
      </c>
      <c r="M206" s="31">
        <v>25.632989999999999</v>
      </c>
      <c r="N206" s="1"/>
      <c r="O206" s="1"/>
    </row>
    <row r="207" spans="1:15" ht="12.75" customHeight="1">
      <c r="A207" s="31">
        <v>197</v>
      </c>
      <c r="B207" s="31" t="s">
        <v>863</v>
      </c>
      <c r="C207" s="31">
        <v>2807.25</v>
      </c>
      <c r="D207" s="40">
        <v>2810.3833333333332</v>
      </c>
      <c r="E207" s="40">
        <v>2766.8666666666663</v>
      </c>
      <c r="F207" s="40">
        <v>2726.4833333333331</v>
      </c>
      <c r="G207" s="40">
        <v>2682.9666666666662</v>
      </c>
      <c r="H207" s="40">
        <v>2850.7666666666664</v>
      </c>
      <c r="I207" s="40">
        <v>2894.2833333333328</v>
      </c>
      <c r="J207" s="40">
        <v>2934.6666666666665</v>
      </c>
      <c r="K207" s="31">
        <v>2853.9</v>
      </c>
      <c r="L207" s="31">
        <v>2770</v>
      </c>
      <c r="M207" s="31">
        <v>6.8180000000000004E-2</v>
      </c>
      <c r="N207" s="1"/>
      <c r="O207" s="1"/>
    </row>
    <row r="208" spans="1:15" ht="12.75" customHeight="1">
      <c r="A208" s="31">
        <v>198</v>
      </c>
      <c r="B208" s="31" t="s">
        <v>842</v>
      </c>
      <c r="C208" s="31">
        <v>522.04999999999995</v>
      </c>
      <c r="D208" s="40">
        <v>526.11666666666667</v>
      </c>
      <c r="E208" s="40">
        <v>512.93333333333339</v>
      </c>
      <c r="F208" s="40">
        <v>503.81666666666672</v>
      </c>
      <c r="G208" s="40">
        <v>490.63333333333344</v>
      </c>
      <c r="H208" s="40">
        <v>535.23333333333335</v>
      </c>
      <c r="I208" s="40">
        <v>548.41666666666652</v>
      </c>
      <c r="J208" s="40">
        <v>557.5333333333333</v>
      </c>
      <c r="K208" s="31">
        <v>539.29999999999995</v>
      </c>
      <c r="L208" s="31">
        <v>517</v>
      </c>
      <c r="M208" s="31">
        <v>2.2799200000000002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469.8</v>
      </c>
      <c r="D209" s="40">
        <v>470.15000000000003</v>
      </c>
      <c r="E209" s="40">
        <v>458.85000000000008</v>
      </c>
      <c r="F209" s="40">
        <v>447.90000000000003</v>
      </c>
      <c r="G209" s="40">
        <v>436.60000000000008</v>
      </c>
      <c r="H209" s="40">
        <v>481.10000000000008</v>
      </c>
      <c r="I209" s="40">
        <v>492.40000000000003</v>
      </c>
      <c r="J209" s="40">
        <v>503.35000000000008</v>
      </c>
      <c r="K209" s="31">
        <v>481.45</v>
      </c>
      <c r="L209" s="31">
        <v>459.2</v>
      </c>
      <c r="M209" s="31">
        <v>130.18619000000001</v>
      </c>
      <c r="N209" s="1"/>
      <c r="O209" s="1"/>
    </row>
    <row r="210" spans="1:15" ht="12.75" customHeight="1">
      <c r="A210" s="31">
        <v>200</v>
      </c>
      <c r="B210" s="31" t="s">
        <v>393</v>
      </c>
      <c r="C210" s="31">
        <v>130.6</v>
      </c>
      <c r="D210" s="40">
        <v>130.35</v>
      </c>
      <c r="E210" s="40">
        <v>128.69999999999999</v>
      </c>
      <c r="F210" s="40">
        <v>126.79999999999998</v>
      </c>
      <c r="G210" s="40">
        <v>125.14999999999998</v>
      </c>
      <c r="H210" s="40">
        <v>132.25</v>
      </c>
      <c r="I210" s="40">
        <v>133.90000000000003</v>
      </c>
      <c r="J210" s="40">
        <v>135.80000000000001</v>
      </c>
      <c r="K210" s="31">
        <v>132</v>
      </c>
      <c r="L210" s="31">
        <v>128.44999999999999</v>
      </c>
      <c r="M210" s="31">
        <v>29.3568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345.8</v>
      </c>
      <c r="D211" s="40">
        <v>338.43333333333334</v>
      </c>
      <c r="E211" s="40">
        <v>329.86666666666667</v>
      </c>
      <c r="F211" s="40">
        <v>313.93333333333334</v>
      </c>
      <c r="G211" s="40">
        <v>305.36666666666667</v>
      </c>
      <c r="H211" s="40">
        <v>354.36666666666667</v>
      </c>
      <c r="I211" s="40">
        <v>362.93333333333339</v>
      </c>
      <c r="J211" s="40">
        <v>378.86666666666667</v>
      </c>
      <c r="K211" s="31">
        <v>347</v>
      </c>
      <c r="L211" s="31">
        <v>322.5</v>
      </c>
      <c r="M211" s="31">
        <v>143.63175000000001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2431.9</v>
      </c>
      <c r="D212" s="40">
        <v>2427</v>
      </c>
      <c r="E212" s="40">
        <v>2405</v>
      </c>
      <c r="F212" s="40">
        <v>2378.1</v>
      </c>
      <c r="G212" s="40">
        <v>2356.1</v>
      </c>
      <c r="H212" s="40">
        <v>2453.9</v>
      </c>
      <c r="I212" s="40">
        <v>2475.9</v>
      </c>
      <c r="J212" s="40">
        <v>2502.8000000000002</v>
      </c>
      <c r="K212" s="31">
        <v>2449</v>
      </c>
      <c r="L212" s="31">
        <v>2400.1</v>
      </c>
      <c r="M212" s="31">
        <v>25.555330000000001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320.64999999999998</v>
      </c>
      <c r="D213" s="40">
        <v>319.8</v>
      </c>
      <c r="E213" s="40">
        <v>316.60000000000002</v>
      </c>
      <c r="F213" s="40">
        <v>312.55</v>
      </c>
      <c r="G213" s="40">
        <v>309.35000000000002</v>
      </c>
      <c r="H213" s="40">
        <v>323.85000000000002</v>
      </c>
      <c r="I213" s="40">
        <v>327.04999999999995</v>
      </c>
      <c r="J213" s="40">
        <v>331.1</v>
      </c>
      <c r="K213" s="31">
        <v>323</v>
      </c>
      <c r="L213" s="31">
        <v>315.75</v>
      </c>
      <c r="M213" s="31">
        <v>4.4366899999999996</v>
      </c>
      <c r="N213" s="1"/>
      <c r="O213" s="1"/>
    </row>
    <row r="214" spans="1:15" ht="12.75" customHeight="1">
      <c r="A214" s="31">
        <v>204</v>
      </c>
      <c r="B214" s="31" t="s">
        <v>864</v>
      </c>
      <c r="C214" s="31">
        <v>726.35</v>
      </c>
      <c r="D214" s="40">
        <v>732.05000000000007</v>
      </c>
      <c r="E214" s="40">
        <v>719.55000000000018</v>
      </c>
      <c r="F214" s="40">
        <v>712.75000000000011</v>
      </c>
      <c r="G214" s="40">
        <v>700.25000000000023</v>
      </c>
      <c r="H214" s="40">
        <v>738.85000000000014</v>
      </c>
      <c r="I214" s="40">
        <v>751.34999999999991</v>
      </c>
      <c r="J214" s="40">
        <v>758.15000000000009</v>
      </c>
      <c r="K214" s="31">
        <v>744.55</v>
      </c>
      <c r="L214" s="31">
        <v>725.25</v>
      </c>
      <c r="M214" s="31">
        <v>0.76609000000000005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42842.3</v>
      </c>
      <c r="D215" s="40">
        <v>42913.433333333334</v>
      </c>
      <c r="E215" s="40">
        <v>42378.866666666669</v>
      </c>
      <c r="F215" s="40">
        <v>41915.433333333334</v>
      </c>
      <c r="G215" s="40">
        <v>41380.866666666669</v>
      </c>
      <c r="H215" s="40">
        <v>43376.866666666669</v>
      </c>
      <c r="I215" s="40">
        <v>43911.433333333334</v>
      </c>
      <c r="J215" s="40">
        <v>44374.866666666669</v>
      </c>
      <c r="K215" s="31">
        <v>43448</v>
      </c>
      <c r="L215" s="31">
        <v>42450</v>
      </c>
      <c r="M215" s="31">
        <v>1.9429999999999999E-2</v>
      </c>
      <c r="N215" s="1"/>
      <c r="O215" s="1"/>
    </row>
    <row r="216" spans="1:15" ht="12.75" customHeight="1">
      <c r="A216" s="31">
        <v>206</v>
      </c>
      <c r="B216" s="31" t="s">
        <v>395</v>
      </c>
      <c r="C216" s="31">
        <v>43.5</v>
      </c>
      <c r="D216" s="40">
        <v>43.383333333333333</v>
      </c>
      <c r="E216" s="40">
        <v>42.766666666666666</v>
      </c>
      <c r="F216" s="40">
        <v>42.033333333333331</v>
      </c>
      <c r="G216" s="40">
        <v>41.416666666666664</v>
      </c>
      <c r="H216" s="40">
        <v>44.116666666666667</v>
      </c>
      <c r="I216" s="40">
        <v>44.733333333333327</v>
      </c>
      <c r="J216" s="40">
        <v>45.466666666666669</v>
      </c>
      <c r="K216" s="31">
        <v>44</v>
      </c>
      <c r="L216" s="31">
        <v>42.65</v>
      </c>
      <c r="M216" s="31">
        <v>17.674510000000001</v>
      </c>
      <c r="N216" s="1"/>
      <c r="O216" s="1"/>
    </row>
    <row r="217" spans="1:15" ht="12.75" customHeight="1">
      <c r="A217" s="31">
        <v>207</v>
      </c>
      <c r="B217" s="31" t="s">
        <v>407</v>
      </c>
      <c r="C217" s="31">
        <v>189.8</v>
      </c>
      <c r="D217" s="40">
        <v>187.93333333333331</v>
      </c>
      <c r="E217" s="40">
        <v>184.06666666666661</v>
      </c>
      <c r="F217" s="40">
        <v>178.33333333333329</v>
      </c>
      <c r="G217" s="40">
        <v>174.46666666666658</v>
      </c>
      <c r="H217" s="40">
        <v>193.66666666666663</v>
      </c>
      <c r="I217" s="40">
        <v>197.53333333333336</v>
      </c>
      <c r="J217" s="40">
        <v>203.26666666666665</v>
      </c>
      <c r="K217" s="31">
        <v>191.8</v>
      </c>
      <c r="L217" s="31">
        <v>182.2</v>
      </c>
      <c r="M217" s="31">
        <v>189.62205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233.15</v>
      </c>
      <c r="D218" s="40">
        <v>231.25</v>
      </c>
      <c r="E218" s="40">
        <v>228.5</v>
      </c>
      <c r="F218" s="40">
        <v>223.85</v>
      </c>
      <c r="G218" s="40">
        <v>221.1</v>
      </c>
      <c r="H218" s="40">
        <v>235.9</v>
      </c>
      <c r="I218" s="40">
        <v>238.65</v>
      </c>
      <c r="J218" s="40">
        <v>243.3</v>
      </c>
      <c r="K218" s="31">
        <v>234</v>
      </c>
      <c r="L218" s="31">
        <v>226.6</v>
      </c>
      <c r="M218" s="31">
        <v>102.92899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780.15</v>
      </c>
      <c r="D219" s="40">
        <v>782.1</v>
      </c>
      <c r="E219" s="40">
        <v>771.2</v>
      </c>
      <c r="F219" s="40">
        <v>762.25</v>
      </c>
      <c r="G219" s="40">
        <v>751.35</v>
      </c>
      <c r="H219" s="40">
        <v>791.05000000000007</v>
      </c>
      <c r="I219" s="40">
        <v>801.94999999999993</v>
      </c>
      <c r="J219" s="40">
        <v>810.90000000000009</v>
      </c>
      <c r="K219" s="31">
        <v>793</v>
      </c>
      <c r="L219" s="31">
        <v>773.15</v>
      </c>
      <c r="M219" s="31">
        <v>139.67994999999999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1510.85</v>
      </c>
      <c r="D220" s="40">
        <v>1517.95</v>
      </c>
      <c r="E220" s="40">
        <v>1497.95</v>
      </c>
      <c r="F220" s="40">
        <v>1485.05</v>
      </c>
      <c r="G220" s="40">
        <v>1465.05</v>
      </c>
      <c r="H220" s="40">
        <v>1530.8500000000001</v>
      </c>
      <c r="I220" s="40">
        <v>1550.8500000000001</v>
      </c>
      <c r="J220" s="40">
        <v>1563.7500000000002</v>
      </c>
      <c r="K220" s="31">
        <v>1537.95</v>
      </c>
      <c r="L220" s="31">
        <v>1505.05</v>
      </c>
      <c r="M220" s="31">
        <v>7.7343799999999998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655.25</v>
      </c>
      <c r="D221" s="40">
        <v>648.80000000000007</v>
      </c>
      <c r="E221" s="40">
        <v>636.35000000000014</v>
      </c>
      <c r="F221" s="40">
        <v>617.45000000000005</v>
      </c>
      <c r="G221" s="40">
        <v>605.00000000000011</v>
      </c>
      <c r="H221" s="40">
        <v>667.70000000000016</v>
      </c>
      <c r="I221" s="40">
        <v>680.1500000000002</v>
      </c>
      <c r="J221" s="40">
        <v>699.05000000000018</v>
      </c>
      <c r="K221" s="31">
        <v>661.25</v>
      </c>
      <c r="L221" s="31">
        <v>629.9</v>
      </c>
      <c r="M221" s="31">
        <v>25.116599999999998</v>
      </c>
      <c r="N221" s="1"/>
      <c r="O221" s="1"/>
    </row>
    <row r="222" spans="1:15" ht="12.75" customHeight="1">
      <c r="A222" s="31">
        <v>212</v>
      </c>
      <c r="B222" s="31" t="s">
        <v>411</v>
      </c>
      <c r="C222" s="31">
        <v>251.25</v>
      </c>
      <c r="D222" s="40">
        <v>249.04999999999998</v>
      </c>
      <c r="E222" s="40">
        <v>245.69999999999996</v>
      </c>
      <c r="F222" s="40">
        <v>240.14999999999998</v>
      </c>
      <c r="G222" s="40">
        <v>236.79999999999995</v>
      </c>
      <c r="H222" s="40">
        <v>254.59999999999997</v>
      </c>
      <c r="I222" s="40">
        <v>257.95</v>
      </c>
      <c r="J222" s="40">
        <v>263.5</v>
      </c>
      <c r="K222" s="31">
        <v>252.4</v>
      </c>
      <c r="L222" s="31">
        <v>243.5</v>
      </c>
      <c r="M222" s="31">
        <v>2.2423000000000002</v>
      </c>
      <c r="N222" s="1"/>
      <c r="O222" s="1"/>
    </row>
    <row r="223" spans="1:15" ht="12.75" customHeight="1">
      <c r="A223" s="31">
        <v>213</v>
      </c>
      <c r="B223" s="31" t="s">
        <v>397</v>
      </c>
      <c r="C223" s="31">
        <v>53</v>
      </c>
      <c r="D223" s="40">
        <v>53.75</v>
      </c>
      <c r="E223" s="40">
        <v>52</v>
      </c>
      <c r="F223" s="40">
        <v>51</v>
      </c>
      <c r="G223" s="40">
        <v>49.25</v>
      </c>
      <c r="H223" s="40">
        <v>54.75</v>
      </c>
      <c r="I223" s="40">
        <v>56.5</v>
      </c>
      <c r="J223" s="40">
        <v>57.5</v>
      </c>
      <c r="K223" s="31">
        <v>55.5</v>
      </c>
      <c r="L223" s="31">
        <v>52.75</v>
      </c>
      <c r="M223" s="31">
        <v>123.98887999999999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9.8000000000000007</v>
      </c>
      <c r="D224" s="40">
        <v>9.8833333333333346</v>
      </c>
      <c r="E224" s="40">
        <v>9.6166666666666689</v>
      </c>
      <c r="F224" s="40">
        <v>9.4333333333333336</v>
      </c>
      <c r="G224" s="40">
        <v>9.1666666666666679</v>
      </c>
      <c r="H224" s="40">
        <v>10.06666666666667</v>
      </c>
      <c r="I224" s="40">
        <v>10.333333333333336</v>
      </c>
      <c r="J224" s="40">
        <v>10.516666666666671</v>
      </c>
      <c r="K224" s="31">
        <v>10.15</v>
      </c>
      <c r="L224" s="31">
        <v>9.6999999999999993</v>
      </c>
      <c r="M224" s="31">
        <v>1132.9944499999999</v>
      </c>
      <c r="N224" s="1"/>
      <c r="O224" s="1"/>
    </row>
    <row r="225" spans="1:15" ht="12.75" customHeight="1">
      <c r="A225" s="31">
        <v>215</v>
      </c>
      <c r="B225" s="31" t="s">
        <v>398</v>
      </c>
      <c r="C225" s="31">
        <v>57.3</v>
      </c>
      <c r="D225" s="40">
        <v>57</v>
      </c>
      <c r="E225" s="40">
        <v>56.1</v>
      </c>
      <c r="F225" s="40">
        <v>54.9</v>
      </c>
      <c r="G225" s="40">
        <v>54</v>
      </c>
      <c r="H225" s="40">
        <v>58.2</v>
      </c>
      <c r="I225" s="40">
        <v>59.100000000000009</v>
      </c>
      <c r="J225" s="40">
        <v>60.300000000000004</v>
      </c>
      <c r="K225" s="31">
        <v>57.9</v>
      </c>
      <c r="L225" s="31">
        <v>55.8</v>
      </c>
      <c r="M225" s="31">
        <v>33.736429999999999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51.35</v>
      </c>
      <c r="D226" s="40">
        <v>51.166666666666664</v>
      </c>
      <c r="E226" s="40">
        <v>50.68333333333333</v>
      </c>
      <c r="F226" s="40">
        <v>50.016666666666666</v>
      </c>
      <c r="G226" s="40">
        <v>49.533333333333331</v>
      </c>
      <c r="H226" s="40">
        <v>51.833333333333329</v>
      </c>
      <c r="I226" s="40">
        <v>52.316666666666663</v>
      </c>
      <c r="J226" s="40">
        <v>52.983333333333327</v>
      </c>
      <c r="K226" s="31">
        <v>51.65</v>
      </c>
      <c r="L226" s="31">
        <v>50.5</v>
      </c>
      <c r="M226" s="31">
        <v>220.60504</v>
      </c>
      <c r="N226" s="1"/>
      <c r="O226" s="1"/>
    </row>
    <row r="227" spans="1:15" ht="12.75" customHeight="1">
      <c r="A227" s="31">
        <v>217</v>
      </c>
      <c r="B227" s="31" t="s">
        <v>409</v>
      </c>
      <c r="C227" s="31">
        <v>780.35</v>
      </c>
      <c r="D227" s="40">
        <v>765.58333333333337</v>
      </c>
      <c r="E227" s="40">
        <v>745.36666666666679</v>
      </c>
      <c r="F227" s="40">
        <v>710.38333333333344</v>
      </c>
      <c r="G227" s="40">
        <v>690.16666666666686</v>
      </c>
      <c r="H227" s="40">
        <v>800.56666666666672</v>
      </c>
      <c r="I227" s="40">
        <v>820.78333333333319</v>
      </c>
      <c r="J227" s="40">
        <v>855.76666666666665</v>
      </c>
      <c r="K227" s="31">
        <v>785.8</v>
      </c>
      <c r="L227" s="31">
        <v>730.6</v>
      </c>
      <c r="M227" s="31">
        <v>107.84766999999999</v>
      </c>
      <c r="N227" s="1"/>
      <c r="O227" s="1"/>
    </row>
    <row r="228" spans="1:15" ht="12.75" customHeight="1">
      <c r="A228" s="31">
        <v>218</v>
      </c>
      <c r="B228" s="31" t="s">
        <v>399</v>
      </c>
      <c r="C228" s="31">
        <v>1241.2</v>
      </c>
      <c r="D228" s="40">
        <v>1238.7333333333333</v>
      </c>
      <c r="E228" s="40">
        <v>1220.4666666666667</v>
      </c>
      <c r="F228" s="40">
        <v>1199.7333333333333</v>
      </c>
      <c r="G228" s="40">
        <v>1181.4666666666667</v>
      </c>
      <c r="H228" s="40">
        <v>1259.4666666666667</v>
      </c>
      <c r="I228" s="40">
        <v>1277.7333333333336</v>
      </c>
      <c r="J228" s="40">
        <v>1298.4666666666667</v>
      </c>
      <c r="K228" s="31">
        <v>1257</v>
      </c>
      <c r="L228" s="31">
        <v>1218</v>
      </c>
      <c r="M228" s="31">
        <v>0.22628000000000001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490.5</v>
      </c>
      <c r="D229" s="40">
        <v>486.83333333333331</v>
      </c>
      <c r="E229" s="40">
        <v>480.76666666666665</v>
      </c>
      <c r="F229" s="40">
        <v>471.03333333333336</v>
      </c>
      <c r="G229" s="40">
        <v>464.9666666666667</v>
      </c>
      <c r="H229" s="40">
        <v>496.56666666666661</v>
      </c>
      <c r="I229" s="40">
        <v>502.63333333333333</v>
      </c>
      <c r="J229" s="40">
        <v>512.36666666666656</v>
      </c>
      <c r="K229" s="31">
        <v>492.9</v>
      </c>
      <c r="L229" s="31">
        <v>477.1</v>
      </c>
      <c r="M229" s="31">
        <v>26.209230000000002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345.6</v>
      </c>
      <c r="D230" s="40">
        <v>349.25</v>
      </c>
      <c r="E230" s="40">
        <v>337.5</v>
      </c>
      <c r="F230" s="40">
        <v>329.4</v>
      </c>
      <c r="G230" s="40">
        <v>317.64999999999998</v>
      </c>
      <c r="H230" s="40">
        <v>357.35</v>
      </c>
      <c r="I230" s="40">
        <v>369.1</v>
      </c>
      <c r="J230" s="40">
        <v>377.20000000000005</v>
      </c>
      <c r="K230" s="31">
        <v>361</v>
      </c>
      <c r="L230" s="31">
        <v>341.15</v>
      </c>
      <c r="M230" s="31">
        <v>6.47966</v>
      </c>
      <c r="N230" s="1"/>
      <c r="O230" s="1"/>
    </row>
    <row r="231" spans="1:15" ht="12.75" customHeight="1">
      <c r="A231" s="31">
        <v>221</v>
      </c>
      <c r="B231" s="31" t="s">
        <v>401</v>
      </c>
      <c r="C231" s="31">
        <v>1622.35</v>
      </c>
      <c r="D231" s="40">
        <v>1614.7666666666667</v>
      </c>
      <c r="E231" s="40">
        <v>1587.5833333333333</v>
      </c>
      <c r="F231" s="40">
        <v>1552.8166666666666</v>
      </c>
      <c r="G231" s="40">
        <v>1525.6333333333332</v>
      </c>
      <c r="H231" s="40">
        <v>1649.5333333333333</v>
      </c>
      <c r="I231" s="40">
        <v>1676.7166666666667</v>
      </c>
      <c r="J231" s="40">
        <v>1711.4833333333333</v>
      </c>
      <c r="K231" s="31">
        <v>1641.95</v>
      </c>
      <c r="L231" s="31">
        <v>1580</v>
      </c>
      <c r="M231" s="31">
        <v>0.13078999999999999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213.2</v>
      </c>
      <c r="D232" s="40">
        <v>213.73333333333335</v>
      </c>
      <c r="E232" s="40">
        <v>210.4666666666667</v>
      </c>
      <c r="F232" s="40">
        <v>207.73333333333335</v>
      </c>
      <c r="G232" s="40">
        <v>204.4666666666667</v>
      </c>
      <c r="H232" s="40">
        <v>216.4666666666667</v>
      </c>
      <c r="I232" s="40">
        <v>219.73333333333335</v>
      </c>
      <c r="J232" s="40">
        <v>222.4666666666667</v>
      </c>
      <c r="K232" s="31">
        <v>217</v>
      </c>
      <c r="L232" s="31">
        <v>211</v>
      </c>
      <c r="M232" s="31">
        <v>77.171199999999999</v>
      </c>
      <c r="N232" s="1"/>
      <c r="O232" s="1"/>
    </row>
    <row r="233" spans="1:15" ht="12.75" customHeight="1">
      <c r="A233" s="31">
        <v>223</v>
      </c>
      <c r="B233" s="31" t="s">
        <v>406</v>
      </c>
      <c r="C233" s="31">
        <v>217.8</v>
      </c>
      <c r="D233" s="40">
        <v>216.53333333333333</v>
      </c>
      <c r="E233" s="40">
        <v>212.66666666666666</v>
      </c>
      <c r="F233" s="40">
        <v>207.53333333333333</v>
      </c>
      <c r="G233" s="40">
        <v>203.66666666666666</v>
      </c>
      <c r="H233" s="40">
        <v>221.66666666666666</v>
      </c>
      <c r="I233" s="40">
        <v>225.53333333333333</v>
      </c>
      <c r="J233" s="40">
        <v>230.66666666666666</v>
      </c>
      <c r="K233" s="31">
        <v>220.4</v>
      </c>
      <c r="L233" s="31">
        <v>211.4</v>
      </c>
      <c r="M233" s="31">
        <v>52.989820000000002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7182.2</v>
      </c>
      <c r="D234" s="40">
        <v>7252.833333333333</v>
      </c>
      <c r="E234" s="40">
        <v>7055.6666666666661</v>
      </c>
      <c r="F234" s="40">
        <v>6929.1333333333332</v>
      </c>
      <c r="G234" s="40">
        <v>6731.9666666666662</v>
      </c>
      <c r="H234" s="40">
        <v>7379.3666666666659</v>
      </c>
      <c r="I234" s="40">
        <v>7576.5333333333319</v>
      </c>
      <c r="J234" s="40">
        <v>7703.0666666666657</v>
      </c>
      <c r="K234" s="31">
        <v>7450</v>
      </c>
      <c r="L234" s="31">
        <v>7126.3</v>
      </c>
      <c r="M234" s="31">
        <v>1.7636099999999999</v>
      </c>
      <c r="N234" s="1"/>
      <c r="O234" s="1"/>
    </row>
    <row r="235" spans="1:15" ht="12.75" customHeight="1">
      <c r="A235" s="31">
        <v>225</v>
      </c>
      <c r="B235" s="31" t="s">
        <v>408</v>
      </c>
      <c r="C235" s="31">
        <v>176.55</v>
      </c>
      <c r="D235" s="40">
        <v>174.70000000000002</v>
      </c>
      <c r="E235" s="40">
        <v>171.85000000000002</v>
      </c>
      <c r="F235" s="40">
        <v>167.15</v>
      </c>
      <c r="G235" s="40">
        <v>164.3</v>
      </c>
      <c r="H235" s="40">
        <v>179.40000000000003</v>
      </c>
      <c r="I235" s="40">
        <v>182.25</v>
      </c>
      <c r="J235" s="40">
        <v>186.95000000000005</v>
      </c>
      <c r="K235" s="31">
        <v>177.55</v>
      </c>
      <c r="L235" s="31">
        <v>170</v>
      </c>
      <c r="M235" s="31">
        <v>61.217860000000002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2161.9499999999998</v>
      </c>
      <c r="D236" s="40">
        <v>2180.9166666666665</v>
      </c>
      <c r="E236" s="40">
        <v>2126.833333333333</v>
      </c>
      <c r="F236" s="40">
        <v>2091.7166666666667</v>
      </c>
      <c r="G236" s="40">
        <v>2037.6333333333332</v>
      </c>
      <c r="H236" s="40">
        <v>2216.0333333333328</v>
      </c>
      <c r="I236" s="40">
        <v>2270.1166666666659</v>
      </c>
      <c r="J236" s="40">
        <v>2305.2333333333327</v>
      </c>
      <c r="K236" s="31">
        <v>2235</v>
      </c>
      <c r="L236" s="31">
        <v>2145.8000000000002</v>
      </c>
      <c r="M236" s="31">
        <v>6.2251500000000002</v>
      </c>
      <c r="N236" s="1"/>
      <c r="O236" s="1"/>
    </row>
    <row r="237" spans="1:15" ht="12.75" customHeight="1">
      <c r="A237" s="31">
        <v>227</v>
      </c>
      <c r="B237" s="31" t="s">
        <v>865</v>
      </c>
      <c r="C237" s="31">
        <v>2383.65</v>
      </c>
      <c r="D237" s="40">
        <v>2372.8666666666663</v>
      </c>
      <c r="E237" s="40">
        <v>2350.7333333333327</v>
      </c>
      <c r="F237" s="40">
        <v>2317.8166666666662</v>
      </c>
      <c r="G237" s="40">
        <v>2295.6833333333325</v>
      </c>
      <c r="H237" s="40">
        <v>2405.7833333333328</v>
      </c>
      <c r="I237" s="40">
        <v>2427.916666666667</v>
      </c>
      <c r="J237" s="40">
        <v>2460.833333333333</v>
      </c>
      <c r="K237" s="31">
        <v>2395</v>
      </c>
      <c r="L237" s="31">
        <v>2339.9499999999998</v>
      </c>
      <c r="M237" s="31">
        <v>0.89903999999999995</v>
      </c>
      <c r="N237" s="1"/>
      <c r="O237" s="1"/>
    </row>
    <row r="238" spans="1:15" ht="12.75" customHeight="1">
      <c r="A238" s="31">
        <v>228</v>
      </c>
      <c r="B238" s="31" t="s">
        <v>412</v>
      </c>
      <c r="C238" s="31">
        <v>449.65</v>
      </c>
      <c r="D238" s="40">
        <v>453.3</v>
      </c>
      <c r="E238" s="40">
        <v>444.3</v>
      </c>
      <c r="F238" s="40">
        <v>438.95</v>
      </c>
      <c r="G238" s="40">
        <v>429.95</v>
      </c>
      <c r="H238" s="40">
        <v>458.65000000000003</v>
      </c>
      <c r="I238" s="40">
        <v>467.65000000000003</v>
      </c>
      <c r="J238" s="40">
        <v>473.00000000000006</v>
      </c>
      <c r="K238" s="31">
        <v>462.3</v>
      </c>
      <c r="L238" s="31">
        <v>447.95</v>
      </c>
      <c r="M238" s="31">
        <v>1.5662400000000001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1061.1500000000001</v>
      </c>
      <c r="D239" s="40">
        <v>1077.5833333333333</v>
      </c>
      <c r="E239" s="40">
        <v>1025.1666666666665</v>
      </c>
      <c r="F239" s="40">
        <v>989.18333333333317</v>
      </c>
      <c r="G239" s="40">
        <v>936.76666666666642</v>
      </c>
      <c r="H239" s="40">
        <v>1113.5666666666666</v>
      </c>
      <c r="I239" s="40">
        <v>1165.9833333333331</v>
      </c>
      <c r="J239" s="40">
        <v>1201.9666666666667</v>
      </c>
      <c r="K239" s="31">
        <v>1130</v>
      </c>
      <c r="L239" s="31">
        <v>1041.5999999999999</v>
      </c>
      <c r="M239" s="31">
        <v>290.99644999999998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290.55</v>
      </c>
      <c r="D240" s="40">
        <v>291.64999999999998</v>
      </c>
      <c r="E240" s="40">
        <v>287.29999999999995</v>
      </c>
      <c r="F240" s="40">
        <v>284.04999999999995</v>
      </c>
      <c r="G240" s="40">
        <v>279.69999999999993</v>
      </c>
      <c r="H240" s="40">
        <v>294.89999999999998</v>
      </c>
      <c r="I240" s="40">
        <v>299.25</v>
      </c>
      <c r="J240" s="40">
        <v>302.5</v>
      </c>
      <c r="K240" s="31">
        <v>296</v>
      </c>
      <c r="L240" s="31">
        <v>288.39999999999998</v>
      </c>
      <c r="M240" s="31">
        <v>45.404260000000001</v>
      </c>
      <c r="N240" s="1"/>
      <c r="O240" s="1"/>
    </row>
    <row r="241" spans="1:15" ht="12.75" customHeight="1">
      <c r="A241" s="31">
        <v>231</v>
      </c>
      <c r="B241" s="31" t="s">
        <v>413</v>
      </c>
      <c r="C241" s="31">
        <v>45.6</v>
      </c>
      <c r="D241" s="40">
        <v>45.666666666666664</v>
      </c>
      <c r="E241" s="40">
        <v>45.18333333333333</v>
      </c>
      <c r="F241" s="40">
        <v>44.766666666666666</v>
      </c>
      <c r="G241" s="40">
        <v>44.283333333333331</v>
      </c>
      <c r="H241" s="40">
        <v>46.083333333333329</v>
      </c>
      <c r="I241" s="40">
        <v>46.566666666666663</v>
      </c>
      <c r="J241" s="40">
        <v>46.983333333333327</v>
      </c>
      <c r="K241" s="31">
        <v>46.15</v>
      </c>
      <c r="L241" s="31">
        <v>45.25</v>
      </c>
      <c r="M241" s="31">
        <v>25.89339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1737.5</v>
      </c>
      <c r="D242" s="40">
        <v>1727.1666666666667</v>
      </c>
      <c r="E242" s="40">
        <v>1713.3333333333335</v>
      </c>
      <c r="F242" s="40">
        <v>1689.1666666666667</v>
      </c>
      <c r="G242" s="40">
        <v>1675.3333333333335</v>
      </c>
      <c r="H242" s="40">
        <v>1751.3333333333335</v>
      </c>
      <c r="I242" s="40">
        <v>1765.166666666667</v>
      </c>
      <c r="J242" s="40">
        <v>1789.3333333333335</v>
      </c>
      <c r="K242" s="31">
        <v>1741</v>
      </c>
      <c r="L242" s="31">
        <v>1703</v>
      </c>
      <c r="M242" s="31">
        <v>52.459029999999998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1167.8</v>
      </c>
      <c r="D243" s="40">
        <v>1163.0166666666667</v>
      </c>
      <c r="E243" s="40">
        <v>1147.5833333333333</v>
      </c>
      <c r="F243" s="40">
        <v>1127.3666666666666</v>
      </c>
      <c r="G243" s="40">
        <v>1111.9333333333332</v>
      </c>
      <c r="H243" s="40">
        <v>1183.2333333333333</v>
      </c>
      <c r="I243" s="40">
        <v>1198.6666666666667</v>
      </c>
      <c r="J243" s="40">
        <v>1218.8833333333334</v>
      </c>
      <c r="K243" s="31">
        <v>1178.45</v>
      </c>
      <c r="L243" s="31">
        <v>1142.8</v>
      </c>
      <c r="M243" s="31">
        <v>0.19001999999999999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462.35</v>
      </c>
      <c r="D244" s="40">
        <v>458.2166666666667</v>
      </c>
      <c r="E244" s="40">
        <v>450.43333333333339</v>
      </c>
      <c r="F244" s="40">
        <v>438.51666666666671</v>
      </c>
      <c r="G244" s="40">
        <v>430.73333333333341</v>
      </c>
      <c r="H244" s="40">
        <v>470.13333333333338</v>
      </c>
      <c r="I244" s="40">
        <v>477.91666666666669</v>
      </c>
      <c r="J244" s="40">
        <v>489.83333333333337</v>
      </c>
      <c r="K244" s="31">
        <v>466</v>
      </c>
      <c r="L244" s="31">
        <v>446.3</v>
      </c>
      <c r="M244" s="31">
        <v>16.221160000000001</v>
      </c>
      <c r="N244" s="1"/>
      <c r="O244" s="1"/>
    </row>
    <row r="245" spans="1:15" ht="12.75" customHeight="1">
      <c r="A245" s="31">
        <v>235</v>
      </c>
      <c r="B245" s="31" t="s">
        <v>416</v>
      </c>
      <c r="C245" s="31">
        <v>691.7</v>
      </c>
      <c r="D245" s="40">
        <v>696.5333333333333</v>
      </c>
      <c r="E245" s="40">
        <v>682.06666666666661</v>
      </c>
      <c r="F245" s="40">
        <v>672.43333333333328</v>
      </c>
      <c r="G245" s="40">
        <v>657.96666666666658</v>
      </c>
      <c r="H245" s="40">
        <v>706.16666666666663</v>
      </c>
      <c r="I245" s="40">
        <v>720.63333333333333</v>
      </c>
      <c r="J245" s="40">
        <v>730.26666666666665</v>
      </c>
      <c r="K245" s="31">
        <v>711</v>
      </c>
      <c r="L245" s="31">
        <v>686.9</v>
      </c>
      <c r="M245" s="31">
        <v>2.5382600000000002</v>
      </c>
      <c r="N245" s="1"/>
      <c r="O245" s="1"/>
    </row>
    <row r="246" spans="1:15" ht="12.75" customHeight="1">
      <c r="A246" s="31">
        <v>236</v>
      </c>
      <c r="B246" s="31" t="s">
        <v>410</v>
      </c>
      <c r="C246" s="31">
        <v>21.35</v>
      </c>
      <c r="D246" s="40">
        <v>21.350000000000005</v>
      </c>
      <c r="E246" s="40">
        <v>21.150000000000009</v>
      </c>
      <c r="F246" s="40">
        <v>20.950000000000003</v>
      </c>
      <c r="G246" s="40">
        <v>20.750000000000007</v>
      </c>
      <c r="H246" s="40">
        <v>21.550000000000011</v>
      </c>
      <c r="I246" s="40">
        <v>21.750000000000007</v>
      </c>
      <c r="J246" s="40">
        <v>21.950000000000014</v>
      </c>
      <c r="K246" s="31">
        <v>21.55</v>
      </c>
      <c r="L246" s="31">
        <v>21.15</v>
      </c>
      <c r="M246" s="31">
        <v>45.036250000000003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140.44999999999999</v>
      </c>
      <c r="D247" s="40">
        <v>138.53333333333333</v>
      </c>
      <c r="E247" s="40">
        <v>136.16666666666666</v>
      </c>
      <c r="F247" s="40">
        <v>131.88333333333333</v>
      </c>
      <c r="G247" s="40">
        <v>129.51666666666665</v>
      </c>
      <c r="H247" s="40">
        <v>142.81666666666666</v>
      </c>
      <c r="I247" s="40">
        <v>145.18333333333334</v>
      </c>
      <c r="J247" s="40">
        <v>149.46666666666667</v>
      </c>
      <c r="K247" s="31">
        <v>140.9</v>
      </c>
      <c r="L247" s="31">
        <v>134.25</v>
      </c>
      <c r="M247" s="31">
        <v>248.33133000000001</v>
      </c>
      <c r="N247" s="1"/>
      <c r="O247" s="1"/>
    </row>
    <row r="248" spans="1:15" ht="12.75" customHeight="1">
      <c r="A248" s="31">
        <v>238</v>
      </c>
      <c r="B248" s="31" t="s">
        <v>402</v>
      </c>
      <c r="C248" s="31">
        <v>548.1</v>
      </c>
      <c r="D248" s="40">
        <v>551.36666666666667</v>
      </c>
      <c r="E248" s="40">
        <v>542.73333333333335</v>
      </c>
      <c r="F248" s="40">
        <v>537.36666666666667</v>
      </c>
      <c r="G248" s="40">
        <v>528.73333333333335</v>
      </c>
      <c r="H248" s="40">
        <v>556.73333333333335</v>
      </c>
      <c r="I248" s="40">
        <v>565.36666666666679</v>
      </c>
      <c r="J248" s="40">
        <v>570.73333333333335</v>
      </c>
      <c r="K248" s="31">
        <v>560</v>
      </c>
      <c r="L248" s="31">
        <v>546</v>
      </c>
      <c r="M248" s="31">
        <v>1.80738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2121</v>
      </c>
      <c r="D249" s="40">
        <v>2119.35</v>
      </c>
      <c r="E249" s="40">
        <v>2069</v>
      </c>
      <c r="F249" s="40">
        <v>2017</v>
      </c>
      <c r="G249" s="40">
        <v>1966.65</v>
      </c>
      <c r="H249" s="40">
        <v>2171.35</v>
      </c>
      <c r="I249" s="40">
        <v>2221.6999999999994</v>
      </c>
      <c r="J249" s="40">
        <v>2273.6999999999998</v>
      </c>
      <c r="K249" s="31">
        <v>2169.6999999999998</v>
      </c>
      <c r="L249" s="31">
        <v>2067.35</v>
      </c>
      <c r="M249" s="31">
        <v>5.5659200000000002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230.2</v>
      </c>
      <c r="D250" s="40">
        <v>230.68333333333331</v>
      </c>
      <c r="E250" s="40">
        <v>225.51666666666662</v>
      </c>
      <c r="F250" s="40">
        <v>220.83333333333331</v>
      </c>
      <c r="G250" s="40">
        <v>215.66666666666663</v>
      </c>
      <c r="H250" s="40">
        <v>235.36666666666662</v>
      </c>
      <c r="I250" s="40">
        <v>240.5333333333333</v>
      </c>
      <c r="J250" s="40">
        <v>245.21666666666661</v>
      </c>
      <c r="K250" s="31">
        <v>235.85</v>
      </c>
      <c r="L250" s="31">
        <v>226</v>
      </c>
      <c r="M250" s="31">
        <v>13.554069999999999</v>
      </c>
      <c r="N250" s="1"/>
      <c r="O250" s="1"/>
    </row>
    <row r="251" spans="1:15" ht="12.75" customHeight="1">
      <c r="A251" s="31">
        <v>241</v>
      </c>
      <c r="B251" s="31" t="s">
        <v>404</v>
      </c>
      <c r="C251" s="31">
        <v>48.3</v>
      </c>
      <c r="D251" s="40">
        <v>48.199999999999996</v>
      </c>
      <c r="E251" s="40">
        <v>47.449999999999989</v>
      </c>
      <c r="F251" s="40">
        <v>46.599999999999994</v>
      </c>
      <c r="G251" s="40">
        <v>45.849999999999987</v>
      </c>
      <c r="H251" s="40">
        <v>49.04999999999999</v>
      </c>
      <c r="I251" s="40">
        <v>49.800000000000004</v>
      </c>
      <c r="J251" s="40">
        <v>50.649999999999991</v>
      </c>
      <c r="K251" s="31">
        <v>48.95</v>
      </c>
      <c r="L251" s="31">
        <v>47.35</v>
      </c>
      <c r="M251" s="31">
        <v>24.771540000000002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832.85</v>
      </c>
      <c r="D252" s="40">
        <v>817.56666666666661</v>
      </c>
      <c r="E252" s="40">
        <v>795.13333333333321</v>
      </c>
      <c r="F252" s="40">
        <v>757.41666666666663</v>
      </c>
      <c r="G252" s="40">
        <v>734.98333333333323</v>
      </c>
      <c r="H252" s="40">
        <v>855.28333333333319</v>
      </c>
      <c r="I252" s="40">
        <v>877.71666666666658</v>
      </c>
      <c r="J252" s="40">
        <v>915.43333333333317</v>
      </c>
      <c r="K252" s="31">
        <v>840</v>
      </c>
      <c r="L252" s="31">
        <v>779.85</v>
      </c>
      <c r="M252" s="31">
        <v>119.74709</v>
      </c>
      <c r="N252" s="1"/>
      <c r="O252" s="1"/>
    </row>
    <row r="253" spans="1:15" ht="12.75" customHeight="1">
      <c r="A253" s="31">
        <v>243</v>
      </c>
      <c r="B253" s="31" t="s">
        <v>858</v>
      </c>
      <c r="C253" s="31">
        <v>25.4</v>
      </c>
      <c r="D253" s="40">
        <v>25.366666666666664</v>
      </c>
      <c r="E253" s="40">
        <v>25.083333333333329</v>
      </c>
      <c r="F253" s="40">
        <v>24.766666666666666</v>
      </c>
      <c r="G253" s="40">
        <v>24.483333333333331</v>
      </c>
      <c r="H253" s="40">
        <v>25.683333333333326</v>
      </c>
      <c r="I253" s="40">
        <v>25.966666666666665</v>
      </c>
      <c r="J253" s="40">
        <v>26.283333333333324</v>
      </c>
      <c r="K253" s="31">
        <v>25.65</v>
      </c>
      <c r="L253" s="31">
        <v>25.05</v>
      </c>
      <c r="M253" s="31">
        <v>223.64053999999999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789.8</v>
      </c>
      <c r="D254" s="40">
        <v>777.76666666666677</v>
      </c>
      <c r="E254" s="40">
        <v>757.03333333333353</v>
      </c>
      <c r="F254" s="40">
        <v>724.26666666666677</v>
      </c>
      <c r="G254" s="40">
        <v>703.53333333333353</v>
      </c>
      <c r="H254" s="40">
        <v>810.53333333333353</v>
      </c>
      <c r="I254" s="40">
        <v>831.26666666666688</v>
      </c>
      <c r="J254" s="40">
        <v>864.03333333333353</v>
      </c>
      <c r="K254" s="31">
        <v>798.5</v>
      </c>
      <c r="L254" s="31">
        <v>745</v>
      </c>
      <c r="M254" s="31">
        <v>5.2671900000000003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229.8</v>
      </c>
      <c r="D255" s="40">
        <v>228.73333333333335</v>
      </c>
      <c r="E255" s="40">
        <v>226.76666666666671</v>
      </c>
      <c r="F255" s="40">
        <v>223.73333333333335</v>
      </c>
      <c r="G255" s="40">
        <v>221.76666666666671</v>
      </c>
      <c r="H255" s="40">
        <v>231.76666666666671</v>
      </c>
      <c r="I255" s="40">
        <v>233.73333333333335</v>
      </c>
      <c r="J255" s="40">
        <v>236.76666666666671</v>
      </c>
      <c r="K255" s="31">
        <v>230.7</v>
      </c>
      <c r="L255" s="31">
        <v>225.7</v>
      </c>
      <c r="M255" s="31">
        <v>202.70558</v>
      </c>
      <c r="N255" s="1"/>
      <c r="O255" s="1"/>
    </row>
    <row r="256" spans="1:15" ht="12.75" customHeight="1">
      <c r="A256" s="31">
        <v>246</v>
      </c>
      <c r="B256" s="31" t="s">
        <v>405</v>
      </c>
      <c r="C256" s="31">
        <v>121.9</v>
      </c>
      <c r="D256" s="40">
        <v>121.60000000000001</v>
      </c>
      <c r="E256" s="40">
        <v>119.80000000000001</v>
      </c>
      <c r="F256" s="40">
        <v>117.7</v>
      </c>
      <c r="G256" s="40">
        <v>115.9</v>
      </c>
      <c r="H256" s="40">
        <v>123.70000000000002</v>
      </c>
      <c r="I256" s="40">
        <v>125.5</v>
      </c>
      <c r="J256" s="40">
        <v>127.60000000000002</v>
      </c>
      <c r="K256" s="31">
        <v>123.4</v>
      </c>
      <c r="L256" s="31">
        <v>119.5</v>
      </c>
      <c r="M256" s="31">
        <v>3.4331399999999999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100.1</v>
      </c>
      <c r="D257" s="40">
        <v>100.35000000000001</v>
      </c>
      <c r="E257" s="40">
        <v>99.250000000000014</v>
      </c>
      <c r="F257" s="40">
        <v>98.4</v>
      </c>
      <c r="G257" s="40">
        <v>97.300000000000011</v>
      </c>
      <c r="H257" s="40">
        <v>101.20000000000002</v>
      </c>
      <c r="I257" s="40">
        <v>102.30000000000001</v>
      </c>
      <c r="J257" s="40">
        <v>103.15000000000002</v>
      </c>
      <c r="K257" s="31">
        <v>101.45</v>
      </c>
      <c r="L257" s="31">
        <v>99.5</v>
      </c>
      <c r="M257" s="31">
        <v>5.8164300000000004</v>
      </c>
      <c r="N257" s="1"/>
      <c r="O257" s="1"/>
    </row>
    <row r="258" spans="1:15" ht="12.75" customHeight="1">
      <c r="A258" s="31">
        <v>248</v>
      </c>
      <c r="B258" s="31" t="s">
        <v>417</v>
      </c>
      <c r="C258" s="31">
        <v>1672.3</v>
      </c>
      <c r="D258" s="40">
        <v>1670.7666666666667</v>
      </c>
      <c r="E258" s="40">
        <v>1651.5333333333333</v>
      </c>
      <c r="F258" s="40">
        <v>1630.7666666666667</v>
      </c>
      <c r="G258" s="40">
        <v>1611.5333333333333</v>
      </c>
      <c r="H258" s="40">
        <v>1691.5333333333333</v>
      </c>
      <c r="I258" s="40">
        <v>1710.7666666666664</v>
      </c>
      <c r="J258" s="40">
        <v>1731.5333333333333</v>
      </c>
      <c r="K258" s="31">
        <v>1690</v>
      </c>
      <c r="L258" s="31">
        <v>1650</v>
      </c>
      <c r="M258" s="31">
        <v>1.15859</v>
      </c>
      <c r="N258" s="1"/>
      <c r="O258" s="1"/>
    </row>
    <row r="259" spans="1:15" ht="12.75" customHeight="1">
      <c r="A259" s="31">
        <v>249</v>
      </c>
      <c r="B259" s="31" t="s">
        <v>427</v>
      </c>
      <c r="C259" s="31">
        <v>2104.25</v>
      </c>
      <c r="D259" s="40">
        <v>2102.7333333333331</v>
      </c>
      <c r="E259" s="40">
        <v>2081.5666666666662</v>
      </c>
      <c r="F259" s="40">
        <v>2058.8833333333332</v>
      </c>
      <c r="G259" s="40">
        <v>2037.7166666666662</v>
      </c>
      <c r="H259" s="40">
        <v>2125.4166666666661</v>
      </c>
      <c r="I259" s="40">
        <v>2146.583333333333</v>
      </c>
      <c r="J259" s="40">
        <v>2169.266666666666</v>
      </c>
      <c r="K259" s="31">
        <v>2123.9</v>
      </c>
      <c r="L259" s="31">
        <v>2080.0500000000002</v>
      </c>
      <c r="M259" s="31">
        <v>5.5629999999999999E-2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112.4</v>
      </c>
      <c r="D260" s="40">
        <v>112.83333333333333</v>
      </c>
      <c r="E260" s="40">
        <v>111.56666666666666</v>
      </c>
      <c r="F260" s="40">
        <v>110.73333333333333</v>
      </c>
      <c r="G260" s="40">
        <v>109.46666666666667</v>
      </c>
      <c r="H260" s="40">
        <v>113.66666666666666</v>
      </c>
      <c r="I260" s="40">
        <v>114.93333333333334</v>
      </c>
      <c r="J260" s="40">
        <v>115.76666666666665</v>
      </c>
      <c r="K260" s="31">
        <v>114.1</v>
      </c>
      <c r="L260" s="31">
        <v>112</v>
      </c>
      <c r="M260" s="31">
        <v>8.5046400000000002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424.6</v>
      </c>
      <c r="D261" s="40">
        <v>422.93333333333334</v>
      </c>
      <c r="E261" s="40">
        <v>417.86666666666667</v>
      </c>
      <c r="F261" s="40">
        <v>411.13333333333333</v>
      </c>
      <c r="G261" s="40">
        <v>406.06666666666666</v>
      </c>
      <c r="H261" s="40">
        <v>429.66666666666669</v>
      </c>
      <c r="I261" s="40">
        <v>434.73333333333341</v>
      </c>
      <c r="J261" s="40">
        <v>441.4666666666667</v>
      </c>
      <c r="K261" s="31">
        <v>428</v>
      </c>
      <c r="L261" s="31">
        <v>416.2</v>
      </c>
      <c r="M261" s="31">
        <v>52.4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3782.8</v>
      </c>
      <c r="D262" s="40">
        <v>3701.9833333333336</v>
      </c>
      <c r="E262" s="40">
        <v>3565.9666666666672</v>
      </c>
      <c r="F262" s="40">
        <v>3349.1333333333337</v>
      </c>
      <c r="G262" s="40">
        <v>3213.1166666666672</v>
      </c>
      <c r="H262" s="40">
        <v>3918.8166666666671</v>
      </c>
      <c r="I262" s="40">
        <v>4054.8333333333335</v>
      </c>
      <c r="J262" s="40">
        <v>4271.666666666667</v>
      </c>
      <c r="K262" s="31">
        <v>3838</v>
      </c>
      <c r="L262" s="31">
        <v>3485.15</v>
      </c>
      <c r="M262" s="31">
        <v>4.2194399999999996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652.9</v>
      </c>
      <c r="D263" s="40">
        <v>643.31666666666672</v>
      </c>
      <c r="E263" s="40">
        <v>630.63333333333344</v>
      </c>
      <c r="F263" s="40">
        <v>608.36666666666667</v>
      </c>
      <c r="G263" s="40">
        <v>595.68333333333339</v>
      </c>
      <c r="H263" s="40">
        <v>665.58333333333348</v>
      </c>
      <c r="I263" s="40">
        <v>678.26666666666665</v>
      </c>
      <c r="J263" s="40">
        <v>700.53333333333353</v>
      </c>
      <c r="K263" s="31">
        <v>656</v>
      </c>
      <c r="L263" s="31">
        <v>621.04999999999995</v>
      </c>
      <c r="M263" s="31">
        <v>5.1950500000000002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227.35</v>
      </c>
      <c r="D264" s="40">
        <v>228.75</v>
      </c>
      <c r="E264" s="40">
        <v>224.8</v>
      </c>
      <c r="F264" s="40">
        <v>222.25</v>
      </c>
      <c r="G264" s="40">
        <v>218.3</v>
      </c>
      <c r="H264" s="40">
        <v>231.3</v>
      </c>
      <c r="I264" s="40">
        <v>235.25</v>
      </c>
      <c r="J264" s="40">
        <v>237.8</v>
      </c>
      <c r="K264" s="31">
        <v>232.7</v>
      </c>
      <c r="L264" s="31">
        <v>226.2</v>
      </c>
      <c r="M264" s="31">
        <v>6.1200599999999996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145.75</v>
      </c>
      <c r="D265" s="40">
        <v>146.43333333333331</v>
      </c>
      <c r="E265" s="40">
        <v>144.41666666666663</v>
      </c>
      <c r="F265" s="40">
        <v>143.08333333333331</v>
      </c>
      <c r="G265" s="40">
        <v>141.06666666666663</v>
      </c>
      <c r="H265" s="40">
        <v>147.76666666666662</v>
      </c>
      <c r="I265" s="40">
        <v>149.78333333333333</v>
      </c>
      <c r="J265" s="40">
        <v>151.11666666666662</v>
      </c>
      <c r="K265" s="31">
        <v>148.44999999999999</v>
      </c>
      <c r="L265" s="31">
        <v>145.1</v>
      </c>
      <c r="M265" s="31">
        <v>8.6124600000000004</v>
      </c>
      <c r="N265" s="1"/>
      <c r="O265" s="1"/>
    </row>
    <row r="266" spans="1:15" ht="12.75" customHeight="1">
      <c r="A266" s="31">
        <v>256</v>
      </c>
      <c r="B266" s="31" t="s">
        <v>422</v>
      </c>
      <c r="C266" s="31">
        <v>83.25</v>
      </c>
      <c r="D266" s="40">
        <v>83.733333333333334</v>
      </c>
      <c r="E266" s="40">
        <v>82.066666666666663</v>
      </c>
      <c r="F266" s="40">
        <v>80.883333333333326</v>
      </c>
      <c r="G266" s="40">
        <v>79.216666666666654</v>
      </c>
      <c r="H266" s="40">
        <v>84.916666666666671</v>
      </c>
      <c r="I266" s="40">
        <v>86.583333333333329</v>
      </c>
      <c r="J266" s="40">
        <v>87.76666666666668</v>
      </c>
      <c r="K266" s="31">
        <v>85.4</v>
      </c>
      <c r="L266" s="31">
        <v>82.55</v>
      </c>
      <c r="M266" s="31">
        <v>19.188099999999999</v>
      </c>
      <c r="N266" s="1"/>
      <c r="O266" s="1"/>
    </row>
    <row r="267" spans="1:15" ht="12.75" customHeight="1">
      <c r="A267" s="31">
        <v>257</v>
      </c>
      <c r="B267" s="31" t="s">
        <v>426</v>
      </c>
      <c r="C267" s="31">
        <v>195.8</v>
      </c>
      <c r="D267" s="40">
        <v>194.76666666666665</v>
      </c>
      <c r="E267" s="40">
        <v>191.5333333333333</v>
      </c>
      <c r="F267" s="40">
        <v>187.26666666666665</v>
      </c>
      <c r="G267" s="40">
        <v>184.0333333333333</v>
      </c>
      <c r="H267" s="40">
        <v>199.0333333333333</v>
      </c>
      <c r="I267" s="40">
        <v>202.26666666666665</v>
      </c>
      <c r="J267" s="40">
        <v>206.5333333333333</v>
      </c>
      <c r="K267" s="31">
        <v>198</v>
      </c>
      <c r="L267" s="31">
        <v>190.5</v>
      </c>
      <c r="M267" s="31">
        <v>12.165100000000001</v>
      </c>
      <c r="N267" s="1"/>
      <c r="O267" s="1"/>
    </row>
    <row r="268" spans="1:15" ht="12.75" customHeight="1">
      <c r="A268" s="31">
        <v>258</v>
      </c>
      <c r="B268" s="31" t="s">
        <v>425</v>
      </c>
      <c r="C268" s="31">
        <v>340.55</v>
      </c>
      <c r="D268" s="40">
        <v>341.38333333333338</v>
      </c>
      <c r="E268" s="40">
        <v>336.66666666666674</v>
      </c>
      <c r="F268" s="40">
        <v>332.78333333333336</v>
      </c>
      <c r="G268" s="40">
        <v>328.06666666666672</v>
      </c>
      <c r="H268" s="40">
        <v>345.26666666666677</v>
      </c>
      <c r="I268" s="40">
        <v>349.98333333333335</v>
      </c>
      <c r="J268" s="40">
        <v>353.86666666666679</v>
      </c>
      <c r="K268" s="31">
        <v>346.1</v>
      </c>
      <c r="L268" s="31">
        <v>337.5</v>
      </c>
      <c r="M268" s="31">
        <v>2.3976899999999999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317.3</v>
      </c>
      <c r="D269" s="40">
        <v>322</v>
      </c>
      <c r="E269" s="40">
        <v>311.5</v>
      </c>
      <c r="F269" s="40">
        <v>305.7</v>
      </c>
      <c r="G269" s="40">
        <v>295.2</v>
      </c>
      <c r="H269" s="40">
        <v>327.8</v>
      </c>
      <c r="I269" s="40">
        <v>338.3</v>
      </c>
      <c r="J269" s="40">
        <v>344.1</v>
      </c>
      <c r="K269" s="31">
        <v>332.5</v>
      </c>
      <c r="L269" s="31">
        <v>316.2</v>
      </c>
      <c r="M269" s="31">
        <v>17.284279999999999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685.85</v>
      </c>
      <c r="D270" s="40">
        <v>680.61666666666667</v>
      </c>
      <c r="E270" s="40">
        <v>673.2833333333333</v>
      </c>
      <c r="F270" s="40">
        <v>660.71666666666658</v>
      </c>
      <c r="G270" s="40">
        <v>653.38333333333321</v>
      </c>
      <c r="H270" s="40">
        <v>693.18333333333339</v>
      </c>
      <c r="I270" s="40">
        <v>700.51666666666665</v>
      </c>
      <c r="J270" s="40">
        <v>713.08333333333348</v>
      </c>
      <c r="K270" s="31">
        <v>687.95</v>
      </c>
      <c r="L270" s="31">
        <v>668.05</v>
      </c>
      <c r="M270" s="31">
        <v>29.190449999999998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3873.45</v>
      </c>
      <c r="D271" s="40">
        <v>3847.7000000000003</v>
      </c>
      <c r="E271" s="40">
        <v>3786.4000000000005</v>
      </c>
      <c r="F271" s="40">
        <v>3699.3500000000004</v>
      </c>
      <c r="G271" s="40">
        <v>3638.0500000000006</v>
      </c>
      <c r="H271" s="40">
        <v>3934.7500000000005</v>
      </c>
      <c r="I271" s="40">
        <v>3996.0500000000006</v>
      </c>
      <c r="J271" s="40">
        <v>4083.1000000000004</v>
      </c>
      <c r="K271" s="31">
        <v>3909</v>
      </c>
      <c r="L271" s="31">
        <v>3760.65</v>
      </c>
      <c r="M271" s="31">
        <v>4.9333200000000001</v>
      </c>
      <c r="N271" s="1"/>
      <c r="O271" s="1"/>
    </row>
    <row r="272" spans="1:15" ht="12.75" customHeight="1">
      <c r="A272" s="31">
        <v>262</v>
      </c>
      <c r="B272" s="31" t="s">
        <v>866</v>
      </c>
      <c r="C272" s="31">
        <v>669.7</v>
      </c>
      <c r="D272" s="40">
        <v>659.8</v>
      </c>
      <c r="E272" s="40">
        <v>646.69999999999993</v>
      </c>
      <c r="F272" s="40">
        <v>623.69999999999993</v>
      </c>
      <c r="G272" s="40">
        <v>610.59999999999991</v>
      </c>
      <c r="H272" s="40">
        <v>682.8</v>
      </c>
      <c r="I272" s="40">
        <v>695.89999999999986</v>
      </c>
      <c r="J272" s="40">
        <v>718.9</v>
      </c>
      <c r="K272" s="31">
        <v>672.9</v>
      </c>
      <c r="L272" s="31">
        <v>636.79999999999995</v>
      </c>
      <c r="M272" s="31">
        <v>7.0631300000000001</v>
      </c>
      <c r="N272" s="1"/>
      <c r="O272" s="1"/>
    </row>
    <row r="273" spans="1:15" ht="12.75" customHeight="1">
      <c r="A273" s="31">
        <v>263</v>
      </c>
      <c r="B273" s="31" t="s">
        <v>867</v>
      </c>
      <c r="C273" s="31">
        <v>608.29999999999995</v>
      </c>
      <c r="D273" s="40">
        <v>611.1</v>
      </c>
      <c r="E273" s="40">
        <v>602.20000000000005</v>
      </c>
      <c r="F273" s="40">
        <v>596.1</v>
      </c>
      <c r="G273" s="40">
        <v>587.20000000000005</v>
      </c>
      <c r="H273" s="40">
        <v>617.20000000000005</v>
      </c>
      <c r="I273" s="40">
        <v>626.09999999999991</v>
      </c>
      <c r="J273" s="40">
        <v>632.20000000000005</v>
      </c>
      <c r="K273" s="31">
        <v>620</v>
      </c>
      <c r="L273" s="31">
        <v>605</v>
      </c>
      <c r="M273" s="31">
        <v>0.69140000000000001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776.5</v>
      </c>
      <c r="D274" s="40">
        <v>782.08333333333337</v>
      </c>
      <c r="E274" s="40">
        <v>767.61666666666679</v>
      </c>
      <c r="F274" s="40">
        <v>758.73333333333346</v>
      </c>
      <c r="G274" s="40">
        <v>744.26666666666688</v>
      </c>
      <c r="H274" s="40">
        <v>790.9666666666667</v>
      </c>
      <c r="I274" s="40">
        <v>805.43333333333317</v>
      </c>
      <c r="J274" s="40">
        <v>814.31666666666661</v>
      </c>
      <c r="K274" s="31">
        <v>796.55</v>
      </c>
      <c r="L274" s="31">
        <v>773.2</v>
      </c>
      <c r="M274" s="31">
        <v>3.40889</v>
      </c>
      <c r="N274" s="1"/>
      <c r="O274" s="1"/>
    </row>
    <row r="275" spans="1:15" ht="12.75" customHeight="1">
      <c r="A275" s="31">
        <v>265</v>
      </c>
      <c r="B275" s="31" t="s">
        <v>429</v>
      </c>
      <c r="C275" s="31">
        <v>161.65</v>
      </c>
      <c r="D275" s="40">
        <v>160.41666666666669</v>
      </c>
      <c r="E275" s="40">
        <v>158.28333333333336</v>
      </c>
      <c r="F275" s="40">
        <v>154.91666666666669</v>
      </c>
      <c r="G275" s="40">
        <v>152.78333333333336</v>
      </c>
      <c r="H275" s="40">
        <v>163.78333333333336</v>
      </c>
      <c r="I275" s="40">
        <v>165.91666666666669</v>
      </c>
      <c r="J275" s="40">
        <v>169.28333333333336</v>
      </c>
      <c r="K275" s="31">
        <v>162.55000000000001</v>
      </c>
      <c r="L275" s="31">
        <v>157.05000000000001</v>
      </c>
      <c r="M275" s="31">
        <v>3.6672500000000001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1215.9000000000001</v>
      </c>
      <c r="D276" s="40">
        <v>1216.3</v>
      </c>
      <c r="E276" s="40">
        <v>1205.05</v>
      </c>
      <c r="F276" s="40">
        <v>1194.2</v>
      </c>
      <c r="G276" s="40">
        <v>1182.95</v>
      </c>
      <c r="H276" s="40">
        <v>1227.1499999999999</v>
      </c>
      <c r="I276" s="40">
        <v>1238.3999999999999</v>
      </c>
      <c r="J276" s="40">
        <v>1249.2499999999998</v>
      </c>
      <c r="K276" s="31">
        <v>1227.55</v>
      </c>
      <c r="L276" s="31">
        <v>1205.45</v>
      </c>
      <c r="M276" s="31">
        <v>1.3863000000000001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420</v>
      </c>
      <c r="D277" s="40">
        <v>417.68333333333339</v>
      </c>
      <c r="E277" s="40">
        <v>413.4166666666668</v>
      </c>
      <c r="F277" s="40">
        <v>406.83333333333343</v>
      </c>
      <c r="G277" s="40">
        <v>402.56666666666683</v>
      </c>
      <c r="H277" s="40">
        <v>424.26666666666677</v>
      </c>
      <c r="I277" s="40">
        <v>428.53333333333342</v>
      </c>
      <c r="J277" s="40">
        <v>435.11666666666673</v>
      </c>
      <c r="K277" s="31">
        <v>421.95</v>
      </c>
      <c r="L277" s="31">
        <v>411.1</v>
      </c>
      <c r="M277" s="31">
        <v>3.28206</v>
      </c>
      <c r="N277" s="1"/>
      <c r="O277" s="1"/>
    </row>
    <row r="278" spans="1:15" ht="12.75" customHeight="1">
      <c r="A278" s="31">
        <v>268</v>
      </c>
      <c r="B278" s="31" t="s">
        <v>868</v>
      </c>
      <c r="C278" s="31">
        <v>78.3</v>
      </c>
      <c r="D278" s="40">
        <v>78.083333333333329</v>
      </c>
      <c r="E278" s="40">
        <v>77.466666666666654</v>
      </c>
      <c r="F278" s="40">
        <v>76.633333333333326</v>
      </c>
      <c r="G278" s="40">
        <v>76.016666666666652</v>
      </c>
      <c r="H278" s="40">
        <v>78.916666666666657</v>
      </c>
      <c r="I278" s="40">
        <v>79.533333333333331</v>
      </c>
      <c r="J278" s="40">
        <v>80.36666666666666</v>
      </c>
      <c r="K278" s="31">
        <v>78.7</v>
      </c>
      <c r="L278" s="31">
        <v>77.25</v>
      </c>
      <c r="M278" s="31">
        <v>15.21242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597.35</v>
      </c>
      <c r="D279" s="40">
        <v>590.4</v>
      </c>
      <c r="E279" s="40">
        <v>576.94999999999993</v>
      </c>
      <c r="F279" s="40">
        <v>556.54999999999995</v>
      </c>
      <c r="G279" s="40">
        <v>543.09999999999991</v>
      </c>
      <c r="H279" s="40">
        <v>610.79999999999995</v>
      </c>
      <c r="I279" s="40">
        <v>624.25</v>
      </c>
      <c r="J279" s="40">
        <v>644.65</v>
      </c>
      <c r="K279" s="31">
        <v>603.85</v>
      </c>
      <c r="L279" s="31">
        <v>570</v>
      </c>
      <c r="M279" s="31">
        <v>9.4395500000000006</v>
      </c>
      <c r="N279" s="1"/>
      <c r="O279" s="1"/>
    </row>
    <row r="280" spans="1:15" ht="12.75" customHeight="1">
      <c r="A280" s="31">
        <v>270</v>
      </c>
      <c r="B280" s="31" t="s">
        <v>439</v>
      </c>
      <c r="C280" s="31">
        <v>53</v>
      </c>
      <c r="D280" s="40">
        <v>52.550000000000004</v>
      </c>
      <c r="E280" s="40">
        <v>51.350000000000009</v>
      </c>
      <c r="F280" s="40">
        <v>49.7</v>
      </c>
      <c r="G280" s="40">
        <v>48.500000000000007</v>
      </c>
      <c r="H280" s="40">
        <v>54.20000000000001</v>
      </c>
      <c r="I280" s="40">
        <v>55.400000000000013</v>
      </c>
      <c r="J280" s="40">
        <v>57.050000000000011</v>
      </c>
      <c r="K280" s="31">
        <v>53.75</v>
      </c>
      <c r="L280" s="31">
        <v>50.9</v>
      </c>
      <c r="M280" s="31">
        <v>166.24079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475.35</v>
      </c>
      <c r="D281" s="40">
        <v>474.09999999999997</v>
      </c>
      <c r="E281" s="40">
        <v>468.24999999999994</v>
      </c>
      <c r="F281" s="40">
        <v>461.15</v>
      </c>
      <c r="G281" s="40">
        <v>455.29999999999995</v>
      </c>
      <c r="H281" s="40">
        <v>481.19999999999993</v>
      </c>
      <c r="I281" s="40">
        <v>487.04999999999995</v>
      </c>
      <c r="J281" s="40">
        <v>494.14999999999992</v>
      </c>
      <c r="K281" s="31">
        <v>479.95</v>
      </c>
      <c r="L281" s="31">
        <v>467</v>
      </c>
      <c r="M281" s="31">
        <v>7.5636000000000001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979.8</v>
      </c>
      <c r="D282" s="40">
        <v>972.93333333333339</v>
      </c>
      <c r="E282" s="40">
        <v>962.16666666666674</v>
      </c>
      <c r="F282" s="40">
        <v>944.5333333333333</v>
      </c>
      <c r="G282" s="40">
        <v>933.76666666666665</v>
      </c>
      <c r="H282" s="40">
        <v>990.56666666666683</v>
      </c>
      <c r="I282" s="40">
        <v>1001.3333333333335</v>
      </c>
      <c r="J282" s="40">
        <v>1018.9666666666669</v>
      </c>
      <c r="K282" s="31">
        <v>983.7</v>
      </c>
      <c r="L282" s="31">
        <v>955.3</v>
      </c>
      <c r="M282" s="31">
        <v>6.3748899999999997</v>
      </c>
      <c r="N282" s="1"/>
      <c r="O282" s="1"/>
    </row>
    <row r="283" spans="1:15" ht="12.75" customHeight="1">
      <c r="A283" s="31">
        <v>273</v>
      </c>
      <c r="B283" s="31" t="s">
        <v>432</v>
      </c>
      <c r="C283" s="31">
        <v>296.75</v>
      </c>
      <c r="D283" s="40">
        <v>294.95</v>
      </c>
      <c r="E283" s="40">
        <v>292.25</v>
      </c>
      <c r="F283" s="40">
        <v>287.75</v>
      </c>
      <c r="G283" s="40">
        <v>285.05</v>
      </c>
      <c r="H283" s="40">
        <v>299.45</v>
      </c>
      <c r="I283" s="40">
        <v>302.14999999999992</v>
      </c>
      <c r="J283" s="40">
        <v>306.64999999999998</v>
      </c>
      <c r="K283" s="31">
        <v>297.64999999999998</v>
      </c>
      <c r="L283" s="31">
        <v>290.45</v>
      </c>
      <c r="M283" s="31">
        <v>3.2146499999999998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2118.85</v>
      </c>
      <c r="D284" s="40">
        <v>2100.4833333333331</v>
      </c>
      <c r="E284" s="40">
        <v>2073.3666666666663</v>
      </c>
      <c r="F284" s="40">
        <v>2027.8833333333332</v>
      </c>
      <c r="G284" s="40">
        <v>2000.7666666666664</v>
      </c>
      <c r="H284" s="40">
        <v>2145.9666666666662</v>
      </c>
      <c r="I284" s="40">
        <v>2173.083333333333</v>
      </c>
      <c r="J284" s="40">
        <v>2218.5666666666662</v>
      </c>
      <c r="K284" s="31">
        <v>2127.6</v>
      </c>
      <c r="L284" s="31">
        <v>2055</v>
      </c>
      <c r="M284" s="31">
        <v>21.21996</v>
      </c>
      <c r="N284" s="1"/>
      <c r="O284" s="1"/>
    </row>
    <row r="285" spans="1:15" ht="12.75" customHeight="1">
      <c r="A285" s="31">
        <v>275</v>
      </c>
      <c r="B285" s="31" t="s">
        <v>433</v>
      </c>
      <c r="C285" s="31">
        <v>354.75</v>
      </c>
      <c r="D285" s="40">
        <v>352.38333333333338</v>
      </c>
      <c r="E285" s="40">
        <v>347.76666666666677</v>
      </c>
      <c r="F285" s="40">
        <v>340.78333333333336</v>
      </c>
      <c r="G285" s="40">
        <v>336.16666666666674</v>
      </c>
      <c r="H285" s="40">
        <v>359.36666666666679</v>
      </c>
      <c r="I285" s="40">
        <v>363.98333333333346</v>
      </c>
      <c r="J285" s="40">
        <v>370.96666666666681</v>
      </c>
      <c r="K285" s="31">
        <v>357</v>
      </c>
      <c r="L285" s="31">
        <v>345.4</v>
      </c>
      <c r="M285" s="31">
        <v>8.5031999999999996</v>
      </c>
      <c r="N285" s="1"/>
      <c r="O285" s="1"/>
    </row>
    <row r="286" spans="1:15" ht="12.75" customHeight="1">
      <c r="A286" s="31">
        <v>276</v>
      </c>
      <c r="B286" s="31" t="s">
        <v>430</v>
      </c>
      <c r="C286" s="31">
        <v>542</v>
      </c>
      <c r="D286" s="40">
        <v>534.70000000000005</v>
      </c>
      <c r="E286" s="40">
        <v>522.50000000000011</v>
      </c>
      <c r="F286" s="40">
        <v>503.00000000000011</v>
      </c>
      <c r="G286" s="40">
        <v>490.80000000000018</v>
      </c>
      <c r="H286" s="40">
        <v>554.20000000000005</v>
      </c>
      <c r="I286" s="40">
        <v>566.39999999999986</v>
      </c>
      <c r="J286" s="40">
        <v>585.9</v>
      </c>
      <c r="K286" s="31">
        <v>546.9</v>
      </c>
      <c r="L286" s="31">
        <v>515.20000000000005</v>
      </c>
      <c r="M286" s="31">
        <v>11.92572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295.14999999999998</v>
      </c>
      <c r="D287" s="40">
        <v>292.40000000000003</v>
      </c>
      <c r="E287" s="40">
        <v>287.80000000000007</v>
      </c>
      <c r="F287" s="40">
        <v>280.45000000000005</v>
      </c>
      <c r="G287" s="40">
        <v>275.85000000000008</v>
      </c>
      <c r="H287" s="40">
        <v>299.75000000000006</v>
      </c>
      <c r="I287" s="40">
        <v>304.35000000000008</v>
      </c>
      <c r="J287" s="40">
        <v>311.70000000000005</v>
      </c>
      <c r="K287" s="31">
        <v>297</v>
      </c>
      <c r="L287" s="31">
        <v>285.05</v>
      </c>
      <c r="M287" s="31">
        <v>5.7233299999999998</v>
      </c>
      <c r="N287" s="1"/>
      <c r="O287" s="1"/>
    </row>
    <row r="288" spans="1:15" ht="12.75" customHeight="1">
      <c r="A288" s="31">
        <v>278</v>
      </c>
      <c r="B288" s="31" t="s">
        <v>435</v>
      </c>
      <c r="C288" s="31">
        <v>1325.4</v>
      </c>
      <c r="D288" s="40">
        <v>1321.7666666666667</v>
      </c>
      <c r="E288" s="40">
        <v>1307.5333333333333</v>
      </c>
      <c r="F288" s="40">
        <v>1289.6666666666667</v>
      </c>
      <c r="G288" s="40">
        <v>1275.4333333333334</v>
      </c>
      <c r="H288" s="40">
        <v>1339.6333333333332</v>
      </c>
      <c r="I288" s="40">
        <v>1353.8666666666663</v>
      </c>
      <c r="J288" s="40">
        <v>1371.7333333333331</v>
      </c>
      <c r="K288" s="31">
        <v>1336</v>
      </c>
      <c r="L288" s="31">
        <v>1303.9000000000001</v>
      </c>
      <c r="M288" s="31">
        <v>0.15334</v>
      </c>
      <c r="N288" s="1"/>
      <c r="O288" s="1"/>
    </row>
    <row r="289" spans="1:15" ht="12.75" customHeight="1">
      <c r="A289" s="31">
        <v>279</v>
      </c>
      <c r="B289" s="31" t="s">
        <v>440</v>
      </c>
      <c r="C289" s="31">
        <v>526.20000000000005</v>
      </c>
      <c r="D289" s="40">
        <v>528.13333333333333</v>
      </c>
      <c r="E289" s="40">
        <v>522.26666666666665</v>
      </c>
      <c r="F289" s="40">
        <v>518.33333333333337</v>
      </c>
      <c r="G289" s="40">
        <v>512.4666666666667</v>
      </c>
      <c r="H289" s="40">
        <v>532.06666666666661</v>
      </c>
      <c r="I289" s="40">
        <v>537.93333333333317</v>
      </c>
      <c r="J289" s="40">
        <v>541.86666666666656</v>
      </c>
      <c r="K289" s="31">
        <v>534</v>
      </c>
      <c r="L289" s="31">
        <v>524.20000000000005</v>
      </c>
      <c r="M289" s="31">
        <v>1.6805699999999999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87.5</v>
      </c>
      <c r="D290" s="40">
        <v>86.8</v>
      </c>
      <c r="E290" s="40">
        <v>85.949999999999989</v>
      </c>
      <c r="F290" s="40">
        <v>84.399999999999991</v>
      </c>
      <c r="G290" s="40">
        <v>83.549999999999983</v>
      </c>
      <c r="H290" s="40">
        <v>88.35</v>
      </c>
      <c r="I290" s="40">
        <v>89.199999999999989</v>
      </c>
      <c r="J290" s="40">
        <v>90.75</v>
      </c>
      <c r="K290" s="31">
        <v>87.65</v>
      </c>
      <c r="L290" s="31">
        <v>85.25</v>
      </c>
      <c r="M290" s="31">
        <v>81.645229999999998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3654.3</v>
      </c>
      <c r="D291" s="40">
        <v>3636.4666666666667</v>
      </c>
      <c r="E291" s="40">
        <v>3599.9333333333334</v>
      </c>
      <c r="F291" s="40">
        <v>3545.5666666666666</v>
      </c>
      <c r="G291" s="40">
        <v>3509.0333333333333</v>
      </c>
      <c r="H291" s="40">
        <v>3690.8333333333335</v>
      </c>
      <c r="I291" s="40">
        <v>3727.3666666666672</v>
      </c>
      <c r="J291" s="40">
        <v>3781.7333333333336</v>
      </c>
      <c r="K291" s="31">
        <v>3673</v>
      </c>
      <c r="L291" s="31">
        <v>3582.1</v>
      </c>
      <c r="M291" s="31">
        <v>0.71557000000000004</v>
      </c>
      <c r="N291" s="1"/>
      <c r="O291" s="1"/>
    </row>
    <row r="292" spans="1:15" ht="12.75" customHeight="1">
      <c r="A292" s="31">
        <v>282</v>
      </c>
      <c r="B292" s="31" t="s">
        <v>442</v>
      </c>
      <c r="C292" s="31">
        <v>349.6</v>
      </c>
      <c r="D292" s="40">
        <v>348.05</v>
      </c>
      <c r="E292" s="40">
        <v>337.6</v>
      </c>
      <c r="F292" s="40">
        <v>325.60000000000002</v>
      </c>
      <c r="G292" s="40">
        <v>315.15000000000003</v>
      </c>
      <c r="H292" s="40">
        <v>360.05</v>
      </c>
      <c r="I292" s="40">
        <v>370.49999999999994</v>
      </c>
      <c r="J292" s="40">
        <v>382.5</v>
      </c>
      <c r="K292" s="31">
        <v>358.5</v>
      </c>
      <c r="L292" s="31">
        <v>336.05</v>
      </c>
      <c r="M292" s="31">
        <v>4.4427300000000001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497.2</v>
      </c>
      <c r="D293" s="40">
        <v>496.16666666666669</v>
      </c>
      <c r="E293" s="40">
        <v>489.93333333333339</v>
      </c>
      <c r="F293" s="40">
        <v>482.66666666666669</v>
      </c>
      <c r="G293" s="40">
        <v>476.43333333333339</v>
      </c>
      <c r="H293" s="40">
        <v>503.43333333333339</v>
      </c>
      <c r="I293" s="40">
        <v>509.66666666666663</v>
      </c>
      <c r="J293" s="40">
        <v>516.93333333333339</v>
      </c>
      <c r="K293" s="31">
        <v>502.4</v>
      </c>
      <c r="L293" s="31">
        <v>488.9</v>
      </c>
      <c r="M293" s="31">
        <v>17.099419999999999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9483.7000000000007</v>
      </c>
      <c r="D294" s="40">
        <v>9374.6999999999989</v>
      </c>
      <c r="E294" s="40">
        <v>9138.8999999999978</v>
      </c>
      <c r="F294" s="40">
        <v>8794.0999999999985</v>
      </c>
      <c r="G294" s="40">
        <v>8558.2999999999975</v>
      </c>
      <c r="H294" s="40">
        <v>9719.4999999999982</v>
      </c>
      <c r="I294" s="40">
        <v>9955.2999999999975</v>
      </c>
      <c r="J294" s="40">
        <v>10300.099999999999</v>
      </c>
      <c r="K294" s="31">
        <v>9610.5</v>
      </c>
      <c r="L294" s="31">
        <v>9029.9</v>
      </c>
      <c r="M294" s="31">
        <v>0.21679000000000001</v>
      </c>
      <c r="N294" s="1"/>
      <c r="O294" s="1"/>
    </row>
    <row r="295" spans="1:15" ht="12.75" customHeight="1">
      <c r="A295" s="31">
        <v>285</v>
      </c>
      <c r="B295" s="31" t="s">
        <v>444</v>
      </c>
      <c r="C295" s="31">
        <v>56.15</v>
      </c>
      <c r="D295" s="40">
        <v>56.233333333333327</v>
      </c>
      <c r="E295" s="40">
        <v>54.766666666666652</v>
      </c>
      <c r="F295" s="40">
        <v>53.383333333333326</v>
      </c>
      <c r="G295" s="40">
        <v>51.91666666666665</v>
      </c>
      <c r="H295" s="40">
        <v>57.616666666666653</v>
      </c>
      <c r="I295" s="40">
        <v>59.083333333333336</v>
      </c>
      <c r="J295" s="40">
        <v>60.466666666666654</v>
      </c>
      <c r="K295" s="31">
        <v>57.7</v>
      </c>
      <c r="L295" s="31">
        <v>54.85</v>
      </c>
      <c r="M295" s="31">
        <v>46.540689999999998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432.75</v>
      </c>
      <c r="D296" s="40">
        <v>430.75</v>
      </c>
      <c r="E296" s="40">
        <v>427</v>
      </c>
      <c r="F296" s="40">
        <v>421.25</v>
      </c>
      <c r="G296" s="40">
        <v>417.5</v>
      </c>
      <c r="H296" s="40">
        <v>436.5</v>
      </c>
      <c r="I296" s="40">
        <v>440.25</v>
      </c>
      <c r="J296" s="40">
        <v>446</v>
      </c>
      <c r="K296" s="31">
        <v>434.5</v>
      </c>
      <c r="L296" s="31">
        <v>425</v>
      </c>
      <c r="M296" s="31">
        <v>14.853009999999999</v>
      </c>
      <c r="N296" s="1"/>
      <c r="O296" s="1"/>
    </row>
    <row r="297" spans="1:15" ht="12.75" customHeight="1">
      <c r="A297" s="31">
        <v>287</v>
      </c>
      <c r="B297" s="31" t="s">
        <v>445</v>
      </c>
      <c r="C297" s="31">
        <v>2491.5</v>
      </c>
      <c r="D297" s="40">
        <v>2507.15</v>
      </c>
      <c r="E297" s="40">
        <v>2466.3500000000004</v>
      </c>
      <c r="F297" s="40">
        <v>2441.2000000000003</v>
      </c>
      <c r="G297" s="40">
        <v>2400.4000000000005</v>
      </c>
      <c r="H297" s="40">
        <v>2532.3000000000002</v>
      </c>
      <c r="I297" s="40">
        <v>2573.1000000000004</v>
      </c>
      <c r="J297" s="40">
        <v>2598.25</v>
      </c>
      <c r="K297" s="31">
        <v>2547.9499999999998</v>
      </c>
      <c r="L297" s="31">
        <v>2482</v>
      </c>
      <c r="M297" s="31">
        <v>0.32107999999999998</v>
      </c>
      <c r="N297" s="1"/>
      <c r="O297" s="1"/>
    </row>
    <row r="298" spans="1:15" ht="12.75" customHeight="1">
      <c r="A298" s="31">
        <v>288</v>
      </c>
      <c r="B298" s="31" t="s">
        <v>869</v>
      </c>
      <c r="C298" s="31">
        <v>1153.25</v>
      </c>
      <c r="D298" s="40">
        <v>1157.7333333333333</v>
      </c>
      <c r="E298" s="40">
        <v>1138.5166666666667</v>
      </c>
      <c r="F298" s="40">
        <v>1123.7833333333333</v>
      </c>
      <c r="G298" s="40">
        <v>1104.5666666666666</v>
      </c>
      <c r="H298" s="40">
        <v>1172.4666666666667</v>
      </c>
      <c r="I298" s="40">
        <v>1191.6833333333334</v>
      </c>
      <c r="J298" s="40">
        <v>1206.4166666666667</v>
      </c>
      <c r="K298" s="31">
        <v>1176.95</v>
      </c>
      <c r="L298" s="31">
        <v>1143</v>
      </c>
      <c r="M298" s="31">
        <v>1.0714699999999999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1924.55</v>
      </c>
      <c r="D299" s="40">
        <v>1930.2166666666665</v>
      </c>
      <c r="E299" s="40">
        <v>1906.5333333333328</v>
      </c>
      <c r="F299" s="40">
        <v>1888.5166666666664</v>
      </c>
      <c r="G299" s="40">
        <v>1864.8333333333328</v>
      </c>
      <c r="H299" s="40">
        <v>1948.2333333333329</v>
      </c>
      <c r="I299" s="40">
        <v>1971.9166666666667</v>
      </c>
      <c r="J299" s="40">
        <v>1989.9333333333329</v>
      </c>
      <c r="K299" s="31">
        <v>1953.9</v>
      </c>
      <c r="L299" s="31">
        <v>1912.2</v>
      </c>
      <c r="M299" s="31">
        <v>36.745229999999999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6827.9</v>
      </c>
      <c r="D300" s="40">
        <v>6795.5666666666666</v>
      </c>
      <c r="E300" s="40">
        <v>6712.333333333333</v>
      </c>
      <c r="F300" s="40">
        <v>6596.7666666666664</v>
      </c>
      <c r="G300" s="40">
        <v>6513.5333333333328</v>
      </c>
      <c r="H300" s="40">
        <v>6911.1333333333332</v>
      </c>
      <c r="I300" s="40">
        <v>6994.3666666666668</v>
      </c>
      <c r="J300" s="40">
        <v>7109.9333333333334</v>
      </c>
      <c r="K300" s="31">
        <v>6878.8</v>
      </c>
      <c r="L300" s="31">
        <v>6680</v>
      </c>
      <c r="M300" s="31">
        <v>2.5222600000000002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5078.3999999999996</v>
      </c>
      <c r="D301" s="40">
        <v>5066.5166666666664</v>
      </c>
      <c r="E301" s="40">
        <v>4994.0333333333328</v>
      </c>
      <c r="F301" s="40">
        <v>4909.6666666666661</v>
      </c>
      <c r="G301" s="40">
        <v>4837.1833333333325</v>
      </c>
      <c r="H301" s="40">
        <v>5150.8833333333332</v>
      </c>
      <c r="I301" s="40">
        <v>5223.3666666666668</v>
      </c>
      <c r="J301" s="40">
        <v>5307.7333333333336</v>
      </c>
      <c r="K301" s="31">
        <v>5139</v>
      </c>
      <c r="L301" s="31">
        <v>4982.1499999999996</v>
      </c>
      <c r="M301" s="31">
        <v>2.5237599999999998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929.3</v>
      </c>
      <c r="D302" s="40">
        <v>925.75</v>
      </c>
      <c r="E302" s="40">
        <v>915.55</v>
      </c>
      <c r="F302" s="40">
        <v>901.8</v>
      </c>
      <c r="G302" s="40">
        <v>891.59999999999991</v>
      </c>
      <c r="H302" s="40">
        <v>939.5</v>
      </c>
      <c r="I302" s="40">
        <v>949.7</v>
      </c>
      <c r="J302" s="40">
        <v>963.45</v>
      </c>
      <c r="K302" s="31">
        <v>935.95</v>
      </c>
      <c r="L302" s="31">
        <v>912</v>
      </c>
      <c r="M302" s="31">
        <v>6.0282799999999996</v>
      </c>
      <c r="N302" s="1"/>
      <c r="O302" s="1"/>
    </row>
    <row r="303" spans="1:15" ht="12.75" customHeight="1">
      <c r="A303" s="31">
        <v>293</v>
      </c>
      <c r="B303" s="31" t="s">
        <v>446</v>
      </c>
      <c r="C303" s="31">
        <v>3948.5</v>
      </c>
      <c r="D303" s="40">
        <v>3947.8333333333335</v>
      </c>
      <c r="E303" s="40">
        <v>3915.666666666667</v>
      </c>
      <c r="F303" s="40">
        <v>3882.8333333333335</v>
      </c>
      <c r="G303" s="40">
        <v>3850.666666666667</v>
      </c>
      <c r="H303" s="40">
        <v>3980.666666666667</v>
      </c>
      <c r="I303" s="40">
        <v>4012.8333333333339</v>
      </c>
      <c r="J303" s="40">
        <v>4045.666666666667</v>
      </c>
      <c r="K303" s="31">
        <v>3980</v>
      </c>
      <c r="L303" s="31">
        <v>3915</v>
      </c>
      <c r="M303" s="31">
        <v>0.74397999999999997</v>
      </c>
      <c r="N303" s="1"/>
      <c r="O303" s="1"/>
    </row>
    <row r="304" spans="1:15" ht="12.75" customHeight="1">
      <c r="A304" s="31">
        <v>294</v>
      </c>
      <c r="B304" s="31" t="s">
        <v>870</v>
      </c>
      <c r="C304" s="31">
        <v>409.8</v>
      </c>
      <c r="D304" s="40">
        <v>418.9666666666667</v>
      </c>
      <c r="E304" s="40">
        <v>400.43333333333339</v>
      </c>
      <c r="F304" s="40">
        <v>391.06666666666672</v>
      </c>
      <c r="G304" s="40">
        <v>372.53333333333342</v>
      </c>
      <c r="H304" s="40">
        <v>428.33333333333337</v>
      </c>
      <c r="I304" s="40">
        <v>446.86666666666667</v>
      </c>
      <c r="J304" s="40">
        <v>456.23333333333335</v>
      </c>
      <c r="K304" s="31">
        <v>437.5</v>
      </c>
      <c r="L304" s="31">
        <v>409.6</v>
      </c>
      <c r="M304" s="31">
        <v>19.95345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859.5</v>
      </c>
      <c r="D305" s="40">
        <v>864.01666666666677</v>
      </c>
      <c r="E305" s="40">
        <v>849.78333333333353</v>
      </c>
      <c r="F305" s="40">
        <v>840.06666666666672</v>
      </c>
      <c r="G305" s="40">
        <v>825.83333333333348</v>
      </c>
      <c r="H305" s="40">
        <v>873.73333333333358</v>
      </c>
      <c r="I305" s="40">
        <v>887.96666666666692</v>
      </c>
      <c r="J305" s="40">
        <v>897.68333333333362</v>
      </c>
      <c r="K305" s="31">
        <v>878.25</v>
      </c>
      <c r="L305" s="31">
        <v>854.3</v>
      </c>
      <c r="M305" s="31">
        <v>44.818829999999998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199.65</v>
      </c>
      <c r="D306" s="40">
        <v>198.65</v>
      </c>
      <c r="E306" s="40">
        <v>196.55</v>
      </c>
      <c r="F306" s="40">
        <v>193.45000000000002</v>
      </c>
      <c r="G306" s="40">
        <v>191.35000000000002</v>
      </c>
      <c r="H306" s="40">
        <v>201.75</v>
      </c>
      <c r="I306" s="40">
        <v>203.84999999999997</v>
      </c>
      <c r="J306" s="40">
        <v>206.95</v>
      </c>
      <c r="K306" s="31">
        <v>200.75</v>
      </c>
      <c r="L306" s="31">
        <v>195.55</v>
      </c>
      <c r="M306" s="31">
        <v>44.577950000000001</v>
      </c>
      <c r="N306" s="1"/>
      <c r="O306" s="1"/>
    </row>
    <row r="307" spans="1:15" ht="12.75" customHeight="1">
      <c r="A307" s="31">
        <v>297</v>
      </c>
      <c r="B307" s="31" t="s">
        <v>319</v>
      </c>
      <c r="C307" s="31">
        <v>21.4</v>
      </c>
      <c r="D307" s="40">
        <v>21.366666666666664</v>
      </c>
      <c r="E307" s="40">
        <v>21.133333333333326</v>
      </c>
      <c r="F307" s="40">
        <v>20.866666666666664</v>
      </c>
      <c r="G307" s="40">
        <v>20.633333333333326</v>
      </c>
      <c r="H307" s="40">
        <v>21.633333333333326</v>
      </c>
      <c r="I307" s="40">
        <v>21.866666666666667</v>
      </c>
      <c r="J307" s="40">
        <v>22.133333333333326</v>
      </c>
      <c r="K307" s="31">
        <v>21.6</v>
      </c>
      <c r="L307" s="31">
        <v>21.1</v>
      </c>
      <c r="M307" s="31">
        <v>43.6417</v>
      </c>
      <c r="N307" s="1"/>
      <c r="O307" s="1"/>
    </row>
    <row r="308" spans="1:15" ht="12.75" customHeight="1">
      <c r="A308" s="31">
        <v>298</v>
      </c>
      <c r="B308" s="31" t="s">
        <v>449</v>
      </c>
      <c r="C308" s="31">
        <v>275.8</v>
      </c>
      <c r="D308" s="40">
        <v>273.8</v>
      </c>
      <c r="E308" s="40">
        <v>268.5</v>
      </c>
      <c r="F308" s="40">
        <v>261.2</v>
      </c>
      <c r="G308" s="40">
        <v>255.89999999999998</v>
      </c>
      <c r="H308" s="40">
        <v>281.10000000000002</v>
      </c>
      <c r="I308" s="40">
        <v>286.40000000000009</v>
      </c>
      <c r="J308" s="40">
        <v>293.70000000000005</v>
      </c>
      <c r="K308" s="31">
        <v>279.10000000000002</v>
      </c>
      <c r="L308" s="31">
        <v>266.5</v>
      </c>
      <c r="M308" s="31">
        <v>3.4016199999999999</v>
      </c>
      <c r="N308" s="1"/>
      <c r="O308" s="1"/>
    </row>
    <row r="309" spans="1:15" ht="12.75" customHeight="1">
      <c r="A309" s="31">
        <v>299</v>
      </c>
      <c r="B309" s="31" t="s">
        <v>451</v>
      </c>
      <c r="C309" s="31">
        <v>704.55</v>
      </c>
      <c r="D309" s="40">
        <v>698.2833333333333</v>
      </c>
      <c r="E309" s="40">
        <v>678.56666666666661</v>
      </c>
      <c r="F309" s="40">
        <v>652.58333333333326</v>
      </c>
      <c r="G309" s="40">
        <v>632.86666666666656</v>
      </c>
      <c r="H309" s="40">
        <v>724.26666666666665</v>
      </c>
      <c r="I309" s="40">
        <v>743.98333333333335</v>
      </c>
      <c r="J309" s="40">
        <v>769.9666666666667</v>
      </c>
      <c r="K309" s="31">
        <v>718</v>
      </c>
      <c r="L309" s="31">
        <v>672.3</v>
      </c>
      <c r="M309" s="31">
        <v>3.1428600000000002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218.65</v>
      </c>
      <c r="D310" s="40">
        <v>214.43333333333331</v>
      </c>
      <c r="E310" s="40">
        <v>208.86666666666662</v>
      </c>
      <c r="F310" s="40">
        <v>199.08333333333331</v>
      </c>
      <c r="G310" s="40">
        <v>193.51666666666662</v>
      </c>
      <c r="H310" s="40">
        <v>224.21666666666661</v>
      </c>
      <c r="I310" s="40">
        <v>229.78333333333327</v>
      </c>
      <c r="J310" s="40">
        <v>239.56666666666661</v>
      </c>
      <c r="K310" s="31">
        <v>220</v>
      </c>
      <c r="L310" s="31">
        <v>204.65</v>
      </c>
      <c r="M310" s="31">
        <v>154.96532999999999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561.79999999999995</v>
      </c>
      <c r="D311" s="40">
        <v>557.29999999999995</v>
      </c>
      <c r="E311" s="40">
        <v>552.04999999999995</v>
      </c>
      <c r="F311" s="40">
        <v>542.29999999999995</v>
      </c>
      <c r="G311" s="40">
        <v>537.04999999999995</v>
      </c>
      <c r="H311" s="40">
        <v>567.04999999999995</v>
      </c>
      <c r="I311" s="40">
        <v>572.29999999999995</v>
      </c>
      <c r="J311" s="40">
        <v>582.04999999999995</v>
      </c>
      <c r="K311" s="31">
        <v>562.54999999999995</v>
      </c>
      <c r="L311" s="31">
        <v>547.54999999999995</v>
      </c>
      <c r="M311" s="31">
        <v>9.1434499999999996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7684.6</v>
      </c>
      <c r="D312" s="40">
        <v>7746.4000000000005</v>
      </c>
      <c r="E312" s="40">
        <v>7610.2000000000007</v>
      </c>
      <c r="F312" s="40">
        <v>7535.8</v>
      </c>
      <c r="G312" s="40">
        <v>7399.6</v>
      </c>
      <c r="H312" s="40">
        <v>7820.8000000000011</v>
      </c>
      <c r="I312" s="40">
        <v>7957</v>
      </c>
      <c r="J312" s="40">
        <v>8031.4000000000015</v>
      </c>
      <c r="K312" s="31">
        <v>7882.6</v>
      </c>
      <c r="L312" s="31">
        <v>7672</v>
      </c>
      <c r="M312" s="31">
        <v>4.2843299999999997</v>
      </c>
      <c r="N312" s="1"/>
      <c r="O312" s="1"/>
    </row>
    <row r="313" spans="1:15" ht="12.75" customHeight="1">
      <c r="A313" s="31">
        <v>303</v>
      </c>
      <c r="B313" s="31" t="s">
        <v>871</v>
      </c>
      <c r="C313" s="31">
        <v>2899.5</v>
      </c>
      <c r="D313" s="40">
        <v>2866.4833333333336</v>
      </c>
      <c r="E313" s="40">
        <v>2821.9666666666672</v>
      </c>
      <c r="F313" s="40">
        <v>2744.4333333333334</v>
      </c>
      <c r="G313" s="40">
        <v>2699.916666666667</v>
      </c>
      <c r="H313" s="40">
        <v>2944.0166666666673</v>
      </c>
      <c r="I313" s="40">
        <v>2988.5333333333338</v>
      </c>
      <c r="J313" s="40">
        <v>3066.0666666666675</v>
      </c>
      <c r="K313" s="31">
        <v>2911</v>
      </c>
      <c r="L313" s="31">
        <v>2788.95</v>
      </c>
      <c r="M313" s="31">
        <v>0.78066999999999998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339.4</v>
      </c>
      <c r="D314" s="40">
        <v>341.68333333333334</v>
      </c>
      <c r="E314" s="40">
        <v>335.7166666666667</v>
      </c>
      <c r="F314" s="40">
        <v>332.03333333333336</v>
      </c>
      <c r="G314" s="40">
        <v>326.06666666666672</v>
      </c>
      <c r="H314" s="40">
        <v>345.36666666666667</v>
      </c>
      <c r="I314" s="40">
        <v>351.33333333333326</v>
      </c>
      <c r="J314" s="40">
        <v>355.01666666666665</v>
      </c>
      <c r="K314" s="31">
        <v>347.65</v>
      </c>
      <c r="L314" s="31">
        <v>338</v>
      </c>
      <c r="M314" s="31">
        <v>2.9312900000000002</v>
      </c>
      <c r="N314" s="1"/>
      <c r="O314" s="1"/>
    </row>
    <row r="315" spans="1:15" ht="12.75" customHeight="1">
      <c r="A315" s="31">
        <v>305</v>
      </c>
      <c r="B315" s="31" t="s">
        <v>454</v>
      </c>
      <c r="C315" s="31">
        <v>307.7</v>
      </c>
      <c r="D315" s="40">
        <v>307.61666666666667</v>
      </c>
      <c r="E315" s="40">
        <v>301.23333333333335</v>
      </c>
      <c r="F315" s="40">
        <v>294.76666666666665</v>
      </c>
      <c r="G315" s="40">
        <v>288.38333333333333</v>
      </c>
      <c r="H315" s="40">
        <v>314.08333333333337</v>
      </c>
      <c r="I315" s="40">
        <v>320.4666666666667</v>
      </c>
      <c r="J315" s="40">
        <v>326.93333333333339</v>
      </c>
      <c r="K315" s="31">
        <v>314</v>
      </c>
      <c r="L315" s="31">
        <v>301.14999999999998</v>
      </c>
      <c r="M315" s="31">
        <v>22.708919999999999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999.05</v>
      </c>
      <c r="D316" s="40">
        <v>992.88333333333333</v>
      </c>
      <c r="E316" s="40">
        <v>973.76666666666665</v>
      </c>
      <c r="F316" s="40">
        <v>948.48333333333335</v>
      </c>
      <c r="G316" s="40">
        <v>929.36666666666667</v>
      </c>
      <c r="H316" s="40">
        <v>1018.1666666666666</v>
      </c>
      <c r="I316" s="40">
        <v>1037.2833333333333</v>
      </c>
      <c r="J316" s="40">
        <v>1062.5666666666666</v>
      </c>
      <c r="K316" s="31">
        <v>1012</v>
      </c>
      <c r="L316" s="31">
        <v>967.6</v>
      </c>
      <c r="M316" s="31">
        <v>32.147979999999997</v>
      </c>
      <c r="N316" s="1"/>
      <c r="O316" s="1"/>
    </row>
    <row r="317" spans="1:15" ht="12.75" customHeight="1">
      <c r="A317" s="31">
        <v>307</v>
      </c>
      <c r="B317" s="31" t="s">
        <v>459</v>
      </c>
      <c r="C317" s="31">
        <v>1828.6</v>
      </c>
      <c r="D317" s="40">
        <v>1808.1666666666667</v>
      </c>
      <c r="E317" s="40">
        <v>1780.9333333333334</v>
      </c>
      <c r="F317" s="40">
        <v>1733.2666666666667</v>
      </c>
      <c r="G317" s="40">
        <v>1706.0333333333333</v>
      </c>
      <c r="H317" s="40">
        <v>1855.8333333333335</v>
      </c>
      <c r="I317" s="40">
        <v>1883.0666666666666</v>
      </c>
      <c r="J317" s="40">
        <v>1930.7333333333336</v>
      </c>
      <c r="K317" s="31">
        <v>1835.4</v>
      </c>
      <c r="L317" s="31">
        <v>1760.5</v>
      </c>
      <c r="M317" s="31">
        <v>6.0020300000000004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3129.85</v>
      </c>
      <c r="D318" s="40">
        <v>3104.65</v>
      </c>
      <c r="E318" s="40">
        <v>3059.3</v>
      </c>
      <c r="F318" s="40">
        <v>2988.75</v>
      </c>
      <c r="G318" s="40">
        <v>2943.4</v>
      </c>
      <c r="H318" s="40">
        <v>3175.2000000000003</v>
      </c>
      <c r="I318" s="40">
        <v>3220.5499999999997</v>
      </c>
      <c r="J318" s="40">
        <v>3291.1000000000004</v>
      </c>
      <c r="K318" s="31">
        <v>3150</v>
      </c>
      <c r="L318" s="31">
        <v>3034.1</v>
      </c>
      <c r="M318" s="31">
        <v>1.5086299999999999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1000.1</v>
      </c>
      <c r="D319" s="40">
        <v>996.41666666666663</v>
      </c>
      <c r="E319" s="40">
        <v>983.43333333333328</v>
      </c>
      <c r="F319" s="40">
        <v>966.76666666666665</v>
      </c>
      <c r="G319" s="40">
        <v>953.7833333333333</v>
      </c>
      <c r="H319" s="40">
        <v>1013.0833333333333</v>
      </c>
      <c r="I319" s="40">
        <v>1026.0666666666666</v>
      </c>
      <c r="J319" s="40">
        <v>1042.7333333333331</v>
      </c>
      <c r="K319" s="31">
        <v>1009.4</v>
      </c>
      <c r="L319" s="31">
        <v>979.75</v>
      </c>
      <c r="M319" s="31">
        <v>4.12181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1008.25</v>
      </c>
      <c r="D320" s="40">
        <v>1008.8166666666666</v>
      </c>
      <c r="E320" s="40">
        <v>999.63333333333321</v>
      </c>
      <c r="F320" s="40">
        <v>991.01666666666665</v>
      </c>
      <c r="G320" s="40">
        <v>981.83333333333326</v>
      </c>
      <c r="H320" s="40">
        <v>1017.4333333333332</v>
      </c>
      <c r="I320" s="40">
        <v>1026.6166666666666</v>
      </c>
      <c r="J320" s="40">
        <v>1035.2333333333331</v>
      </c>
      <c r="K320" s="31">
        <v>1018</v>
      </c>
      <c r="L320" s="31">
        <v>1000.2</v>
      </c>
      <c r="M320" s="31">
        <v>5.1598899999999999</v>
      </c>
      <c r="N320" s="1"/>
      <c r="O320" s="1"/>
    </row>
    <row r="321" spans="1:15" ht="12.75" customHeight="1">
      <c r="A321" s="31">
        <v>311</v>
      </c>
      <c r="B321" s="31" t="s">
        <v>450</v>
      </c>
      <c r="C321" s="31">
        <v>242.3</v>
      </c>
      <c r="D321" s="40">
        <v>241.1</v>
      </c>
      <c r="E321" s="40">
        <v>236.85</v>
      </c>
      <c r="F321" s="40">
        <v>231.4</v>
      </c>
      <c r="G321" s="40">
        <v>227.15</v>
      </c>
      <c r="H321" s="40">
        <v>246.54999999999998</v>
      </c>
      <c r="I321" s="40">
        <v>250.79999999999998</v>
      </c>
      <c r="J321" s="40">
        <v>256.25</v>
      </c>
      <c r="K321" s="31">
        <v>245.35</v>
      </c>
      <c r="L321" s="31">
        <v>235.65</v>
      </c>
      <c r="M321" s="31">
        <v>3.4927600000000001</v>
      </c>
      <c r="N321" s="1"/>
      <c r="O321" s="1"/>
    </row>
    <row r="322" spans="1:15" ht="12.75" customHeight="1">
      <c r="A322" s="31">
        <v>312</v>
      </c>
      <c r="B322" s="31" t="s">
        <v>457</v>
      </c>
      <c r="C322" s="31">
        <v>199.1</v>
      </c>
      <c r="D322" s="40">
        <v>200.18333333333331</v>
      </c>
      <c r="E322" s="40">
        <v>196.11666666666662</v>
      </c>
      <c r="F322" s="40">
        <v>193.1333333333333</v>
      </c>
      <c r="G322" s="40">
        <v>189.06666666666661</v>
      </c>
      <c r="H322" s="40">
        <v>203.16666666666663</v>
      </c>
      <c r="I322" s="40">
        <v>207.23333333333329</v>
      </c>
      <c r="J322" s="40">
        <v>210.21666666666664</v>
      </c>
      <c r="K322" s="31">
        <v>204.25</v>
      </c>
      <c r="L322" s="31">
        <v>197.2</v>
      </c>
      <c r="M322" s="31">
        <v>9.8277900000000002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177.75</v>
      </c>
      <c r="D323" s="40">
        <v>176.65</v>
      </c>
      <c r="E323" s="40">
        <v>173.8</v>
      </c>
      <c r="F323" s="40">
        <v>169.85</v>
      </c>
      <c r="G323" s="40">
        <v>167</v>
      </c>
      <c r="H323" s="40">
        <v>180.60000000000002</v>
      </c>
      <c r="I323" s="40">
        <v>183.45</v>
      </c>
      <c r="J323" s="40">
        <v>187.40000000000003</v>
      </c>
      <c r="K323" s="31">
        <v>179.5</v>
      </c>
      <c r="L323" s="31">
        <v>172.7</v>
      </c>
      <c r="M323" s="31">
        <v>8.1782299999999992</v>
      </c>
      <c r="N323" s="1"/>
      <c r="O323" s="1"/>
    </row>
    <row r="324" spans="1:15" ht="12.75" customHeight="1">
      <c r="A324" s="31">
        <v>314</v>
      </c>
      <c r="B324" s="31" t="s">
        <v>456</v>
      </c>
      <c r="C324" s="31">
        <v>833.6</v>
      </c>
      <c r="D324" s="40">
        <v>822.19999999999993</v>
      </c>
      <c r="E324" s="40">
        <v>799.39999999999986</v>
      </c>
      <c r="F324" s="40">
        <v>765.19999999999993</v>
      </c>
      <c r="G324" s="40">
        <v>742.39999999999986</v>
      </c>
      <c r="H324" s="40">
        <v>856.39999999999986</v>
      </c>
      <c r="I324" s="40">
        <v>879.19999999999982</v>
      </c>
      <c r="J324" s="40">
        <v>913.39999999999986</v>
      </c>
      <c r="K324" s="31">
        <v>845</v>
      </c>
      <c r="L324" s="31">
        <v>788</v>
      </c>
      <c r="M324" s="31">
        <v>3.9779399999999998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4829.7</v>
      </c>
      <c r="D325" s="40">
        <v>4788.8666666666659</v>
      </c>
      <c r="E325" s="40">
        <v>4712.8333333333321</v>
      </c>
      <c r="F325" s="40">
        <v>4595.9666666666662</v>
      </c>
      <c r="G325" s="40">
        <v>4519.9333333333325</v>
      </c>
      <c r="H325" s="40">
        <v>4905.7333333333318</v>
      </c>
      <c r="I325" s="40">
        <v>4981.7666666666664</v>
      </c>
      <c r="J325" s="40">
        <v>5098.6333333333314</v>
      </c>
      <c r="K325" s="31">
        <v>4864.8999999999996</v>
      </c>
      <c r="L325" s="31">
        <v>4672</v>
      </c>
      <c r="M325" s="31">
        <v>12.733090000000001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43.35</v>
      </c>
      <c r="D326" s="40">
        <v>43.533333333333339</v>
      </c>
      <c r="E326" s="40">
        <v>42.866666666666674</v>
      </c>
      <c r="F326" s="40">
        <v>42.383333333333333</v>
      </c>
      <c r="G326" s="40">
        <v>41.716666666666669</v>
      </c>
      <c r="H326" s="40">
        <v>44.01666666666668</v>
      </c>
      <c r="I326" s="40">
        <v>44.683333333333351</v>
      </c>
      <c r="J326" s="40">
        <v>45.166666666666686</v>
      </c>
      <c r="K326" s="31">
        <v>44.2</v>
      </c>
      <c r="L326" s="31">
        <v>43.05</v>
      </c>
      <c r="M326" s="31">
        <v>8.6629299999999994</v>
      </c>
      <c r="N326" s="1"/>
      <c r="O326" s="1"/>
    </row>
    <row r="327" spans="1:15" ht="12.75" customHeight="1">
      <c r="A327" s="31">
        <v>317</v>
      </c>
      <c r="B327" s="31" t="s">
        <v>448</v>
      </c>
      <c r="C327" s="31">
        <v>170.25</v>
      </c>
      <c r="D327" s="40">
        <v>170</v>
      </c>
      <c r="E327" s="40">
        <v>168.25</v>
      </c>
      <c r="F327" s="40">
        <v>166.25</v>
      </c>
      <c r="G327" s="40">
        <v>164.5</v>
      </c>
      <c r="H327" s="40">
        <v>172</v>
      </c>
      <c r="I327" s="40">
        <v>173.75</v>
      </c>
      <c r="J327" s="40">
        <v>175.75</v>
      </c>
      <c r="K327" s="31">
        <v>171.75</v>
      </c>
      <c r="L327" s="31">
        <v>168</v>
      </c>
      <c r="M327" s="31">
        <v>4.80776</v>
      </c>
      <c r="N327" s="1"/>
      <c r="O327" s="1"/>
    </row>
    <row r="328" spans="1:15" ht="12.75" customHeight="1">
      <c r="A328" s="31">
        <v>318</v>
      </c>
      <c r="B328" s="31" t="s">
        <v>458</v>
      </c>
      <c r="C328" s="31">
        <v>925.1</v>
      </c>
      <c r="D328" s="40">
        <v>921.69999999999993</v>
      </c>
      <c r="E328" s="40">
        <v>913.39999999999986</v>
      </c>
      <c r="F328" s="40">
        <v>901.69999999999993</v>
      </c>
      <c r="G328" s="40">
        <v>893.39999999999986</v>
      </c>
      <c r="H328" s="40">
        <v>933.39999999999986</v>
      </c>
      <c r="I328" s="40">
        <v>941.69999999999982</v>
      </c>
      <c r="J328" s="40">
        <v>953.39999999999986</v>
      </c>
      <c r="K328" s="31">
        <v>930</v>
      </c>
      <c r="L328" s="31">
        <v>910</v>
      </c>
      <c r="M328" s="31">
        <v>1.5476000000000001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3385.15</v>
      </c>
      <c r="D329" s="40">
        <v>3361.0166666666664</v>
      </c>
      <c r="E329" s="40">
        <v>3314.1333333333328</v>
      </c>
      <c r="F329" s="40">
        <v>3243.1166666666663</v>
      </c>
      <c r="G329" s="40">
        <v>3196.2333333333327</v>
      </c>
      <c r="H329" s="40">
        <v>3432.0333333333328</v>
      </c>
      <c r="I329" s="40">
        <v>3478.9166666666661</v>
      </c>
      <c r="J329" s="40">
        <v>3549.9333333333329</v>
      </c>
      <c r="K329" s="31">
        <v>3407.9</v>
      </c>
      <c r="L329" s="31">
        <v>3290</v>
      </c>
      <c r="M329" s="31">
        <v>5.1939900000000003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79942.25</v>
      </c>
      <c r="D330" s="40">
        <v>79600.083333333328</v>
      </c>
      <c r="E330" s="40">
        <v>78892.166666666657</v>
      </c>
      <c r="F330" s="40">
        <v>77842.083333333328</v>
      </c>
      <c r="G330" s="40">
        <v>77134.166666666657</v>
      </c>
      <c r="H330" s="40">
        <v>80650.166666666657</v>
      </c>
      <c r="I330" s="40">
        <v>81358.083333333314</v>
      </c>
      <c r="J330" s="40">
        <v>82408.166666666657</v>
      </c>
      <c r="K330" s="31">
        <v>80308</v>
      </c>
      <c r="L330" s="31">
        <v>78550</v>
      </c>
      <c r="M330" s="31">
        <v>9.2090000000000005E-2</v>
      </c>
      <c r="N330" s="1"/>
      <c r="O330" s="1"/>
    </row>
    <row r="331" spans="1:15" ht="12.75" customHeight="1">
      <c r="A331" s="31">
        <v>321</v>
      </c>
      <c r="B331" s="31" t="s">
        <v>452</v>
      </c>
      <c r="C331" s="31">
        <v>50.6</v>
      </c>
      <c r="D331" s="40">
        <v>50.333333333333336</v>
      </c>
      <c r="E331" s="40">
        <v>49.466666666666669</v>
      </c>
      <c r="F331" s="40">
        <v>48.333333333333336</v>
      </c>
      <c r="G331" s="40">
        <v>47.466666666666669</v>
      </c>
      <c r="H331" s="40">
        <v>51.466666666666669</v>
      </c>
      <c r="I331" s="40">
        <v>52.333333333333329</v>
      </c>
      <c r="J331" s="40">
        <v>53.466666666666669</v>
      </c>
      <c r="K331" s="31">
        <v>51.2</v>
      </c>
      <c r="L331" s="31">
        <v>49.2</v>
      </c>
      <c r="M331" s="31">
        <v>14.691050000000001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1659.4</v>
      </c>
      <c r="D332" s="40">
        <v>1624.8333333333333</v>
      </c>
      <c r="E332" s="40">
        <v>1566.5666666666666</v>
      </c>
      <c r="F332" s="40">
        <v>1473.7333333333333</v>
      </c>
      <c r="G332" s="40">
        <v>1415.4666666666667</v>
      </c>
      <c r="H332" s="40">
        <v>1717.6666666666665</v>
      </c>
      <c r="I332" s="40">
        <v>1775.9333333333334</v>
      </c>
      <c r="J332" s="40">
        <v>1868.7666666666664</v>
      </c>
      <c r="K332" s="31">
        <v>1683.1</v>
      </c>
      <c r="L332" s="31">
        <v>1532</v>
      </c>
      <c r="M332" s="31">
        <v>71.641069999999999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426.4</v>
      </c>
      <c r="D333" s="40">
        <v>424.84999999999997</v>
      </c>
      <c r="E333" s="40">
        <v>421.54999999999995</v>
      </c>
      <c r="F333" s="40">
        <v>416.7</v>
      </c>
      <c r="G333" s="40">
        <v>413.4</v>
      </c>
      <c r="H333" s="40">
        <v>429.69999999999993</v>
      </c>
      <c r="I333" s="40">
        <v>433</v>
      </c>
      <c r="J333" s="40">
        <v>437.84999999999991</v>
      </c>
      <c r="K333" s="31">
        <v>428.15</v>
      </c>
      <c r="L333" s="31">
        <v>420</v>
      </c>
      <c r="M333" s="31">
        <v>3.2800400000000001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871.5</v>
      </c>
      <c r="D334" s="40">
        <v>867.26666666666677</v>
      </c>
      <c r="E334" s="40">
        <v>857.83333333333348</v>
      </c>
      <c r="F334" s="40">
        <v>844.16666666666674</v>
      </c>
      <c r="G334" s="40">
        <v>834.73333333333346</v>
      </c>
      <c r="H334" s="40">
        <v>880.93333333333351</v>
      </c>
      <c r="I334" s="40">
        <v>890.36666666666667</v>
      </c>
      <c r="J334" s="40">
        <v>904.03333333333353</v>
      </c>
      <c r="K334" s="31">
        <v>876.7</v>
      </c>
      <c r="L334" s="31">
        <v>853.6</v>
      </c>
      <c r="M334" s="31">
        <v>1.2890299999999999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100.3</v>
      </c>
      <c r="D335" s="40">
        <v>99.733333333333334</v>
      </c>
      <c r="E335" s="40">
        <v>98.016666666666666</v>
      </c>
      <c r="F335" s="40">
        <v>95.733333333333334</v>
      </c>
      <c r="G335" s="40">
        <v>94.016666666666666</v>
      </c>
      <c r="H335" s="40">
        <v>102.01666666666667</v>
      </c>
      <c r="I335" s="40">
        <v>103.73333333333333</v>
      </c>
      <c r="J335" s="40">
        <v>106.01666666666667</v>
      </c>
      <c r="K335" s="31">
        <v>101.45</v>
      </c>
      <c r="L335" s="31">
        <v>97.45</v>
      </c>
      <c r="M335" s="31">
        <v>297.86128000000002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6156.05</v>
      </c>
      <c r="D336" s="40">
        <v>6142.3499999999995</v>
      </c>
      <c r="E336" s="40">
        <v>6075.6999999999989</v>
      </c>
      <c r="F336" s="40">
        <v>5995.3499999999995</v>
      </c>
      <c r="G336" s="40">
        <v>5928.6999999999989</v>
      </c>
      <c r="H336" s="40">
        <v>6222.6999999999989</v>
      </c>
      <c r="I336" s="40">
        <v>6289.3499999999985</v>
      </c>
      <c r="J336" s="40">
        <v>6369.6999999999989</v>
      </c>
      <c r="K336" s="31">
        <v>6209</v>
      </c>
      <c r="L336" s="31">
        <v>6062</v>
      </c>
      <c r="M336" s="31">
        <v>2.20858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3430.25</v>
      </c>
      <c r="D337" s="40">
        <v>3422.9833333333336</v>
      </c>
      <c r="E337" s="40">
        <v>3370.9666666666672</v>
      </c>
      <c r="F337" s="40">
        <v>3311.6833333333334</v>
      </c>
      <c r="G337" s="40">
        <v>3259.666666666667</v>
      </c>
      <c r="H337" s="40">
        <v>3482.2666666666673</v>
      </c>
      <c r="I337" s="40">
        <v>3534.2833333333338</v>
      </c>
      <c r="J337" s="40">
        <v>3593.5666666666675</v>
      </c>
      <c r="K337" s="31">
        <v>3475</v>
      </c>
      <c r="L337" s="31">
        <v>3363.7</v>
      </c>
      <c r="M337" s="31">
        <v>0.73929999999999996</v>
      </c>
      <c r="N337" s="1"/>
      <c r="O337" s="1"/>
    </row>
    <row r="338" spans="1:15" ht="12.75" customHeight="1">
      <c r="A338" s="31">
        <v>328</v>
      </c>
      <c r="B338" s="31" t="s">
        <v>872</v>
      </c>
      <c r="C338" s="31">
        <v>2329.0500000000002</v>
      </c>
      <c r="D338" s="40">
        <v>2305.7500000000005</v>
      </c>
      <c r="E338" s="40">
        <v>2209.8500000000008</v>
      </c>
      <c r="F338" s="40">
        <v>2090.6500000000005</v>
      </c>
      <c r="G338" s="40">
        <v>1994.7500000000009</v>
      </c>
      <c r="H338" s="40">
        <v>2424.9500000000007</v>
      </c>
      <c r="I338" s="40">
        <v>2520.8500000000004</v>
      </c>
      <c r="J338" s="40">
        <v>2640.0500000000006</v>
      </c>
      <c r="K338" s="31">
        <v>2401.65</v>
      </c>
      <c r="L338" s="31">
        <v>2186.5500000000002</v>
      </c>
      <c r="M338" s="31">
        <v>2.8713299999999999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46.6</v>
      </c>
      <c r="D339" s="40">
        <v>46.616666666666667</v>
      </c>
      <c r="E339" s="40">
        <v>45.833333333333336</v>
      </c>
      <c r="F339" s="40">
        <v>45.06666666666667</v>
      </c>
      <c r="G339" s="40">
        <v>44.283333333333339</v>
      </c>
      <c r="H339" s="40">
        <v>47.383333333333333</v>
      </c>
      <c r="I339" s="40">
        <v>48.166666666666664</v>
      </c>
      <c r="J339" s="40">
        <v>48.93333333333333</v>
      </c>
      <c r="K339" s="31">
        <v>47.4</v>
      </c>
      <c r="L339" s="31">
        <v>45.85</v>
      </c>
      <c r="M339" s="31">
        <v>36.697499999999998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79.45</v>
      </c>
      <c r="D340" s="40">
        <v>78.13333333333334</v>
      </c>
      <c r="E340" s="40">
        <v>75.916666666666686</v>
      </c>
      <c r="F340" s="40">
        <v>72.38333333333334</v>
      </c>
      <c r="G340" s="40">
        <v>70.166666666666686</v>
      </c>
      <c r="H340" s="40">
        <v>81.666666666666686</v>
      </c>
      <c r="I340" s="40">
        <v>83.883333333333354</v>
      </c>
      <c r="J340" s="40">
        <v>87.416666666666686</v>
      </c>
      <c r="K340" s="31">
        <v>80.349999999999994</v>
      </c>
      <c r="L340" s="31">
        <v>74.599999999999994</v>
      </c>
      <c r="M340" s="31">
        <v>111.33526000000001</v>
      </c>
      <c r="N340" s="1"/>
      <c r="O340" s="1"/>
    </row>
    <row r="341" spans="1:15" ht="12.75" customHeight="1">
      <c r="A341" s="31">
        <v>331</v>
      </c>
      <c r="B341" s="31" t="s">
        <v>462</v>
      </c>
      <c r="C341" s="31">
        <v>616.04999999999995</v>
      </c>
      <c r="D341" s="40">
        <v>619.38333333333333</v>
      </c>
      <c r="E341" s="40">
        <v>609.01666666666665</v>
      </c>
      <c r="F341" s="40">
        <v>601.98333333333335</v>
      </c>
      <c r="G341" s="40">
        <v>591.61666666666667</v>
      </c>
      <c r="H341" s="40">
        <v>626.41666666666663</v>
      </c>
      <c r="I341" s="40">
        <v>636.78333333333319</v>
      </c>
      <c r="J341" s="40">
        <v>643.81666666666661</v>
      </c>
      <c r="K341" s="31">
        <v>629.75</v>
      </c>
      <c r="L341" s="31">
        <v>612.35</v>
      </c>
      <c r="M341" s="31">
        <v>0.46768999999999999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19049.25</v>
      </c>
      <c r="D342" s="40">
        <v>18941.733333333334</v>
      </c>
      <c r="E342" s="40">
        <v>18787.516666666666</v>
      </c>
      <c r="F342" s="40">
        <v>18525.783333333333</v>
      </c>
      <c r="G342" s="40">
        <v>18371.566666666666</v>
      </c>
      <c r="H342" s="40">
        <v>19203.466666666667</v>
      </c>
      <c r="I342" s="40">
        <v>19357.683333333334</v>
      </c>
      <c r="J342" s="40">
        <v>19619.416666666668</v>
      </c>
      <c r="K342" s="31">
        <v>19095.95</v>
      </c>
      <c r="L342" s="31">
        <v>18680</v>
      </c>
      <c r="M342" s="31">
        <v>0.43312</v>
      </c>
      <c r="N342" s="1"/>
      <c r="O342" s="1"/>
    </row>
    <row r="343" spans="1:15" ht="12.75" customHeight="1">
      <c r="A343" s="31">
        <v>333</v>
      </c>
      <c r="B343" s="31" t="s">
        <v>468</v>
      </c>
      <c r="C343" s="31">
        <v>93.25</v>
      </c>
      <c r="D343" s="40">
        <v>92.84999999999998</v>
      </c>
      <c r="E343" s="40">
        <v>88.999999999999957</v>
      </c>
      <c r="F343" s="40">
        <v>84.749999999999972</v>
      </c>
      <c r="G343" s="40">
        <v>80.899999999999949</v>
      </c>
      <c r="H343" s="40">
        <v>97.099999999999966</v>
      </c>
      <c r="I343" s="40">
        <v>100.94999999999999</v>
      </c>
      <c r="J343" s="40">
        <v>105.19999999999997</v>
      </c>
      <c r="K343" s="31">
        <v>96.7</v>
      </c>
      <c r="L343" s="31">
        <v>88.6</v>
      </c>
      <c r="M343" s="31">
        <v>59.065359999999998</v>
      </c>
      <c r="N343" s="1"/>
      <c r="O343" s="1"/>
    </row>
    <row r="344" spans="1:15" ht="12.75" customHeight="1">
      <c r="A344" s="31">
        <v>334</v>
      </c>
      <c r="B344" s="31" t="s">
        <v>467</v>
      </c>
      <c r="C344" s="31">
        <v>56.2</v>
      </c>
      <c r="D344" s="40">
        <v>56.15</v>
      </c>
      <c r="E344" s="40">
        <v>55.3</v>
      </c>
      <c r="F344" s="40">
        <v>54.4</v>
      </c>
      <c r="G344" s="40">
        <v>53.55</v>
      </c>
      <c r="H344" s="40">
        <v>57.05</v>
      </c>
      <c r="I344" s="40">
        <v>57.900000000000006</v>
      </c>
      <c r="J344" s="40">
        <v>58.8</v>
      </c>
      <c r="K344" s="31">
        <v>57</v>
      </c>
      <c r="L344" s="31">
        <v>55.25</v>
      </c>
      <c r="M344" s="31">
        <v>3.5680499999999999</v>
      </c>
      <c r="N344" s="1"/>
      <c r="O344" s="1"/>
    </row>
    <row r="345" spans="1:15" ht="12.75" customHeight="1">
      <c r="A345" s="31">
        <v>335</v>
      </c>
      <c r="B345" s="31" t="s">
        <v>466</v>
      </c>
      <c r="C345" s="31">
        <v>544.70000000000005</v>
      </c>
      <c r="D345" s="40">
        <v>542.68333333333339</v>
      </c>
      <c r="E345" s="40">
        <v>537.36666666666679</v>
      </c>
      <c r="F345" s="40">
        <v>530.03333333333342</v>
      </c>
      <c r="G345" s="40">
        <v>524.71666666666681</v>
      </c>
      <c r="H345" s="40">
        <v>550.01666666666677</v>
      </c>
      <c r="I345" s="40">
        <v>555.33333333333337</v>
      </c>
      <c r="J345" s="40">
        <v>562.66666666666674</v>
      </c>
      <c r="K345" s="31">
        <v>548</v>
      </c>
      <c r="L345" s="31">
        <v>535.35</v>
      </c>
      <c r="M345" s="31">
        <v>2.3843899999999998</v>
      </c>
      <c r="N345" s="1"/>
      <c r="O345" s="1"/>
    </row>
    <row r="346" spans="1:15" ht="12.75" customHeight="1">
      <c r="A346" s="31">
        <v>336</v>
      </c>
      <c r="B346" s="31" t="s">
        <v>463</v>
      </c>
      <c r="C346" s="31">
        <v>31.95</v>
      </c>
      <c r="D346" s="40">
        <v>31.649999999999995</v>
      </c>
      <c r="E346" s="40">
        <v>31.149999999999991</v>
      </c>
      <c r="F346" s="40">
        <v>30.349999999999998</v>
      </c>
      <c r="G346" s="40">
        <v>29.849999999999994</v>
      </c>
      <c r="H346" s="40">
        <v>32.449999999999989</v>
      </c>
      <c r="I346" s="40">
        <v>32.949999999999996</v>
      </c>
      <c r="J346" s="40">
        <v>33.749999999999986</v>
      </c>
      <c r="K346" s="31">
        <v>32.15</v>
      </c>
      <c r="L346" s="31">
        <v>30.85</v>
      </c>
      <c r="M346" s="31">
        <v>67.13458</v>
      </c>
      <c r="N346" s="1"/>
      <c r="O346" s="1"/>
    </row>
    <row r="347" spans="1:15" ht="12.75" customHeight="1">
      <c r="A347" s="31">
        <v>337</v>
      </c>
      <c r="B347" s="31" t="s">
        <v>539</v>
      </c>
      <c r="C347" s="31">
        <v>157.65</v>
      </c>
      <c r="D347" s="40">
        <v>157.93333333333334</v>
      </c>
      <c r="E347" s="40">
        <v>154.21666666666667</v>
      </c>
      <c r="F347" s="40">
        <v>150.78333333333333</v>
      </c>
      <c r="G347" s="40">
        <v>147.06666666666666</v>
      </c>
      <c r="H347" s="40">
        <v>161.36666666666667</v>
      </c>
      <c r="I347" s="40">
        <v>165.08333333333337</v>
      </c>
      <c r="J347" s="40">
        <v>168.51666666666668</v>
      </c>
      <c r="K347" s="31">
        <v>161.65</v>
      </c>
      <c r="L347" s="31">
        <v>154.5</v>
      </c>
      <c r="M347" s="31">
        <v>3.4203199999999998</v>
      </c>
      <c r="N347" s="1"/>
      <c r="O347" s="1"/>
    </row>
    <row r="348" spans="1:15" ht="12.75" customHeight="1">
      <c r="A348" s="31">
        <v>338</v>
      </c>
      <c r="B348" s="31" t="s">
        <v>469</v>
      </c>
      <c r="C348" s="31">
        <v>2382.9</v>
      </c>
      <c r="D348" s="40">
        <v>2388.7666666666669</v>
      </c>
      <c r="E348" s="40">
        <v>2334.2333333333336</v>
      </c>
      <c r="F348" s="40">
        <v>2285.5666666666666</v>
      </c>
      <c r="G348" s="40">
        <v>2231.0333333333333</v>
      </c>
      <c r="H348" s="40">
        <v>2437.4333333333338</v>
      </c>
      <c r="I348" s="40">
        <v>2491.9666666666676</v>
      </c>
      <c r="J348" s="40">
        <v>2540.6333333333341</v>
      </c>
      <c r="K348" s="31">
        <v>2443.3000000000002</v>
      </c>
      <c r="L348" s="31">
        <v>2340.1</v>
      </c>
      <c r="M348" s="31">
        <v>0.10868999999999999</v>
      </c>
      <c r="N348" s="1"/>
      <c r="O348" s="1"/>
    </row>
    <row r="349" spans="1:15" ht="12.75" customHeight="1">
      <c r="A349" s="31">
        <v>339</v>
      </c>
      <c r="B349" s="31" t="s">
        <v>464</v>
      </c>
      <c r="C349" s="31">
        <v>67.150000000000006</v>
      </c>
      <c r="D349" s="40">
        <v>67.266666666666666</v>
      </c>
      <c r="E349" s="40">
        <v>66.383333333333326</v>
      </c>
      <c r="F349" s="40">
        <v>65.61666666666666</v>
      </c>
      <c r="G349" s="40">
        <v>64.73333333333332</v>
      </c>
      <c r="H349" s="40">
        <v>68.033333333333331</v>
      </c>
      <c r="I349" s="40">
        <v>68.916666666666686</v>
      </c>
      <c r="J349" s="40">
        <v>69.683333333333337</v>
      </c>
      <c r="K349" s="31">
        <v>68.150000000000006</v>
      </c>
      <c r="L349" s="31">
        <v>66.5</v>
      </c>
      <c r="M349" s="31">
        <v>27.487639999999999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145.25</v>
      </c>
      <c r="D350" s="40">
        <v>144.33333333333334</v>
      </c>
      <c r="E350" s="40">
        <v>142.56666666666669</v>
      </c>
      <c r="F350" s="40">
        <v>139.88333333333335</v>
      </c>
      <c r="G350" s="40">
        <v>138.1166666666667</v>
      </c>
      <c r="H350" s="40">
        <v>147.01666666666668</v>
      </c>
      <c r="I350" s="40">
        <v>148.78333333333333</v>
      </c>
      <c r="J350" s="40">
        <v>151.46666666666667</v>
      </c>
      <c r="K350" s="31">
        <v>146.1</v>
      </c>
      <c r="L350" s="31">
        <v>141.65</v>
      </c>
      <c r="M350" s="31">
        <v>75.615589999999997</v>
      </c>
      <c r="N350" s="1"/>
      <c r="O350" s="1"/>
    </row>
    <row r="351" spans="1:15" ht="12.75" customHeight="1">
      <c r="A351" s="31">
        <v>341</v>
      </c>
      <c r="B351" s="31" t="s">
        <v>465</v>
      </c>
      <c r="C351" s="31">
        <v>266.3</v>
      </c>
      <c r="D351" s="40">
        <v>267.41666666666669</v>
      </c>
      <c r="E351" s="40">
        <v>263.18333333333339</v>
      </c>
      <c r="F351" s="40">
        <v>260.06666666666672</v>
      </c>
      <c r="G351" s="40">
        <v>255.83333333333343</v>
      </c>
      <c r="H351" s="40">
        <v>270.53333333333336</v>
      </c>
      <c r="I351" s="40">
        <v>274.76666666666659</v>
      </c>
      <c r="J351" s="40">
        <v>277.88333333333333</v>
      </c>
      <c r="K351" s="31">
        <v>271.64999999999998</v>
      </c>
      <c r="L351" s="31">
        <v>264.3</v>
      </c>
      <c r="M351" s="31">
        <v>5.5562800000000001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140.30000000000001</v>
      </c>
      <c r="D352" s="40">
        <v>139.15</v>
      </c>
      <c r="E352" s="40">
        <v>137.70000000000002</v>
      </c>
      <c r="F352" s="40">
        <v>135.10000000000002</v>
      </c>
      <c r="G352" s="40">
        <v>133.65000000000003</v>
      </c>
      <c r="H352" s="40">
        <v>141.75</v>
      </c>
      <c r="I352" s="40">
        <v>143.19999999999999</v>
      </c>
      <c r="J352" s="40">
        <v>145.79999999999998</v>
      </c>
      <c r="K352" s="31">
        <v>140.6</v>
      </c>
      <c r="L352" s="31">
        <v>136.55000000000001</v>
      </c>
      <c r="M352" s="31">
        <v>127.65483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1005.4</v>
      </c>
      <c r="D353" s="40">
        <v>1006.6166666666667</v>
      </c>
      <c r="E353" s="40">
        <v>981.2833333333333</v>
      </c>
      <c r="F353" s="40">
        <v>957.16666666666663</v>
      </c>
      <c r="G353" s="40">
        <v>931.83333333333326</v>
      </c>
      <c r="H353" s="40">
        <v>1030.7333333333333</v>
      </c>
      <c r="I353" s="40">
        <v>1056.0666666666666</v>
      </c>
      <c r="J353" s="40">
        <v>1080.1833333333334</v>
      </c>
      <c r="K353" s="31">
        <v>1031.95</v>
      </c>
      <c r="L353" s="31">
        <v>982.5</v>
      </c>
      <c r="M353" s="31">
        <v>15.943820000000001</v>
      </c>
      <c r="N353" s="1"/>
      <c r="O353" s="1"/>
    </row>
    <row r="354" spans="1:15" ht="12.75" customHeight="1">
      <c r="A354" s="31">
        <v>344</v>
      </c>
      <c r="B354" s="31" t="s">
        <v>470</v>
      </c>
      <c r="C354" s="31">
        <v>4477.5</v>
      </c>
      <c r="D354" s="40">
        <v>4473.583333333333</v>
      </c>
      <c r="E354" s="40">
        <v>4403.9166666666661</v>
      </c>
      <c r="F354" s="40">
        <v>4330.333333333333</v>
      </c>
      <c r="G354" s="40">
        <v>4260.6666666666661</v>
      </c>
      <c r="H354" s="40">
        <v>4547.1666666666661</v>
      </c>
      <c r="I354" s="40">
        <v>4616.8333333333321</v>
      </c>
      <c r="J354" s="40">
        <v>4690.4166666666661</v>
      </c>
      <c r="K354" s="31">
        <v>4543.25</v>
      </c>
      <c r="L354" s="31">
        <v>4400</v>
      </c>
      <c r="M354" s="31">
        <v>0.91559999999999997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222.25</v>
      </c>
      <c r="D355" s="40">
        <v>221.4</v>
      </c>
      <c r="E355" s="40">
        <v>218.9</v>
      </c>
      <c r="F355" s="40">
        <v>215.55</v>
      </c>
      <c r="G355" s="40">
        <v>213.05</v>
      </c>
      <c r="H355" s="40">
        <v>224.75</v>
      </c>
      <c r="I355" s="40">
        <v>227.25</v>
      </c>
      <c r="J355" s="40">
        <v>230.6</v>
      </c>
      <c r="K355" s="31">
        <v>223.9</v>
      </c>
      <c r="L355" s="31">
        <v>218.05</v>
      </c>
      <c r="M355" s="31">
        <v>5.3087999999999997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154.9</v>
      </c>
      <c r="D356" s="40">
        <v>154.05000000000001</v>
      </c>
      <c r="E356" s="40">
        <v>152.55000000000001</v>
      </c>
      <c r="F356" s="40">
        <v>150.19999999999999</v>
      </c>
      <c r="G356" s="40">
        <v>148.69999999999999</v>
      </c>
      <c r="H356" s="40">
        <v>156.40000000000003</v>
      </c>
      <c r="I356" s="40">
        <v>157.90000000000003</v>
      </c>
      <c r="J356" s="40">
        <v>160.25000000000006</v>
      </c>
      <c r="K356" s="31">
        <v>155.55000000000001</v>
      </c>
      <c r="L356" s="31">
        <v>151.69999999999999</v>
      </c>
      <c r="M356" s="31">
        <v>165.68525</v>
      </c>
      <c r="N356" s="1"/>
      <c r="O356" s="1"/>
    </row>
    <row r="357" spans="1:15" ht="12.75" customHeight="1">
      <c r="A357" s="31">
        <v>347</v>
      </c>
      <c r="B357" s="31" t="s">
        <v>471</v>
      </c>
      <c r="C357" s="31">
        <v>392.35</v>
      </c>
      <c r="D357" s="40">
        <v>388.13333333333338</v>
      </c>
      <c r="E357" s="40">
        <v>381.26666666666677</v>
      </c>
      <c r="F357" s="40">
        <v>370.18333333333339</v>
      </c>
      <c r="G357" s="40">
        <v>363.31666666666678</v>
      </c>
      <c r="H357" s="40">
        <v>399.21666666666675</v>
      </c>
      <c r="I357" s="40">
        <v>406.08333333333343</v>
      </c>
      <c r="J357" s="40">
        <v>417.16666666666674</v>
      </c>
      <c r="K357" s="31">
        <v>395</v>
      </c>
      <c r="L357" s="31">
        <v>377.05</v>
      </c>
      <c r="M357" s="31">
        <v>6.9904599999999997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39260.25</v>
      </c>
      <c r="D358" s="40">
        <v>39270.48333333333</v>
      </c>
      <c r="E358" s="40">
        <v>38843.766666666663</v>
      </c>
      <c r="F358" s="40">
        <v>38427.283333333333</v>
      </c>
      <c r="G358" s="40">
        <v>38000.566666666666</v>
      </c>
      <c r="H358" s="40">
        <v>39686.96666666666</v>
      </c>
      <c r="I358" s="40">
        <v>40113.68333333332</v>
      </c>
      <c r="J358" s="40">
        <v>40530.166666666657</v>
      </c>
      <c r="K358" s="31">
        <v>39697.199999999997</v>
      </c>
      <c r="L358" s="31">
        <v>38854</v>
      </c>
      <c r="M358" s="31">
        <v>0.18153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2765.6</v>
      </c>
      <c r="D359" s="40">
        <v>2757.6833333333329</v>
      </c>
      <c r="E359" s="40">
        <v>2717.9166666666661</v>
      </c>
      <c r="F359" s="40">
        <v>2670.2333333333331</v>
      </c>
      <c r="G359" s="40">
        <v>2630.4666666666662</v>
      </c>
      <c r="H359" s="40">
        <v>2805.3666666666659</v>
      </c>
      <c r="I359" s="40">
        <v>2845.1333333333332</v>
      </c>
      <c r="J359" s="40">
        <v>2892.8166666666657</v>
      </c>
      <c r="K359" s="31">
        <v>2797.45</v>
      </c>
      <c r="L359" s="31">
        <v>2710</v>
      </c>
      <c r="M359" s="31">
        <v>3.68682</v>
      </c>
      <c r="N359" s="1"/>
      <c r="O359" s="1"/>
    </row>
    <row r="360" spans="1:15" ht="12.75" customHeight="1">
      <c r="A360" s="31">
        <v>350</v>
      </c>
      <c r="B360" s="31" t="s">
        <v>475</v>
      </c>
      <c r="C360" s="31">
        <v>4104.1000000000004</v>
      </c>
      <c r="D360" s="40">
        <v>4072.4666666666672</v>
      </c>
      <c r="E360" s="40">
        <v>4024.9333333333343</v>
      </c>
      <c r="F360" s="40">
        <v>3945.7666666666673</v>
      </c>
      <c r="G360" s="40">
        <v>3898.2333333333345</v>
      </c>
      <c r="H360" s="40">
        <v>4151.6333333333341</v>
      </c>
      <c r="I360" s="40">
        <v>4199.166666666667</v>
      </c>
      <c r="J360" s="40">
        <v>4278.3333333333339</v>
      </c>
      <c r="K360" s="31">
        <v>4120</v>
      </c>
      <c r="L360" s="31">
        <v>3993.3</v>
      </c>
      <c r="M360" s="31">
        <v>3.0474199999999998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234.1</v>
      </c>
      <c r="D361" s="40">
        <v>232.71666666666667</v>
      </c>
      <c r="E361" s="40">
        <v>230.98333333333335</v>
      </c>
      <c r="F361" s="40">
        <v>227.86666666666667</v>
      </c>
      <c r="G361" s="40">
        <v>226.13333333333335</v>
      </c>
      <c r="H361" s="40">
        <v>235.83333333333334</v>
      </c>
      <c r="I361" s="40">
        <v>237.56666666666663</v>
      </c>
      <c r="J361" s="40">
        <v>240.68333333333334</v>
      </c>
      <c r="K361" s="31">
        <v>234.45</v>
      </c>
      <c r="L361" s="31">
        <v>229.6</v>
      </c>
      <c r="M361" s="31">
        <v>12.73855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140.35</v>
      </c>
      <c r="D362" s="40">
        <v>139.31666666666663</v>
      </c>
      <c r="E362" s="40">
        <v>137.93333333333328</v>
      </c>
      <c r="F362" s="40">
        <v>135.51666666666665</v>
      </c>
      <c r="G362" s="40">
        <v>134.1333333333333</v>
      </c>
      <c r="H362" s="40">
        <v>141.73333333333326</v>
      </c>
      <c r="I362" s="40">
        <v>143.11666666666665</v>
      </c>
      <c r="J362" s="40">
        <v>145.53333333333325</v>
      </c>
      <c r="K362" s="31">
        <v>140.69999999999999</v>
      </c>
      <c r="L362" s="31">
        <v>136.9</v>
      </c>
      <c r="M362" s="31">
        <v>31.722090000000001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5259.6</v>
      </c>
      <c r="D363" s="40">
        <v>5281.8666666666668</v>
      </c>
      <c r="E363" s="40">
        <v>5142.7333333333336</v>
      </c>
      <c r="F363" s="40">
        <v>5025.8666666666668</v>
      </c>
      <c r="G363" s="40">
        <v>4886.7333333333336</v>
      </c>
      <c r="H363" s="40">
        <v>5398.7333333333336</v>
      </c>
      <c r="I363" s="40">
        <v>5537.8666666666668</v>
      </c>
      <c r="J363" s="40">
        <v>5654.7333333333336</v>
      </c>
      <c r="K363" s="31">
        <v>5421</v>
      </c>
      <c r="L363" s="31">
        <v>5165</v>
      </c>
      <c r="M363" s="31">
        <v>3.9567700000000001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14370.6</v>
      </c>
      <c r="D364" s="40">
        <v>14388.050000000001</v>
      </c>
      <c r="E364" s="40">
        <v>14229.150000000001</v>
      </c>
      <c r="F364" s="40">
        <v>14087.7</v>
      </c>
      <c r="G364" s="40">
        <v>13928.800000000001</v>
      </c>
      <c r="H364" s="40">
        <v>14529.500000000002</v>
      </c>
      <c r="I364" s="40">
        <v>14688.4</v>
      </c>
      <c r="J364" s="40">
        <v>14829.850000000002</v>
      </c>
      <c r="K364" s="31">
        <v>14546.95</v>
      </c>
      <c r="L364" s="31">
        <v>14246.6</v>
      </c>
      <c r="M364" s="31">
        <v>1.6820000000000002E-2</v>
      </c>
      <c r="N364" s="1"/>
      <c r="O364" s="1"/>
    </row>
    <row r="365" spans="1:15" ht="12.75" customHeight="1">
      <c r="A365" s="31">
        <v>355</v>
      </c>
      <c r="B365" s="31" t="s">
        <v>482</v>
      </c>
      <c r="C365" s="31">
        <v>5402.35</v>
      </c>
      <c r="D365" s="40">
        <v>5395.7833333333338</v>
      </c>
      <c r="E365" s="40">
        <v>5361.5666666666675</v>
      </c>
      <c r="F365" s="40">
        <v>5320.7833333333338</v>
      </c>
      <c r="G365" s="40">
        <v>5286.5666666666675</v>
      </c>
      <c r="H365" s="40">
        <v>5436.5666666666675</v>
      </c>
      <c r="I365" s="40">
        <v>5470.7833333333328</v>
      </c>
      <c r="J365" s="40">
        <v>5511.5666666666675</v>
      </c>
      <c r="K365" s="31">
        <v>5430</v>
      </c>
      <c r="L365" s="31">
        <v>5355</v>
      </c>
      <c r="M365" s="31">
        <v>5.5930000000000001E-2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219.25</v>
      </c>
      <c r="D366" s="40">
        <v>221.63333333333335</v>
      </c>
      <c r="E366" s="40">
        <v>216.41666666666671</v>
      </c>
      <c r="F366" s="40">
        <v>213.58333333333337</v>
      </c>
      <c r="G366" s="40">
        <v>208.36666666666673</v>
      </c>
      <c r="H366" s="40">
        <v>224.4666666666667</v>
      </c>
      <c r="I366" s="40">
        <v>229.68333333333334</v>
      </c>
      <c r="J366" s="40">
        <v>232.51666666666668</v>
      </c>
      <c r="K366" s="31">
        <v>226.85</v>
      </c>
      <c r="L366" s="31">
        <v>218.8</v>
      </c>
      <c r="M366" s="31">
        <v>13.24855</v>
      </c>
      <c r="N366" s="1"/>
      <c r="O366" s="1"/>
    </row>
    <row r="367" spans="1:15" ht="12.75" customHeight="1">
      <c r="A367" s="31">
        <v>357</v>
      </c>
      <c r="B367" s="31" t="s">
        <v>477</v>
      </c>
      <c r="C367" s="31">
        <v>1100.5999999999999</v>
      </c>
      <c r="D367" s="40">
        <v>1089.3666666666666</v>
      </c>
      <c r="E367" s="40">
        <v>1050.7333333333331</v>
      </c>
      <c r="F367" s="40">
        <v>1000.8666666666666</v>
      </c>
      <c r="G367" s="40">
        <v>962.23333333333312</v>
      </c>
      <c r="H367" s="40">
        <v>1139.2333333333331</v>
      </c>
      <c r="I367" s="40">
        <v>1177.8666666666668</v>
      </c>
      <c r="J367" s="40">
        <v>1227.7333333333331</v>
      </c>
      <c r="K367" s="31">
        <v>1128</v>
      </c>
      <c r="L367" s="31">
        <v>1039.5</v>
      </c>
      <c r="M367" s="31">
        <v>15.365410000000001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2382.3000000000002</v>
      </c>
      <c r="D368" s="40">
        <v>2388.0499999999997</v>
      </c>
      <c r="E368" s="40">
        <v>2350.2499999999995</v>
      </c>
      <c r="F368" s="40">
        <v>2318.1999999999998</v>
      </c>
      <c r="G368" s="40">
        <v>2280.3999999999996</v>
      </c>
      <c r="H368" s="40">
        <v>2420.0999999999995</v>
      </c>
      <c r="I368" s="40">
        <v>2457.8999999999996</v>
      </c>
      <c r="J368" s="40">
        <v>2489.9499999999994</v>
      </c>
      <c r="K368" s="31">
        <v>2425.85</v>
      </c>
      <c r="L368" s="31">
        <v>2356</v>
      </c>
      <c r="M368" s="31">
        <v>4.6048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2748.95</v>
      </c>
      <c r="D369" s="40">
        <v>2749.6166666666668</v>
      </c>
      <c r="E369" s="40">
        <v>2700.2333333333336</v>
      </c>
      <c r="F369" s="40">
        <v>2651.5166666666669</v>
      </c>
      <c r="G369" s="40">
        <v>2602.1333333333337</v>
      </c>
      <c r="H369" s="40">
        <v>2798.3333333333335</v>
      </c>
      <c r="I369" s="40">
        <v>2847.7166666666667</v>
      </c>
      <c r="J369" s="40">
        <v>2896.4333333333334</v>
      </c>
      <c r="K369" s="31">
        <v>2799</v>
      </c>
      <c r="L369" s="31">
        <v>2700.9</v>
      </c>
      <c r="M369" s="31">
        <v>3.45912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42.4</v>
      </c>
      <c r="D370" s="40">
        <v>42.300000000000004</v>
      </c>
      <c r="E370" s="40">
        <v>42.000000000000007</v>
      </c>
      <c r="F370" s="40">
        <v>41.6</v>
      </c>
      <c r="G370" s="40">
        <v>41.300000000000004</v>
      </c>
      <c r="H370" s="40">
        <v>42.70000000000001</v>
      </c>
      <c r="I370" s="40">
        <v>43.000000000000007</v>
      </c>
      <c r="J370" s="40">
        <v>43.400000000000013</v>
      </c>
      <c r="K370" s="31">
        <v>42.6</v>
      </c>
      <c r="L370" s="31">
        <v>41.9</v>
      </c>
      <c r="M370" s="31">
        <v>557.91255000000001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477.25</v>
      </c>
      <c r="D371" s="40">
        <v>483.3</v>
      </c>
      <c r="E371" s="40">
        <v>469</v>
      </c>
      <c r="F371" s="40">
        <v>460.75</v>
      </c>
      <c r="G371" s="40">
        <v>446.45</v>
      </c>
      <c r="H371" s="40">
        <v>491.55</v>
      </c>
      <c r="I371" s="40">
        <v>505.85000000000008</v>
      </c>
      <c r="J371" s="40">
        <v>514.1</v>
      </c>
      <c r="K371" s="31">
        <v>497.6</v>
      </c>
      <c r="L371" s="31">
        <v>475.05</v>
      </c>
      <c r="M371" s="31">
        <v>2.52948</v>
      </c>
      <c r="N371" s="1"/>
      <c r="O371" s="1"/>
    </row>
    <row r="372" spans="1:15" ht="12.75" customHeight="1">
      <c r="A372" s="31">
        <v>362</v>
      </c>
      <c r="B372" s="31" t="s">
        <v>474</v>
      </c>
      <c r="C372" s="31">
        <v>337.1</v>
      </c>
      <c r="D372" s="40">
        <v>338.16666666666669</v>
      </c>
      <c r="E372" s="40">
        <v>330.88333333333338</v>
      </c>
      <c r="F372" s="40">
        <v>324.66666666666669</v>
      </c>
      <c r="G372" s="40">
        <v>317.38333333333338</v>
      </c>
      <c r="H372" s="40">
        <v>344.38333333333338</v>
      </c>
      <c r="I372" s="40">
        <v>351.66666666666669</v>
      </c>
      <c r="J372" s="40">
        <v>357.88333333333338</v>
      </c>
      <c r="K372" s="31">
        <v>345.45</v>
      </c>
      <c r="L372" s="31">
        <v>331.95</v>
      </c>
      <c r="M372" s="31">
        <v>2.6914600000000002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2378</v>
      </c>
      <c r="D373" s="40">
        <v>2368.4</v>
      </c>
      <c r="E373" s="40">
        <v>2327.8000000000002</v>
      </c>
      <c r="F373" s="40">
        <v>2277.6</v>
      </c>
      <c r="G373" s="40">
        <v>2237</v>
      </c>
      <c r="H373" s="40">
        <v>2418.6000000000004</v>
      </c>
      <c r="I373" s="40">
        <v>2459.1999999999998</v>
      </c>
      <c r="J373" s="40">
        <v>2509.4000000000005</v>
      </c>
      <c r="K373" s="31">
        <v>2409</v>
      </c>
      <c r="L373" s="31">
        <v>2318.1999999999998</v>
      </c>
      <c r="M373" s="31">
        <v>6.7254399999999999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909.15</v>
      </c>
      <c r="D374" s="40">
        <v>914.63333333333333</v>
      </c>
      <c r="E374" s="40">
        <v>900.51666666666665</v>
      </c>
      <c r="F374" s="40">
        <v>891.88333333333333</v>
      </c>
      <c r="G374" s="40">
        <v>877.76666666666665</v>
      </c>
      <c r="H374" s="40">
        <v>923.26666666666665</v>
      </c>
      <c r="I374" s="40">
        <v>937.38333333333321</v>
      </c>
      <c r="J374" s="40">
        <v>946.01666666666665</v>
      </c>
      <c r="K374" s="31">
        <v>928.75</v>
      </c>
      <c r="L374" s="31">
        <v>906</v>
      </c>
      <c r="M374" s="31">
        <v>0.29935</v>
      </c>
      <c r="N374" s="1"/>
      <c r="O374" s="1"/>
    </row>
    <row r="375" spans="1:15" ht="12.75" customHeight="1">
      <c r="A375" s="31">
        <v>365</v>
      </c>
      <c r="B375" s="31" t="s">
        <v>479</v>
      </c>
      <c r="C375" s="31">
        <v>1729.65</v>
      </c>
      <c r="D375" s="40">
        <v>1737.7833333333335</v>
      </c>
      <c r="E375" s="40">
        <v>1716.616666666667</v>
      </c>
      <c r="F375" s="40">
        <v>1703.5833333333335</v>
      </c>
      <c r="G375" s="40">
        <v>1682.416666666667</v>
      </c>
      <c r="H375" s="40">
        <v>1750.8166666666671</v>
      </c>
      <c r="I375" s="40">
        <v>1771.9833333333336</v>
      </c>
      <c r="J375" s="40">
        <v>1785.0166666666671</v>
      </c>
      <c r="K375" s="31">
        <v>1758.95</v>
      </c>
      <c r="L375" s="31">
        <v>1724.75</v>
      </c>
      <c r="M375" s="31">
        <v>1.29789</v>
      </c>
      <c r="N375" s="1"/>
      <c r="O375" s="1"/>
    </row>
    <row r="376" spans="1:15" ht="12.75" customHeight="1">
      <c r="A376" s="31">
        <v>366</v>
      </c>
      <c r="B376" s="31" t="s">
        <v>873</v>
      </c>
      <c r="C376" s="31">
        <v>173.45</v>
      </c>
      <c r="D376" s="40">
        <v>177.16666666666666</v>
      </c>
      <c r="E376" s="40">
        <v>167.33333333333331</v>
      </c>
      <c r="F376" s="40">
        <v>161.21666666666667</v>
      </c>
      <c r="G376" s="40">
        <v>151.38333333333333</v>
      </c>
      <c r="H376" s="40">
        <v>183.2833333333333</v>
      </c>
      <c r="I376" s="40">
        <v>193.11666666666662</v>
      </c>
      <c r="J376" s="40">
        <v>199.23333333333329</v>
      </c>
      <c r="K376" s="31">
        <v>187</v>
      </c>
      <c r="L376" s="31">
        <v>171.05</v>
      </c>
      <c r="M376" s="31">
        <v>367.63911000000002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189.15</v>
      </c>
      <c r="D377" s="40">
        <v>188.03333333333333</v>
      </c>
      <c r="E377" s="40">
        <v>185.71666666666667</v>
      </c>
      <c r="F377" s="40">
        <v>182.28333333333333</v>
      </c>
      <c r="G377" s="40">
        <v>179.96666666666667</v>
      </c>
      <c r="H377" s="40">
        <v>191.46666666666667</v>
      </c>
      <c r="I377" s="40">
        <v>193.78333333333333</v>
      </c>
      <c r="J377" s="40">
        <v>197.21666666666667</v>
      </c>
      <c r="K377" s="31">
        <v>190.35</v>
      </c>
      <c r="L377" s="31">
        <v>184.6</v>
      </c>
      <c r="M377" s="31">
        <v>89.604929999999996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2319.35</v>
      </c>
      <c r="D378" s="40">
        <v>2331.15</v>
      </c>
      <c r="E378" s="40">
        <v>2287.3000000000002</v>
      </c>
      <c r="F378" s="40">
        <v>2255.25</v>
      </c>
      <c r="G378" s="40">
        <v>2211.4</v>
      </c>
      <c r="H378" s="40">
        <v>2363.2000000000003</v>
      </c>
      <c r="I378" s="40">
        <v>2407.0499999999997</v>
      </c>
      <c r="J378" s="40">
        <v>2439.1000000000004</v>
      </c>
      <c r="K378" s="31">
        <v>2375</v>
      </c>
      <c r="L378" s="31">
        <v>2299.1</v>
      </c>
      <c r="M378" s="31">
        <v>0.26895999999999998</v>
      </c>
      <c r="N378" s="1"/>
      <c r="O378" s="1"/>
    </row>
    <row r="379" spans="1:15" ht="12.75" customHeight="1">
      <c r="A379" s="31">
        <v>369</v>
      </c>
      <c r="B379" s="31" t="s">
        <v>874</v>
      </c>
      <c r="C379" s="31">
        <v>353.7</v>
      </c>
      <c r="D379" s="40">
        <v>354.5333333333333</v>
      </c>
      <c r="E379" s="40">
        <v>349.16666666666663</v>
      </c>
      <c r="F379" s="40">
        <v>344.63333333333333</v>
      </c>
      <c r="G379" s="40">
        <v>339.26666666666665</v>
      </c>
      <c r="H379" s="40">
        <v>359.06666666666661</v>
      </c>
      <c r="I379" s="40">
        <v>364.43333333333328</v>
      </c>
      <c r="J379" s="40">
        <v>368.96666666666658</v>
      </c>
      <c r="K379" s="31">
        <v>359.9</v>
      </c>
      <c r="L379" s="31">
        <v>350</v>
      </c>
      <c r="M379" s="31">
        <v>1.8222100000000001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487.85</v>
      </c>
      <c r="D380" s="40">
        <v>481.5333333333333</v>
      </c>
      <c r="E380" s="40">
        <v>471.06666666666661</v>
      </c>
      <c r="F380" s="40">
        <v>454.2833333333333</v>
      </c>
      <c r="G380" s="40">
        <v>443.81666666666661</v>
      </c>
      <c r="H380" s="40">
        <v>498.31666666666661</v>
      </c>
      <c r="I380" s="40">
        <v>508.7833333333333</v>
      </c>
      <c r="J380" s="40">
        <v>525.56666666666661</v>
      </c>
      <c r="K380" s="31">
        <v>492</v>
      </c>
      <c r="L380" s="31">
        <v>464.75</v>
      </c>
      <c r="M380" s="31">
        <v>15.610900000000001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843.95</v>
      </c>
      <c r="D381" s="40">
        <v>819.1</v>
      </c>
      <c r="E381" s="40">
        <v>788.2</v>
      </c>
      <c r="F381" s="40">
        <v>732.45</v>
      </c>
      <c r="G381" s="40">
        <v>701.55000000000007</v>
      </c>
      <c r="H381" s="40">
        <v>874.85</v>
      </c>
      <c r="I381" s="40">
        <v>905.74999999999989</v>
      </c>
      <c r="J381" s="40">
        <v>961.5</v>
      </c>
      <c r="K381" s="31">
        <v>850</v>
      </c>
      <c r="L381" s="31">
        <v>763.35</v>
      </c>
      <c r="M381" s="31">
        <v>31.759879999999999</v>
      </c>
      <c r="N381" s="1"/>
      <c r="O381" s="1"/>
    </row>
    <row r="382" spans="1:15" ht="12.75" customHeight="1">
      <c r="A382" s="31">
        <v>372</v>
      </c>
      <c r="B382" s="31" t="s">
        <v>481</v>
      </c>
      <c r="C382" s="31">
        <v>130.69999999999999</v>
      </c>
      <c r="D382" s="40">
        <v>128.16666666666666</v>
      </c>
      <c r="E382" s="40">
        <v>124.33333333333331</v>
      </c>
      <c r="F382" s="40">
        <v>117.96666666666665</v>
      </c>
      <c r="G382" s="40">
        <v>114.13333333333331</v>
      </c>
      <c r="H382" s="40">
        <v>134.5333333333333</v>
      </c>
      <c r="I382" s="40">
        <v>138.36666666666662</v>
      </c>
      <c r="J382" s="40">
        <v>144.73333333333332</v>
      </c>
      <c r="K382" s="31">
        <v>132</v>
      </c>
      <c r="L382" s="31">
        <v>121.8</v>
      </c>
      <c r="M382" s="31">
        <v>17.543589999999998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1803.7</v>
      </c>
      <c r="D383" s="40">
        <v>1805.0999999999997</v>
      </c>
      <c r="E383" s="40">
        <v>1771.1999999999994</v>
      </c>
      <c r="F383" s="40">
        <v>1738.6999999999996</v>
      </c>
      <c r="G383" s="40">
        <v>1704.7999999999993</v>
      </c>
      <c r="H383" s="40">
        <v>1837.5999999999995</v>
      </c>
      <c r="I383" s="40">
        <v>1871.4999999999995</v>
      </c>
      <c r="J383" s="40">
        <v>1903.9999999999995</v>
      </c>
      <c r="K383" s="31">
        <v>1839</v>
      </c>
      <c r="L383" s="31">
        <v>1772.6</v>
      </c>
      <c r="M383" s="31">
        <v>16.593920000000001</v>
      </c>
      <c r="N383" s="1"/>
      <c r="O383" s="1"/>
    </row>
    <row r="384" spans="1:15" ht="12.75" customHeight="1">
      <c r="A384" s="31">
        <v>374</v>
      </c>
      <c r="B384" s="31" t="s">
        <v>483</v>
      </c>
      <c r="C384" s="31">
        <v>879.85</v>
      </c>
      <c r="D384" s="40">
        <v>888.36666666666667</v>
      </c>
      <c r="E384" s="40">
        <v>866.83333333333337</v>
      </c>
      <c r="F384" s="40">
        <v>853.81666666666672</v>
      </c>
      <c r="G384" s="40">
        <v>832.28333333333342</v>
      </c>
      <c r="H384" s="40">
        <v>901.38333333333333</v>
      </c>
      <c r="I384" s="40">
        <v>922.91666666666663</v>
      </c>
      <c r="J384" s="40">
        <v>935.93333333333328</v>
      </c>
      <c r="K384" s="31">
        <v>909.9</v>
      </c>
      <c r="L384" s="31">
        <v>875.35</v>
      </c>
      <c r="M384" s="31">
        <v>0.63046999999999997</v>
      </c>
      <c r="N384" s="1"/>
      <c r="O384" s="1"/>
    </row>
    <row r="385" spans="1:15" ht="12.75" customHeight="1">
      <c r="A385" s="31">
        <v>375</v>
      </c>
      <c r="B385" s="31" t="s">
        <v>485</v>
      </c>
      <c r="C385" s="31">
        <v>1072.2</v>
      </c>
      <c r="D385" s="40">
        <v>1064.8166666666666</v>
      </c>
      <c r="E385" s="40">
        <v>1039.5833333333333</v>
      </c>
      <c r="F385" s="40">
        <v>1006.9666666666667</v>
      </c>
      <c r="G385" s="40">
        <v>981.73333333333335</v>
      </c>
      <c r="H385" s="40">
        <v>1097.4333333333332</v>
      </c>
      <c r="I385" s="40">
        <v>1122.6666666666667</v>
      </c>
      <c r="J385" s="40">
        <v>1155.2833333333331</v>
      </c>
      <c r="K385" s="31">
        <v>1090.05</v>
      </c>
      <c r="L385" s="31">
        <v>1032.2</v>
      </c>
      <c r="M385" s="31">
        <v>4.7577999999999996</v>
      </c>
      <c r="N385" s="1"/>
      <c r="O385" s="1"/>
    </row>
    <row r="386" spans="1:15" ht="12.75" customHeight="1">
      <c r="A386" s="31">
        <v>376</v>
      </c>
      <c r="B386" s="31" t="s">
        <v>875</v>
      </c>
      <c r="C386" s="31">
        <v>123.75</v>
      </c>
      <c r="D386" s="40">
        <v>123.71666666666665</v>
      </c>
      <c r="E386" s="40">
        <v>122.43333333333331</v>
      </c>
      <c r="F386" s="40">
        <v>121.11666666666666</v>
      </c>
      <c r="G386" s="40">
        <v>119.83333333333331</v>
      </c>
      <c r="H386" s="40">
        <v>125.0333333333333</v>
      </c>
      <c r="I386" s="40">
        <v>126.31666666666663</v>
      </c>
      <c r="J386" s="40">
        <v>127.6333333333333</v>
      </c>
      <c r="K386" s="31">
        <v>125</v>
      </c>
      <c r="L386" s="31">
        <v>122.4</v>
      </c>
      <c r="M386" s="31">
        <v>10.041550000000001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218.45</v>
      </c>
      <c r="D387" s="40">
        <v>218.15</v>
      </c>
      <c r="E387" s="40">
        <v>214.3</v>
      </c>
      <c r="F387" s="40">
        <v>210.15</v>
      </c>
      <c r="G387" s="40">
        <v>206.3</v>
      </c>
      <c r="H387" s="40">
        <v>222.3</v>
      </c>
      <c r="I387" s="40">
        <v>226.14999999999998</v>
      </c>
      <c r="J387" s="40">
        <v>230.3</v>
      </c>
      <c r="K387" s="31">
        <v>222</v>
      </c>
      <c r="L387" s="31">
        <v>214</v>
      </c>
      <c r="M387" s="31">
        <v>16.58756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640.9</v>
      </c>
      <c r="D388" s="40">
        <v>642.21666666666658</v>
      </c>
      <c r="E388" s="40">
        <v>636.13333333333321</v>
      </c>
      <c r="F388" s="40">
        <v>631.36666666666667</v>
      </c>
      <c r="G388" s="40">
        <v>625.2833333333333</v>
      </c>
      <c r="H388" s="40">
        <v>646.98333333333312</v>
      </c>
      <c r="I388" s="40">
        <v>653.06666666666638</v>
      </c>
      <c r="J388" s="40">
        <v>657.83333333333303</v>
      </c>
      <c r="K388" s="31">
        <v>648.29999999999995</v>
      </c>
      <c r="L388" s="31">
        <v>637.45000000000005</v>
      </c>
      <c r="M388" s="31">
        <v>8.1611100000000008</v>
      </c>
      <c r="N388" s="1"/>
      <c r="O388" s="1"/>
    </row>
    <row r="389" spans="1:15" ht="12.75" customHeight="1">
      <c r="A389" s="31">
        <v>379</v>
      </c>
      <c r="B389" s="31" t="s">
        <v>489</v>
      </c>
      <c r="C389" s="31">
        <v>271.3</v>
      </c>
      <c r="D389" s="40">
        <v>270.83333333333331</v>
      </c>
      <c r="E389" s="40">
        <v>267.46666666666664</v>
      </c>
      <c r="F389" s="40">
        <v>263.63333333333333</v>
      </c>
      <c r="G389" s="40">
        <v>260.26666666666665</v>
      </c>
      <c r="H389" s="40">
        <v>274.66666666666663</v>
      </c>
      <c r="I389" s="40">
        <v>278.0333333333333</v>
      </c>
      <c r="J389" s="40">
        <v>281.86666666666662</v>
      </c>
      <c r="K389" s="31">
        <v>274.2</v>
      </c>
      <c r="L389" s="31">
        <v>267</v>
      </c>
      <c r="M389" s="31">
        <v>2.8344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1095.9000000000001</v>
      </c>
      <c r="D390" s="40">
        <v>1100.2</v>
      </c>
      <c r="E390" s="40">
        <v>1080.8000000000002</v>
      </c>
      <c r="F390" s="40">
        <v>1065.7</v>
      </c>
      <c r="G390" s="40">
        <v>1046.3000000000002</v>
      </c>
      <c r="H390" s="40">
        <v>1115.3000000000002</v>
      </c>
      <c r="I390" s="40">
        <v>1134.7000000000003</v>
      </c>
      <c r="J390" s="40">
        <v>1149.8000000000002</v>
      </c>
      <c r="K390" s="31">
        <v>1119.5999999999999</v>
      </c>
      <c r="L390" s="31">
        <v>1085.0999999999999</v>
      </c>
      <c r="M390" s="31">
        <v>6.2015700000000002</v>
      </c>
      <c r="N390" s="1"/>
      <c r="O390" s="1"/>
    </row>
    <row r="391" spans="1:15" ht="12.75" customHeight="1">
      <c r="A391" s="31">
        <v>381</v>
      </c>
      <c r="B391" s="31" t="s">
        <v>491</v>
      </c>
      <c r="C391" s="31">
        <v>2182.25</v>
      </c>
      <c r="D391" s="40">
        <v>2185.2666666666669</v>
      </c>
      <c r="E391" s="40">
        <v>2170.5333333333338</v>
      </c>
      <c r="F391" s="40">
        <v>2158.8166666666671</v>
      </c>
      <c r="G391" s="40">
        <v>2144.0833333333339</v>
      </c>
      <c r="H391" s="40">
        <v>2196.9833333333336</v>
      </c>
      <c r="I391" s="40">
        <v>2211.7166666666662</v>
      </c>
      <c r="J391" s="40">
        <v>2223.4333333333334</v>
      </c>
      <c r="K391" s="31">
        <v>2200</v>
      </c>
      <c r="L391" s="31">
        <v>2173.5500000000002</v>
      </c>
      <c r="M391" s="31">
        <v>6.4740000000000006E-2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204.15</v>
      </c>
      <c r="D392" s="40">
        <v>204.04999999999998</v>
      </c>
      <c r="E392" s="40">
        <v>201.59999999999997</v>
      </c>
      <c r="F392" s="40">
        <v>199.04999999999998</v>
      </c>
      <c r="G392" s="40">
        <v>196.59999999999997</v>
      </c>
      <c r="H392" s="40">
        <v>206.59999999999997</v>
      </c>
      <c r="I392" s="40">
        <v>209.04999999999995</v>
      </c>
      <c r="J392" s="40">
        <v>211.59999999999997</v>
      </c>
      <c r="K392" s="31">
        <v>206.5</v>
      </c>
      <c r="L392" s="31">
        <v>201.5</v>
      </c>
      <c r="M392" s="31">
        <v>62.092849999999999</v>
      </c>
      <c r="N392" s="1"/>
      <c r="O392" s="1"/>
    </row>
    <row r="393" spans="1:15" ht="12.75" customHeight="1">
      <c r="A393" s="31">
        <v>383</v>
      </c>
      <c r="B393" s="31" t="s">
        <v>490</v>
      </c>
      <c r="C393" s="31">
        <v>79.95</v>
      </c>
      <c r="D393" s="40">
        <v>79.833333333333329</v>
      </c>
      <c r="E393" s="40">
        <v>78.666666666666657</v>
      </c>
      <c r="F393" s="40">
        <v>77.383333333333326</v>
      </c>
      <c r="G393" s="40">
        <v>76.216666666666654</v>
      </c>
      <c r="H393" s="40">
        <v>81.11666666666666</v>
      </c>
      <c r="I393" s="40">
        <v>82.283333333333317</v>
      </c>
      <c r="J393" s="40">
        <v>83.566666666666663</v>
      </c>
      <c r="K393" s="31">
        <v>81</v>
      </c>
      <c r="L393" s="31">
        <v>78.55</v>
      </c>
      <c r="M393" s="31">
        <v>19.634170000000001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154.69999999999999</v>
      </c>
      <c r="D394" s="40">
        <v>154.58333333333334</v>
      </c>
      <c r="E394" s="40">
        <v>153.51666666666668</v>
      </c>
      <c r="F394" s="40">
        <v>152.33333333333334</v>
      </c>
      <c r="G394" s="40">
        <v>151.26666666666668</v>
      </c>
      <c r="H394" s="40">
        <v>155.76666666666668</v>
      </c>
      <c r="I394" s="40">
        <v>156.83333333333334</v>
      </c>
      <c r="J394" s="40">
        <v>158.01666666666668</v>
      </c>
      <c r="K394" s="31">
        <v>155.65</v>
      </c>
      <c r="L394" s="31">
        <v>153.4</v>
      </c>
      <c r="M394" s="31">
        <v>32.039760000000001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145.05000000000001</v>
      </c>
      <c r="D395" s="40">
        <v>146.16666666666666</v>
      </c>
      <c r="E395" s="40">
        <v>142.83333333333331</v>
      </c>
      <c r="F395" s="40">
        <v>140.61666666666665</v>
      </c>
      <c r="G395" s="40">
        <v>137.2833333333333</v>
      </c>
      <c r="H395" s="40">
        <v>148.38333333333333</v>
      </c>
      <c r="I395" s="40">
        <v>151.71666666666664</v>
      </c>
      <c r="J395" s="40">
        <v>153.93333333333334</v>
      </c>
      <c r="K395" s="31">
        <v>149.5</v>
      </c>
      <c r="L395" s="31">
        <v>143.94999999999999</v>
      </c>
      <c r="M395" s="31">
        <v>16.14903</v>
      </c>
      <c r="N395" s="1"/>
      <c r="O395" s="1"/>
    </row>
    <row r="396" spans="1:15" ht="12.75" customHeight="1">
      <c r="A396" s="31">
        <v>386</v>
      </c>
      <c r="B396" s="31" t="s">
        <v>493</v>
      </c>
      <c r="C396" s="31">
        <v>1392.75</v>
      </c>
      <c r="D396" s="40">
        <v>1406.6833333333334</v>
      </c>
      <c r="E396" s="40">
        <v>1368.3666666666668</v>
      </c>
      <c r="F396" s="40">
        <v>1343.9833333333333</v>
      </c>
      <c r="G396" s="40">
        <v>1305.6666666666667</v>
      </c>
      <c r="H396" s="40">
        <v>1431.0666666666668</v>
      </c>
      <c r="I396" s="40">
        <v>1469.3833333333334</v>
      </c>
      <c r="J396" s="40">
        <v>1493.7666666666669</v>
      </c>
      <c r="K396" s="31">
        <v>1445</v>
      </c>
      <c r="L396" s="31">
        <v>1382.3</v>
      </c>
      <c r="M396" s="31">
        <v>3.2203499999999998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2501.9499999999998</v>
      </c>
      <c r="D397" s="40">
        <v>2492.7833333333333</v>
      </c>
      <c r="E397" s="40">
        <v>2465.5666666666666</v>
      </c>
      <c r="F397" s="40">
        <v>2429.1833333333334</v>
      </c>
      <c r="G397" s="40">
        <v>2401.9666666666667</v>
      </c>
      <c r="H397" s="40">
        <v>2529.1666666666665</v>
      </c>
      <c r="I397" s="40">
        <v>2556.3833333333328</v>
      </c>
      <c r="J397" s="40">
        <v>2592.7666666666664</v>
      </c>
      <c r="K397" s="31">
        <v>2520</v>
      </c>
      <c r="L397" s="31">
        <v>2456.4</v>
      </c>
      <c r="M397" s="31">
        <v>93.856070000000003</v>
      </c>
      <c r="N397" s="1"/>
      <c r="O397" s="1"/>
    </row>
    <row r="398" spans="1:15" ht="12.75" customHeight="1">
      <c r="A398" s="31">
        <v>388</v>
      </c>
      <c r="B398" s="31" t="s">
        <v>876</v>
      </c>
      <c r="C398" s="31">
        <v>349.95</v>
      </c>
      <c r="D398" s="40">
        <v>352.56666666666661</v>
      </c>
      <c r="E398" s="40">
        <v>346.48333333333323</v>
      </c>
      <c r="F398" s="40">
        <v>343.01666666666665</v>
      </c>
      <c r="G398" s="40">
        <v>336.93333333333328</v>
      </c>
      <c r="H398" s="40">
        <v>356.03333333333319</v>
      </c>
      <c r="I398" s="40">
        <v>362.11666666666656</v>
      </c>
      <c r="J398" s="40">
        <v>365.58333333333314</v>
      </c>
      <c r="K398" s="31">
        <v>358.65</v>
      </c>
      <c r="L398" s="31">
        <v>349.1</v>
      </c>
      <c r="M398" s="31">
        <v>1.83165</v>
      </c>
      <c r="N398" s="1"/>
      <c r="O398" s="1"/>
    </row>
    <row r="399" spans="1:15" ht="12.75" customHeight="1">
      <c r="A399" s="31">
        <v>389</v>
      </c>
      <c r="B399" s="31" t="s">
        <v>484</v>
      </c>
      <c r="C399" s="31">
        <v>289.05</v>
      </c>
      <c r="D399" s="40">
        <v>288.81666666666666</v>
      </c>
      <c r="E399" s="40">
        <v>281.63333333333333</v>
      </c>
      <c r="F399" s="40">
        <v>274.21666666666664</v>
      </c>
      <c r="G399" s="40">
        <v>267.0333333333333</v>
      </c>
      <c r="H399" s="40">
        <v>296.23333333333335</v>
      </c>
      <c r="I399" s="40">
        <v>303.41666666666663</v>
      </c>
      <c r="J399" s="40">
        <v>310.83333333333337</v>
      </c>
      <c r="K399" s="31">
        <v>296</v>
      </c>
      <c r="L399" s="31">
        <v>281.39999999999998</v>
      </c>
      <c r="M399" s="31">
        <v>4.4013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1390.8</v>
      </c>
      <c r="D400" s="40">
        <v>1383.45</v>
      </c>
      <c r="E400" s="40">
        <v>1367.8500000000001</v>
      </c>
      <c r="F400" s="40">
        <v>1344.9</v>
      </c>
      <c r="G400" s="40">
        <v>1329.3000000000002</v>
      </c>
      <c r="H400" s="40">
        <v>1406.4</v>
      </c>
      <c r="I400" s="40">
        <v>1422</v>
      </c>
      <c r="J400" s="40">
        <v>1444.95</v>
      </c>
      <c r="K400" s="31">
        <v>1399.05</v>
      </c>
      <c r="L400" s="31">
        <v>1360.5</v>
      </c>
      <c r="M400" s="31">
        <v>0.57611999999999997</v>
      </c>
      <c r="N400" s="1"/>
      <c r="O400" s="1"/>
    </row>
    <row r="401" spans="1:15" ht="12.75" customHeight="1">
      <c r="A401" s="31">
        <v>391</v>
      </c>
      <c r="B401" s="31" t="s">
        <v>495</v>
      </c>
      <c r="C401" s="31">
        <v>1987.7</v>
      </c>
      <c r="D401" s="40">
        <v>1984.0333333333335</v>
      </c>
      <c r="E401" s="40">
        <v>1958.666666666667</v>
      </c>
      <c r="F401" s="40">
        <v>1929.6333333333334</v>
      </c>
      <c r="G401" s="40">
        <v>1904.2666666666669</v>
      </c>
      <c r="H401" s="40">
        <v>2013.0666666666671</v>
      </c>
      <c r="I401" s="40">
        <v>2038.4333333333334</v>
      </c>
      <c r="J401" s="40">
        <v>2067.4666666666672</v>
      </c>
      <c r="K401" s="31">
        <v>2009.4</v>
      </c>
      <c r="L401" s="31">
        <v>1955</v>
      </c>
      <c r="M401" s="31">
        <v>0.71884000000000003</v>
      </c>
      <c r="N401" s="1"/>
      <c r="O401" s="1"/>
    </row>
    <row r="402" spans="1:15" ht="12.75" customHeight="1">
      <c r="A402" s="31">
        <v>392</v>
      </c>
      <c r="B402" s="31" t="s">
        <v>486</v>
      </c>
      <c r="C402" s="31">
        <v>39.35</v>
      </c>
      <c r="D402" s="40">
        <v>38.533333333333331</v>
      </c>
      <c r="E402" s="40">
        <v>37.166666666666664</v>
      </c>
      <c r="F402" s="40">
        <v>34.983333333333334</v>
      </c>
      <c r="G402" s="40">
        <v>33.616666666666667</v>
      </c>
      <c r="H402" s="40">
        <v>40.716666666666661</v>
      </c>
      <c r="I402" s="40">
        <v>42.083333333333336</v>
      </c>
      <c r="J402" s="40">
        <v>44.266666666666659</v>
      </c>
      <c r="K402" s="31">
        <v>39.9</v>
      </c>
      <c r="L402" s="31">
        <v>36.35</v>
      </c>
      <c r="M402" s="31">
        <v>235.23291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124.65</v>
      </c>
      <c r="D403" s="40">
        <v>123.88333333333333</v>
      </c>
      <c r="E403" s="40">
        <v>122.76666666666665</v>
      </c>
      <c r="F403" s="40">
        <v>120.88333333333333</v>
      </c>
      <c r="G403" s="40">
        <v>119.76666666666665</v>
      </c>
      <c r="H403" s="40">
        <v>125.76666666666665</v>
      </c>
      <c r="I403" s="40">
        <v>126.88333333333333</v>
      </c>
      <c r="J403" s="40">
        <v>128.76666666666665</v>
      </c>
      <c r="K403" s="31">
        <v>125</v>
      </c>
      <c r="L403" s="31">
        <v>122</v>
      </c>
      <c r="M403" s="31">
        <v>407.85174999999998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8059.75</v>
      </c>
      <c r="D404" s="40">
        <v>8061.8833333333341</v>
      </c>
      <c r="E404" s="40">
        <v>7967.7666666666682</v>
      </c>
      <c r="F404" s="40">
        <v>7875.7833333333338</v>
      </c>
      <c r="G404" s="40">
        <v>7781.6666666666679</v>
      </c>
      <c r="H404" s="40">
        <v>8153.8666666666686</v>
      </c>
      <c r="I404" s="40">
        <v>8247.9833333333354</v>
      </c>
      <c r="J404" s="40">
        <v>8339.966666666669</v>
      </c>
      <c r="K404" s="31">
        <v>8156</v>
      </c>
      <c r="L404" s="31">
        <v>7969.9</v>
      </c>
      <c r="M404" s="31">
        <v>0.14521999999999999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1103.4000000000001</v>
      </c>
      <c r="D405" s="40">
        <v>1110.5833333333333</v>
      </c>
      <c r="E405" s="40">
        <v>1090.2666666666664</v>
      </c>
      <c r="F405" s="40">
        <v>1077.1333333333332</v>
      </c>
      <c r="G405" s="40">
        <v>1056.8166666666664</v>
      </c>
      <c r="H405" s="40">
        <v>1123.7166666666665</v>
      </c>
      <c r="I405" s="40">
        <v>1144.0333333333335</v>
      </c>
      <c r="J405" s="40">
        <v>1157.1666666666665</v>
      </c>
      <c r="K405" s="31">
        <v>1130.9000000000001</v>
      </c>
      <c r="L405" s="31">
        <v>1097.45</v>
      </c>
      <c r="M405" s="31">
        <v>16.826609999999999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1200.6500000000001</v>
      </c>
      <c r="D406" s="40">
        <v>1193.3666666666666</v>
      </c>
      <c r="E406" s="40">
        <v>1184.6333333333332</v>
      </c>
      <c r="F406" s="40">
        <v>1168.6166666666666</v>
      </c>
      <c r="G406" s="40">
        <v>1159.8833333333332</v>
      </c>
      <c r="H406" s="40">
        <v>1209.3833333333332</v>
      </c>
      <c r="I406" s="40">
        <v>1218.1166666666663</v>
      </c>
      <c r="J406" s="40">
        <v>1234.1333333333332</v>
      </c>
      <c r="K406" s="31">
        <v>1202.0999999999999</v>
      </c>
      <c r="L406" s="31">
        <v>1177.3499999999999</v>
      </c>
      <c r="M406" s="31">
        <v>13.61707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523.25</v>
      </c>
      <c r="D407" s="40">
        <v>524.7166666666667</v>
      </c>
      <c r="E407" s="40">
        <v>514.98333333333335</v>
      </c>
      <c r="F407" s="40">
        <v>506.7166666666667</v>
      </c>
      <c r="G407" s="40">
        <v>496.98333333333335</v>
      </c>
      <c r="H407" s="40">
        <v>532.98333333333335</v>
      </c>
      <c r="I407" s="40">
        <v>542.7166666666667</v>
      </c>
      <c r="J407" s="40">
        <v>550.98333333333335</v>
      </c>
      <c r="K407" s="31">
        <v>534.45000000000005</v>
      </c>
      <c r="L407" s="31">
        <v>516.45000000000005</v>
      </c>
      <c r="M407" s="31">
        <v>368.02109999999999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7966.2</v>
      </c>
      <c r="D408" s="40">
        <v>7940.4000000000005</v>
      </c>
      <c r="E408" s="40">
        <v>7880.8000000000011</v>
      </c>
      <c r="F408" s="40">
        <v>7795.4000000000005</v>
      </c>
      <c r="G408" s="40">
        <v>7735.8000000000011</v>
      </c>
      <c r="H408" s="40">
        <v>8025.8000000000011</v>
      </c>
      <c r="I408" s="40">
        <v>8085.4000000000015</v>
      </c>
      <c r="J408" s="40">
        <v>8170.8000000000011</v>
      </c>
      <c r="K408" s="31">
        <v>8000</v>
      </c>
      <c r="L408" s="31">
        <v>7855</v>
      </c>
      <c r="M408" s="31">
        <v>0.18976999999999999</v>
      </c>
      <c r="N408" s="1"/>
      <c r="O408" s="1"/>
    </row>
    <row r="409" spans="1:15" ht="12.75" customHeight="1">
      <c r="A409" s="31">
        <v>399</v>
      </c>
      <c r="B409" s="31" t="s">
        <v>500</v>
      </c>
      <c r="C409" s="31">
        <v>125.9</v>
      </c>
      <c r="D409" s="40">
        <v>123.7</v>
      </c>
      <c r="E409" s="40">
        <v>120.5</v>
      </c>
      <c r="F409" s="40">
        <v>115.1</v>
      </c>
      <c r="G409" s="40">
        <v>111.89999999999999</v>
      </c>
      <c r="H409" s="40">
        <v>129.10000000000002</v>
      </c>
      <c r="I409" s="40">
        <v>132.30000000000001</v>
      </c>
      <c r="J409" s="40">
        <v>137.70000000000002</v>
      </c>
      <c r="K409" s="31">
        <v>126.9</v>
      </c>
      <c r="L409" s="31">
        <v>118.3</v>
      </c>
      <c r="M409" s="31">
        <v>24.67906</v>
      </c>
      <c r="N409" s="1"/>
      <c r="O409" s="1"/>
    </row>
    <row r="410" spans="1:15" ht="12.75" customHeight="1">
      <c r="A410" s="31">
        <v>400</v>
      </c>
      <c r="B410" s="31" t="s">
        <v>505</v>
      </c>
      <c r="C410" s="31">
        <v>133.55000000000001</v>
      </c>
      <c r="D410" s="40">
        <v>132.83333333333334</v>
      </c>
      <c r="E410" s="40">
        <v>131.26666666666668</v>
      </c>
      <c r="F410" s="40">
        <v>128.98333333333335</v>
      </c>
      <c r="G410" s="40">
        <v>127.41666666666669</v>
      </c>
      <c r="H410" s="40">
        <v>135.11666666666667</v>
      </c>
      <c r="I410" s="40">
        <v>136.68333333333334</v>
      </c>
      <c r="J410" s="40">
        <v>138.96666666666667</v>
      </c>
      <c r="K410" s="31">
        <v>134.4</v>
      </c>
      <c r="L410" s="31">
        <v>130.55000000000001</v>
      </c>
      <c r="M410" s="31">
        <v>10.1685</v>
      </c>
      <c r="N410" s="1"/>
      <c r="O410" s="1"/>
    </row>
    <row r="411" spans="1:15" ht="12.75" customHeight="1">
      <c r="A411" s="31">
        <v>401</v>
      </c>
      <c r="B411" s="31" t="s">
        <v>501</v>
      </c>
      <c r="C411" s="31">
        <v>188.35</v>
      </c>
      <c r="D411" s="40">
        <v>185.23333333333335</v>
      </c>
      <c r="E411" s="40">
        <v>180.4666666666667</v>
      </c>
      <c r="F411" s="40">
        <v>172.58333333333334</v>
      </c>
      <c r="G411" s="40">
        <v>167.81666666666669</v>
      </c>
      <c r="H411" s="40">
        <v>193.1166666666667</v>
      </c>
      <c r="I411" s="40">
        <v>197.88333333333335</v>
      </c>
      <c r="J411" s="40">
        <v>205.76666666666671</v>
      </c>
      <c r="K411" s="31">
        <v>190</v>
      </c>
      <c r="L411" s="31">
        <v>177.35</v>
      </c>
      <c r="M411" s="31">
        <v>18.996040000000001</v>
      </c>
      <c r="N411" s="1"/>
      <c r="O411" s="1"/>
    </row>
    <row r="412" spans="1:15" ht="12.75" customHeight="1">
      <c r="A412" s="31">
        <v>402</v>
      </c>
      <c r="B412" s="31" t="s">
        <v>503</v>
      </c>
      <c r="C412" s="31">
        <v>2740.95</v>
      </c>
      <c r="D412" s="40">
        <v>2728.4833333333331</v>
      </c>
      <c r="E412" s="40">
        <v>2681.3666666666663</v>
      </c>
      <c r="F412" s="40">
        <v>2621.7833333333333</v>
      </c>
      <c r="G412" s="40">
        <v>2574.6666666666665</v>
      </c>
      <c r="H412" s="40">
        <v>2788.0666666666662</v>
      </c>
      <c r="I412" s="40">
        <v>2835.1833333333329</v>
      </c>
      <c r="J412" s="40">
        <v>2894.766666666666</v>
      </c>
      <c r="K412" s="31">
        <v>2775.6</v>
      </c>
      <c r="L412" s="31">
        <v>2668.9</v>
      </c>
      <c r="M412" s="31">
        <v>0.20718</v>
      </c>
      <c r="N412" s="1"/>
      <c r="O412" s="1"/>
    </row>
    <row r="413" spans="1:15" ht="12.75" customHeight="1">
      <c r="A413" s="31">
        <v>403</v>
      </c>
      <c r="B413" s="31" t="s">
        <v>502</v>
      </c>
      <c r="C413" s="31">
        <v>316.10000000000002</v>
      </c>
      <c r="D413" s="40">
        <v>315.03333333333336</v>
      </c>
      <c r="E413" s="40">
        <v>311.06666666666672</v>
      </c>
      <c r="F413" s="40">
        <v>306.03333333333336</v>
      </c>
      <c r="G413" s="40">
        <v>302.06666666666672</v>
      </c>
      <c r="H413" s="40">
        <v>320.06666666666672</v>
      </c>
      <c r="I413" s="40">
        <v>324.0333333333333</v>
      </c>
      <c r="J413" s="40">
        <v>329.06666666666672</v>
      </c>
      <c r="K413" s="31">
        <v>319</v>
      </c>
      <c r="L413" s="31">
        <v>310</v>
      </c>
      <c r="M413" s="31">
        <v>0.60716999999999999</v>
      </c>
      <c r="N413" s="1"/>
      <c r="O413" s="1"/>
    </row>
    <row r="414" spans="1:15" ht="12.75" customHeight="1">
      <c r="A414" s="31">
        <v>404</v>
      </c>
      <c r="B414" s="31" t="s">
        <v>504</v>
      </c>
      <c r="C414" s="31">
        <v>585.79999999999995</v>
      </c>
      <c r="D414" s="40">
        <v>590.53333333333342</v>
      </c>
      <c r="E414" s="40">
        <v>578.46666666666681</v>
      </c>
      <c r="F414" s="40">
        <v>571.13333333333344</v>
      </c>
      <c r="G414" s="40">
        <v>559.06666666666683</v>
      </c>
      <c r="H414" s="40">
        <v>597.86666666666679</v>
      </c>
      <c r="I414" s="40">
        <v>609.93333333333339</v>
      </c>
      <c r="J414" s="40">
        <v>617.26666666666677</v>
      </c>
      <c r="K414" s="31">
        <v>602.6</v>
      </c>
      <c r="L414" s="31">
        <v>583.20000000000005</v>
      </c>
      <c r="M414" s="31">
        <v>1.56707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29526.55</v>
      </c>
      <c r="D415" s="40">
        <v>29441.3</v>
      </c>
      <c r="E415" s="40">
        <v>29063.699999999997</v>
      </c>
      <c r="F415" s="40">
        <v>28600.85</v>
      </c>
      <c r="G415" s="40">
        <v>28223.249999999996</v>
      </c>
      <c r="H415" s="40">
        <v>29904.149999999998</v>
      </c>
      <c r="I415" s="40">
        <v>30281.749999999996</v>
      </c>
      <c r="J415" s="40">
        <v>30744.6</v>
      </c>
      <c r="K415" s="31">
        <v>29818.9</v>
      </c>
      <c r="L415" s="31">
        <v>28978.45</v>
      </c>
      <c r="M415" s="31">
        <v>0.38203999999999999</v>
      </c>
      <c r="N415" s="1"/>
      <c r="O415" s="1"/>
    </row>
    <row r="416" spans="1:15" ht="12.75" customHeight="1">
      <c r="A416" s="31">
        <v>406</v>
      </c>
      <c r="B416" s="31" t="s">
        <v>506</v>
      </c>
      <c r="C416" s="31">
        <v>2165.4499999999998</v>
      </c>
      <c r="D416" s="40">
        <v>2175.15</v>
      </c>
      <c r="E416" s="40">
        <v>2140.3000000000002</v>
      </c>
      <c r="F416" s="40">
        <v>2115.15</v>
      </c>
      <c r="G416" s="40">
        <v>2080.3000000000002</v>
      </c>
      <c r="H416" s="40">
        <v>2200.3000000000002</v>
      </c>
      <c r="I416" s="40">
        <v>2235.1499999999996</v>
      </c>
      <c r="J416" s="40">
        <v>2260.3000000000002</v>
      </c>
      <c r="K416" s="31">
        <v>2210</v>
      </c>
      <c r="L416" s="31">
        <v>2150</v>
      </c>
      <c r="M416" s="31">
        <v>0.13977000000000001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2373.85</v>
      </c>
      <c r="D417" s="40">
        <v>2352.85</v>
      </c>
      <c r="E417" s="40">
        <v>2323.6999999999998</v>
      </c>
      <c r="F417" s="40">
        <v>2273.5499999999997</v>
      </c>
      <c r="G417" s="40">
        <v>2244.3999999999996</v>
      </c>
      <c r="H417" s="40">
        <v>2403</v>
      </c>
      <c r="I417" s="40">
        <v>2432.1500000000005</v>
      </c>
      <c r="J417" s="40">
        <v>2482.3000000000002</v>
      </c>
      <c r="K417" s="31">
        <v>2382</v>
      </c>
      <c r="L417" s="31">
        <v>2302.6999999999998</v>
      </c>
      <c r="M417" s="31">
        <v>2.8378100000000002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442.45</v>
      </c>
      <c r="D418" s="40">
        <v>439.51666666666665</v>
      </c>
      <c r="E418" s="40">
        <v>434.08333333333331</v>
      </c>
      <c r="F418" s="40">
        <v>425.71666666666664</v>
      </c>
      <c r="G418" s="40">
        <v>420.2833333333333</v>
      </c>
      <c r="H418" s="40">
        <v>447.88333333333333</v>
      </c>
      <c r="I418" s="40">
        <v>453.31666666666672</v>
      </c>
      <c r="J418" s="40">
        <v>461.68333333333334</v>
      </c>
      <c r="K418" s="31">
        <v>444.95</v>
      </c>
      <c r="L418" s="31">
        <v>431.15</v>
      </c>
      <c r="M418" s="31">
        <v>1.3971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29.9</v>
      </c>
      <c r="D419" s="40">
        <v>30.116666666666664</v>
      </c>
      <c r="E419" s="40">
        <v>29.633333333333326</v>
      </c>
      <c r="F419" s="40">
        <v>29.366666666666664</v>
      </c>
      <c r="G419" s="40">
        <v>28.883333333333326</v>
      </c>
      <c r="H419" s="40">
        <v>30.383333333333326</v>
      </c>
      <c r="I419" s="40">
        <v>30.866666666666667</v>
      </c>
      <c r="J419" s="40">
        <v>31.133333333333326</v>
      </c>
      <c r="K419" s="31">
        <v>30.6</v>
      </c>
      <c r="L419" s="31">
        <v>29.85</v>
      </c>
      <c r="M419" s="31">
        <v>55.88691</v>
      </c>
      <c r="N419" s="1"/>
      <c r="O419" s="1"/>
    </row>
    <row r="420" spans="1:15" ht="12.75" customHeight="1">
      <c r="A420" s="31">
        <v>410</v>
      </c>
      <c r="B420" s="31" t="s">
        <v>498</v>
      </c>
      <c r="C420" s="31">
        <v>3959.45</v>
      </c>
      <c r="D420" s="40">
        <v>3968.15</v>
      </c>
      <c r="E420" s="40">
        <v>3772.3</v>
      </c>
      <c r="F420" s="40">
        <v>3585.15</v>
      </c>
      <c r="G420" s="40">
        <v>3389.3</v>
      </c>
      <c r="H420" s="40">
        <v>4155.3</v>
      </c>
      <c r="I420" s="40">
        <v>4351.1499999999996</v>
      </c>
      <c r="J420" s="40">
        <v>4538.3</v>
      </c>
      <c r="K420" s="31">
        <v>4164</v>
      </c>
      <c r="L420" s="31">
        <v>3781</v>
      </c>
      <c r="M420" s="31">
        <v>2.06433</v>
      </c>
      <c r="N420" s="1"/>
      <c r="O420" s="1"/>
    </row>
    <row r="421" spans="1:15" ht="12.75" customHeight="1">
      <c r="A421" s="31">
        <v>411</v>
      </c>
      <c r="B421" s="31" t="s">
        <v>507</v>
      </c>
      <c r="C421" s="31">
        <v>885.2</v>
      </c>
      <c r="D421" s="40">
        <v>906.25</v>
      </c>
      <c r="E421" s="40">
        <v>857.8</v>
      </c>
      <c r="F421" s="40">
        <v>830.4</v>
      </c>
      <c r="G421" s="40">
        <v>781.94999999999993</v>
      </c>
      <c r="H421" s="40">
        <v>933.65</v>
      </c>
      <c r="I421" s="40">
        <v>982.1</v>
      </c>
      <c r="J421" s="40">
        <v>1009.5</v>
      </c>
      <c r="K421" s="31">
        <v>954.7</v>
      </c>
      <c r="L421" s="31">
        <v>878.85</v>
      </c>
      <c r="M421" s="31">
        <v>11.737450000000001</v>
      </c>
      <c r="N421" s="1"/>
      <c r="O421" s="1"/>
    </row>
    <row r="422" spans="1:15" ht="12.75" customHeight="1">
      <c r="A422" s="31">
        <v>412</v>
      </c>
      <c r="B422" s="31" t="s">
        <v>509</v>
      </c>
      <c r="C422" s="31">
        <v>1351.3</v>
      </c>
      <c r="D422" s="40">
        <v>1318.75</v>
      </c>
      <c r="E422" s="40">
        <v>1277.55</v>
      </c>
      <c r="F422" s="40">
        <v>1203.8</v>
      </c>
      <c r="G422" s="40">
        <v>1162.5999999999999</v>
      </c>
      <c r="H422" s="40">
        <v>1392.5</v>
      </c>
      <c r="I422" s="40">
        <v>1433.6999999999998</v>
      </c>
      <c r="J422" s="40">
        <v>1507.45</v>
      </c>
      <c r="K422" s="31">
        <v>1359.95</v>
      </c>
      <c r="L422" s="31">
        <v>1245</v>
      </c>
      <c r="M422" s="31">
        <v>3.7020400000000002</v>
      </c>
      <c r="N422" s="1"/>
      <c r="O422" s="1"/>
    </row>
    <row r="423" spans="1:15" ht="12.75" customHeight="1">
      <c r="A423" s="31">
        <v>413</v>
      </c>
      <c r="B423" s="31" t="s">
        <v>508</v>
      </c>
      <c r="C423" s="31">
        <v>2483.25</v>
      </c>
      <c r="D423" s="40">
        <v>2430.2333333333331</v>
      </c>
      <c r="E423" s="40">
        <v>2349.4666666666662</v>
      </c>
      <c r="F423" s="40">
        <v>2215.6833333333329</v>
      </c>
      <c r="G423" s="40">
        <v>2134.9166666666661</v>
      </c>
      <c r="H423" s="40">
        <v>2564.0166666666664</v>
      </c>
      <c r="I423" s="40">
        <v>2644.7833333333338</v>
      </c>
      <c r="J423" s="40">
        <v>2778.5666666666666</v>
      </c>
      <c r="K423" s="31">
        <v>2511</v>
      </c>
      <c r="L423" s="31">
        <v>2296.4499999999998</v>
      </c>
      <c r="M423" s="31">
        <v>1.2821100000000001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886.75</v>
      </c>
      <c r="D424" s="40">
        <v>879.51666666666677</v>
      </c>
      <c r="E424" s="40">
        <v>867.23333333333358</v>
      </c>
      <c r="F424" s="40">
        <v>847.71666666666681</v>
      </c>
      <c r="G424" s="40">
        <v>835.43333333333362</v>
      </c>
      <c r="H424" s="40">
        <v>899.03333333333353</v>
      </c>
      <c r="I424" s="40">
        <v>911.31666666666661</v>
      </c>
      <c r="J424" s="40">
        <v>930.83333333333348</v>
      </c>
      <c r="K424" s="31">
        <v>891.8</v>
      </c>
      <c r="L424" s="31">
        <v>860</v>
      </c>
      <c r="M424" s="31">
        <v>2.4756100000000001</v>
      </c>
      <c r="N424" s="1"/>
      <c r="O424" s="1"/>
    </row>
    <row r="425" spans="1:15" ht="12.75" customHeight="1">
      <c r="A425" s="31">
        <v>415</v>
      </c>
      <c r="B425" s="31" t="s">
        <v>511</v>
      </c>
      <c r="C425" s="31">
        <v>552.6</v>
      </c>
      <c r="D425" s="40">
        <v>554.85</v>
      </c>
      <c r="E425" s="40">
        <v>544.75</v>
      </c>
      <c r="F425" s="40">
        <v>536.9</v>
      </c>
      <c r="G425" s="40">
        <v>526.79999999999995</v>
      </c>
      <c r="H425" s="40">
        <v>562.70000000000005</v>
      </c>
      <c r="I425" s="40">
        <v>572.80000000000018</v>
      </c>
      <c r="J425" s="40">
        <v>580.65000000000009</v>
      </c>
      <c r="K425" s="31">
        <v>564.95000000000005</v>
      </c>
      <c r="L425" s="31">
        <v>547</v>
      </c>
      <c r="M425" s="31">
        <v>1.5670999999999999</v>
      </c>
      <c r="N425" s="1"/>
      <c r="O425" s="1"/>
    </row>
    <row r="426" spans="1:15" ht="12.75" customHeight="1">
      <c r="A426" s="31">
        <v>416</v>
      </c>
      <c r="B426" s="31" t="s">
        <v>519</v>
      </c>
      <c r="C426" s="31">
        <v>270.05</v>
      </c>
      <c r="D426" s="40">
        <v>269.61666666666662</v>
      </c>
      <c r="E426" s="40">
        <v>268.23333333333323</v>
      </c>
      <c r="F426" s="40">
        <v>266.41666666666663</v>
      </c>
      <c r="G426" s="40">
        <v>265.03333333333325</v>
      </c>
      <c r="H426" s="40">
        <v>271.43333333333322</v>
      </c>
      <c r="I426" s="40">
        <v>272.81666666666655</v>
      </c>
      <c r="J426" s="40">
        <v>274.63333333333321</v>
      </c>
      <c r="K426" s="31">
        <v>271</v>
      </c>
      <c r="L426" s="31">
        <v>267.8</v>
      </c>
      <c r="M426" s="31">
        <v>1.45729</v>
      </c>
      <c r="N426" s="1"/>
      <c r="O426" s="1"/>
    </row>
    <row r="427" spans="1:15" ht="12.75" customHeight="1">
      <c r="A427" s="31">
        <v>417</v>
      </c>
      <c r="B427" s="31" t="s">
        <v>512</v>
      </c>
      <c r="C427" s="31">
        <v>72.5</v>
      </c>
      <c r="D427" s="40">
        <v>72.083333333333329</v>
      </c>
      <c r="E427" s="40">
        <v>70.966666666666654</v>
      </c>
      <c r="F427" s="40">
        <v>69.433333333333323</v>
      </c>
      <c r="G427" s="40">
        <v>68.316666666666649</v>
      </c>
      <c r="H427" s="40">
        <v>73.61666666666666</v>
      </c>
      <c r="I427" s="40">
        <v>74.733333333333334</v>
      </c>
      <c r="J427" s="40">
        <v>76.266666666666666</v>
      </c>
      <c r="K427" s="31">
        <v>73.2</v>
      </c>
      <c r="L427" s="31">
        <v>70.55</v>
      </c>
      <c r="M427" s="31">
        <v>30.066680000000002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2127.5500000000002</v>
      </c>
      <c r="D428" s="40">
        <v>2114.15</v>
      </c>
      <c r="E428" s="40">
        <v>2086.3000000000002</v>
      </c>
      <c r="F428" s="40">
        <v>2045.0500000000002</v>
      </c>
      <c r="G428" s="40">
        <v>2017.2000000000003</v>
      </c>
      <c r="H428" s="40">
        <v>2155.4</v>
      </c>
      <c r="I428" s="40">
        <v>2183.2499999999995</v>
      </c>
      <c r="J428" s="40">
        <v>2224.5</v>
      </c>
      <c r="K428" s="31">
        <v>2142</v>
      </c>
      <c r="L428" s="31">
        <v>2072.9</v>
      </c>
      <c r="M428" s="31">
        <v>10.74704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1664.7</v>
      </c>
      <c r="D429" s="40">
        <v>1651.9166666666667</v>
      </c>
      <c r="E429" s="40">
        <v>1633.8333333333335</v>
      </c>
      <c r="F429" s="40">
        <v>1602.9666666666667</v>
      </c>
      <c r="G429" s="40">
        <v>1584.8833333333334</v>
      </c>
      <c r="H429" s="40">
        <v>1682.7833333333335</v>
      </c>
      <c r="I429" s="40">
        <v>1700.866666666667</v>
      </c>
      <c r="J429" s="40">
        <v>1731.7333333333336</v>
      </c>
      <c r="K429" s="31">
        <v>1670</v>
      </c>
      <c r="L429" s="31">
        <v>1621.05</v>
      </c>
      <c r="M429" s="31">
        <v>16.703489999999999</v>
      </c>
      <c r="N429" s="1"/>
      <c r="O429" s="1"/>
    </row>
    <row r="430" spans="1:15" ht="12.75" customHeight="1">
      <c r="A430" s="31">
        <v>420</v>
      </c>
      <c r="B430" s="31" t="s">
        <v>516</v>
      </c>
      <c r="C430" s="31">
        <v>549.04999999999995</v>
      </c>
      <c r="D430" s="40">
        <v>543.88333333333333</v>
      </c>
      <c r="E430" s="40">
        <v>536.76666666666665</v>
      </c>
      <c r="F430" s="40">
        <v>524.48333333333335</v>
      </c>
      <c r="G430" s="40">
        <v>517.36666666666667</v>
      </c>
      <c r="H430" s="40">
        <v>556.16666666666663</v>
      </c>
      <c r="I430" s="40">
        <v>563.28333333333319</v>
      </c>
      <c r="J430" s="40">
        <v>575.56666666666661</v>
      </c>
      <c r="K430" s="31">
        <v>551</v>
      </c>
      <c r="L430" s="31">
        <v>531.6</v>
      </c>
      <c r="M430" s="31">
        <v>5.1722099999999998</v>
      </c>
      <c r="N430" s="1"/>
      <c r="O430" s="1"/>
    </row>
    <row r="431" spans="1:15" ht="12.75" customHeight="1">
      <c r="A431" s="31">
        <v>421</v>
      </c>
      <c r="B431" s="31" t="s">
        <v>513</v>
      </c>
      <c r="C431" s="31">
        <v>101.85</v>
      </c>
      <c r="D431" s="40">
        <v>101.64999999999999</v>
      </c>
      <c r="E431" s="40">
        <v>100.49999999999999</v>
      </c>
      <c r="F431" s="40">
        <v>99.149999999999991</v>
      </c>
      <c r="G431" s="40">
        <v>97.999999999999986</v>
      </c>
      <c r="H431" s="40">
        <v>102.99999999999999</v>
      </c>
      <c r="I431" s="40">
        <v>104.14999999999999</v>
      </c>
      <c r="J431" s="40">
        <v>105.49999999999999</v>
      </c>
      <c r="K431" s="31">
        <v>102.8</v>
      </c>
      <c r="L431" s="31">
        <v>100.3</v>
      </c>
      <c r="M431" s="31">
        <v>1.9430000000000001</v>
      </c>
      <c r="N431" s="1"/>
      <c r="O431" s="1"/>
    </row>
    <row r="432" spans="1:15" ht="12.75" customHeight="1">
      <c r="A432" s="31">
        <v>422</v>
      </c>
      <c r="B432" s="31" t="s">
        <v>515</v>
      </c>
      <c r="C432" s="31">
        <v>272.45</v>
      </c>
      <c r="D432" s="40">
        <v>274.41666666666669</v>
      </c>
      <c r="E432" s="40">
        <v>270.03333333333336</v>
      </c>
      <c r="F432" s="40">
        <v>267.61666666666667</v>
      </c>
      <c r="G432" s="40">
        <v>263.23333333333335</v>
      </c>
      <c r="H432" s="40">
        <v>276.83333333333337</v>
      </c>
      <c r="I432" s="40">
        <v>281.2166666666667</v>
      </c>
      <c r="J432" s="40">
        <v>283.63333333333338</v>
      </c>
      <c r="K432" s="31">
        <v>278.8</v>
      </c>
      <c r="L432" s="31">
        <v>272</v>
      </c>
      <c r="M432" s="31">
        <v>2.8019500000000002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596.5</v>
      </c>
      <c r="D433" s="40">
        <v>592.30000000000007</v>
      </c>
      <c r="E433" s="40">
        <v>574.20000000000016</v>
      </c>
      <c r="F433" s="40">
        <v>551.90000000000009</v>
      </c>
      <c r="G433" s="40">
        <v>533.80000000000018</v>
      </c>
      <c r="H433" s="40">
        <v>614.60000000000014</v>
      </c>
      <c r="I433" s="40">
        <v>632.70000000000005</v>
      </c>
      <c r="J433" s="40">
        <v>655.00000000000011</v>
      </c>
      <c r="K433" s="31">
        <v>610.4</v>
      </c>
      <c r="L433" s="31">
        <v>570</v>
      </c>
      <c r="M433" s="31">
        <v>1.96479</v>
      </c>
      <c r="N433" s="1"/>
      <c r="O433" s="1"/>
    </row>
    <row r="434" spans="1:15" ht="12.75" customHeight="1">
      <c r="A434" s="31">
        <v>424</v>
      </c>
      <c r="B434" s="31" t="s">
        <v>518</v>
      </c>
      <c r="C434" s="31">
        <v>387.55</v>
      </c>
      <c r="D434" s="40">
        <v>388.7833333333333</v>
      </c>
      <c r="E434" s="40">
        <v>383.76666666666659</v>
      </c>
      <c r="F434" s="40">
        <v>379.98333333333329</v>
      </c>
      <c r="G434" s="40">
        <v>374.96666666666658</v>
      </c>
      <c r="H434" s="40">
        <v>392.56666666666661</v>
      </c>
      <c r="I434" s="40">
        <v>397.58333333333326</v>
      </c>
      <c r="J434" s="40">
        <v>401.36666666666662</v>
      </c>
      <c r="K434" s="31">
        <v>393.8</v>
      </c>
      <c r="L434" s="31">
        <v>385</v>
      </c>
      <c r="M434" s="31">
        <v>3.6852200000000002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2488.6</v>
      </c>
      <c r="D435" s="40">
        <v>2478.8666666666668</v>
      </c>
      <c r="E435" s="40">
        <v>2452.7333333333336</v>
      </c>
      <c r="F435" s="40">
        <v>2416.8666666666668</v>
      </c>
      <c r="G435" s="40">
        <v>2390.7333333333336</v>
      </c>
      <c r="H435" s="40">
        <v>2514.7333333333336</v>
      </c>
      <c r="I435" s="40">
        <v>2540.8666666666668</v>
      </c>
      <c r="J435" s="40">
        <v>2576.7333333333336</v>
      </c>
      <c r="K435" s="31">
        <v>2505</v>
      </c>
      <c r="L435" s="31">
        <v>2443</v>
      </c>
      <c r="M435" s="31">
        <v>1.4238999999999999</v>
      </c>
      <c r="N435" s="1"/>
      <c r="O435" s="1"/>
    </row>
    <row r="436" spans="1:15" ht="12.75" customHeight="1">
      <c r="A436" s="31">
        <v>426</v>
      </c>
      <c r="B436" s="31" t="s">
        <v>521</v>
      </c>
      <c r="C436" s="31">
        <v>858</v>
      </c>
      <c r="D436" s="40">
        <v>855.98333333333323</v>
      </c>
      <c r="E436" s="40">
        <v>842.46666666666647</v>
      </c>
      <c r="F436" s="40">
        <v>826.93333333333328</v>
      </c>
      <c r="G436" s="40">
        <v>813.41666666666652</v>
      </c>
      <c r="H436" s="40">
        <v>871.51666666666642</v>
      </c>
      <c r="I436" s="40">
        <v>885.03333333333308</v>
      </c>
      <c r="J436" s="40">
        <v>900.56666666666638</v>
      </c>
      <c r="K436" s="31">
        <v>869.5</v>
      </c>
      <c r="L436" s="31">
        <v>840.45</v>
      </c>
      <c r="M436" s="31">
        <v>0.39306999999999997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800</v>
      </c>
      <c r="D437" s="40">
        <v>795.33333333333337</v>
      </c>
      <c r="E437" s="40">
        <v>787.66666666666674</v>
      </c>
      <c r="F437" s="40">
        <v>775.33333333333337</v>
      </c>
      <c r="G437" s="40">
        <v>767.66666666666674</v>
      </c>
      <c r="H437" s="40">
        <v>807.66666666666674</v>
      </c>
      <c r="I437" s="40">
        <v>815.33333333333348</v>
      </c>
      <c r="J437" s="40">
        <v>827.66666666666674</v>
      </c>
      <c r="K437" s="31">
        <v>803</v>
      </c>
      <c r="L437" s="31">
        <v>783</v>
      </c>
      <c r="M437" s="31">
        <v>42.805840000000003</v>
      </c>
      <c r="N437" s="1"/>
      <c r="O437" s="1"/>
    </row>
    <row r="438" spans="1:15" ht="12.75" customHeight="1">
      <c r="A438" s="31">
        <v>428</v>
      </c>
      <c r="B438" s="31" t="s">
        <v>522</v>
      </c>
      <c r="C438" s="31">
        <v>480.5</v>
      </c>
      <c r="D438" s="40">
        <v>482.73333333333335</v>
      </c>
      <c r="E438" s="40">
        <v>474.76666666666671</v>
      </c>
      <c r="F438" s="40">
        <v>469.03333333333336</v>
      </c>
      <c r="G438" s="40">
        <v>461.06666666666672</v>
      </c>
      <c r="H438" s="40">
        <v>488.4666666666667</v>
      </c>
      <c r="I438" s="40">
        <v>496.43333333333339</v>
      </c>
      <c r="J438" s="40">
        <v>502.16666666666669</v>
      </c>
      <c r="K438" s="31">
        <v>490.7</v>
      </c>
      <c r="L438" s="31">
        <v>477</v>
      </c>
      <c r="M438" s="31">
        <v>4.0221900000000002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576.70000000000005</v>
      </c>
      <c r="D439" s="40">
        <v>585.56666666666672</v>
      </c>
      <c r="E439" s="40">
        <v>559.13333333333344</v>
      </c>
      <c r="F439" s="40">
        <v>541.56666666666672</v>
      </c>
      <c r="G439" s="40">
        <v>515.13333333333344</v>
      </c>
      <c r="H439" s="40">
        <v>603.13333333333344</v>
      </c>
      <c r="I439" s="40">
        <v>629.56666666666661</v>
      </c>
      <c r="J439" s="40">
        <v>647.13333333333344</v>
      </c>
      <c r="K439" s="31">
        <v>612</v>
      </c>
      <c r="L439" s="31">
        <v>568</v>
      </c>
      <c r="M439" s="31">
        <v>58.888249999999999</v>
      </c>
      <c r="N439" s="1"/>
      <c r="O439" s="1"/>
    </row>
    <row r="440" spans="1:15" ht="12.75" customHeight="1">
      <c r="A440" s="31">
        <v>430</v>
      </c>
      <c r="B440" s="31" t="s">
        <v>525</v>
      </c>
      <c r="C440" s="31">
        <v>691.95</v>
      </c>
      <c r="D440" s="40">
        <v>688.41666666666663</v>
      </c>
      <c r="E440" s="40">
        <v>678.13333333333321</v>
      </c>
      <c r="F440" s="40">
        <v>664.31666666666661</v>
      </c>
      <c r="G440" s="40">
        <v>654.03333333333319</v>
      </c>
      <c r="H440" s="40">
        <v>702.23333333333323</v>
      </c>
      <c r="I440" s="40">
        <v>712.51666666666677</v>
      </c>
      <c r="J440" s="40">
        <v>726.33333333333326</v>
      </c>
      <c r="K440" s="31">
        <v>698.7</v>
      </c>
      <c r="L440" s="31">
        <v>674.6</v>
      </c>
      <c r="M440" s="31">
        <v>0.67490000000000006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376.75</v>
      </c>
      <c r="D441" s="40">
        <v>375.3</v>
      </c>
      <c r="E441" s="40">
        <v>370.1</v>
      </c>
      <c r="F441" s="40">
        <v>363.45</v>
      </c>
      <c r="G441" s="40">
        <v>358.25</v>
      </c>
      <c r="H441" s="40">
        <v>381.95000000000005</v>
      </c>
      <c r="I441" s="40">
        <v>387.15</v>
      </c>
      <c r="J441" s="40">
        <v>393.80000000000007</v>
      </c>
      <c r="K441" s="31">
        <v>380.5</v>
      </c>
      <c r="L441" s="31">
        <v>368.65</v>
      </c>
      <c r="M441" s="31">
        <v>2.2890100000000002</v>
      </c>
      <c r="N441" s="1"/>
      <c r="O441" s="1"/>
    </row>
    <row r="442" spans="1:15" ht="12.75" customHeight="1">
      <c r="A442" s="31">
        <v>432</v>
      </c>
      <c r="B442" s="31" t="s">
        <v>524</v>
      </c>
      <c r="C442" s="31">
        <v>2361.4</v>
      </c>
      <c r="D442" s="40">
        <v>2370.5499999999997</v>
      </c>
      <c r="E442" s="40">
        <v>2341.0999999999995</v>
      </c>
      <c r="F442" s="40">
        <v>2320.7999999999997</v>
      </c>
      <c r="G442" s="40">
        <v>2291.3499999999995</v>
      </c>
      <c r="H442" s="40">
        <v>2390.8499999999995</v>
      </c>
      <c r="I442" s="40">
        <v>2420.2999999999993</v>
      </c>
      <c r="J442" s="40">
        <v>2440.5999999999995</v>
      </c>
      <c r="K442" s="31">
        <v>2400</v>
      </c>
      <c r="L442" s="31">
        <v>2350.25</v>
      </c>
      <c r="M442" s="31">
        <v>0.44611000000000001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502.1</v>
      </c>
      <c r="D443" s="40">
        <v>507.15000000000009</v>
      </c>
      <c r="E443" s="40">
        <v>492.35000000000014</v>
      </c>
      <c r="F443" s="40">
        <v>482.6</v>
      </c>
      <c r="G443" s="40">
        <v>467.80000000000007</v>
      </c>
      <c r="H443" s="40">
        <v>516.9000000000002</v>
      </c>
      <c r="I443" s="40">
        <v>531.70000000000016</v>
      </c>
      <c r="J443" s="40">
        <v>541.45000000000027</v>
      </c>
      <c r="K443" s="31">
        <v>521.95000000000005</v>
      </c>
      <c r="L443" s="31">
        <v>497.4</v>
      </c>
      <c r="M443" s="31">
        <v>6.2835400000000003</v>
      </c>
      <c r="N443" s="1"/>
      <c r="O443" s="1"/>
    </row>
    <row r="444" spans="1:15" ht="12.75" customHeight="1">
      <c r="A444" s="31">
        <v>434</v>
      </c>
      <c r="B444" s="31" t="s">
        <v>527</v>
      </c>
      <c r="C444" s="31">
        <v>7.2</v>
      </c>
      <c r="D444" s="40">
        <v>7.2333333333333343</v>
      </c>
      <c r="E444" s="40">
        <v>7.0666666666666682</v>
      </c>
      <c r="F444" s="40">
        <v>6.9333333333333336</v>
      </c>
      <c r="G444" s="40">
        <v>6.7666666666666675</v>
      </c>
      <c r="H444" s="40">
        <v>7.3666666666666689</v>
      </c>
      <c r="I444" s="40">
        <v>7.533333333333335</v>
      </c>
      <c r="J444" s="40">
        <v>7.6666666666666696</v>
      </c>
      <c r="K444" s="31">
        <v>7.4</v>
      </c>
      <c r="L444" s="31">
        <v>7.1</v>
      </c>
      <c r="M444" s="31">
        <v>267.99579</v>
      </c>
      <c r="N444" s="1"/>
      <c r="O444" s="1"/>
    </row>
    <row r="445" spans="1:15" ht="12.75" customHeight="1">
      <c r="A445" s="31">
        <v>435</v>
      </c>
      <c r="B445" s="31" t="s">
        <v>514</v>
      </c>
      <c r="C445" s="31">
        <v>453.7</v>
      </c>
      <c r="D445" s="40">
        <v>452.43333333333334</v>
      </c>
      <c r="E445" s="40">
        <v>446.16666666666669</v>
      </c>
      <c r="F445" s="40">
        <v>438.63333333333333</v>
      </c>
      <c r="G445" s="40">
        <v>432.36666666666667</v>
      </c>
      <c r="H445" s="40">
        <v>459.9666666666667</v>
      </c>
      <c r="I445" s="40">
        <v>466.23333333333335</v>
      </c>
      <c r="J445" s="40">
        <v>473.76666666666671</v>
      </c>
      <c r="K445" s="31">
        <v>458.7</v>
      </c>
      <c r="L445" s="31">
        <v>444.9</v>
      </c>
      <c r="M445" s="31">
        <v>9.5306899999999999</v>
      </c>
      <c r="N445" s="1"/>
      <c r="O445" s="1"/>
    </row>
    <row r="446" spans="1:15" ht="12.75" customHeight="1">
      <c r="A446" s="31">
        <v>436</v>
      </c>
      <c r="B446" s="31" t="s">
        <v>528</v>
      </c>
      <c r="C446" s="31">
        <v>1043.9000000000001</v>
      </c>
      <c r="D446" s="40">
        <v>1047.2166666666667</v>
      </c>
      <c r="E446" s="40">
        <v>1035.5833333333335</v>
      </c>
      <c r="F446" s="40">
        <v>1027.2666666666669</v>
      </c>
      <c r="G446" s="40">
        <v>1015.6333333333337</v>
      </c>
      <c r="H446" s="40">
        <v>1055.5333333333333</v>
      </c>
      <c r="I446" s="40">
        <v>1067.1666666666665</v>
      </c>
      <c r="J446" s="40">
        <v>1075.4833333333331</v>
      </c>
      <c r="K446" s="31">
        <v>1058.8499999999999</v>
      </c>
      <c r="L446" s="31">
        <v>1038.9000000000001</v>
      </c>
      <c r="M446" s="31">
        <v>0.16250000000000001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547.45000000000005</v>
      </c>
      <c r="D447" s="40">
        <v>547.83333333333337</v>
      </c>
      <c r="E447" s="40">
        <v>537.81666666666672</v>
      </c>
      <c r="F447" s="40">
        <v>528.18333333333339</v>
      </c>
      <c r="G447" s="40">
        <v>518.16666666666674</v>
      </c>
      <c r="H447" s="40">
        <v>557.4666666666667</v>
      </c>
      <c r="I447" s="40">
        <v>567.48333333333335</v>
      </c>
      <c r="J447" s="40">
        <v>577.11666666666667</v>
      </c>
      <c r="K447" s="31">
        <v>557.85</v>
      </c>
      <c r="L447" s="31">
        <v>538.20000000000005</v>
      </c>
      <c r="M447" s="31">
        <v>4.6268500000000001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1235.4000000000001</v>
      </c>
      <c r="D448" s="40">
        <v>1236.8333333333333</v>
      </c>
      <c r="E448" s="40">
        <v>1208.6666666666665</v>
      </c>
      <c r="F448" s="40">
        <v>1181.9333333333332</v>
      </c>
      <c r="G448" s="40">
        <v>1153.7666666666664</v>
      </c>
      <c r="H448" s="40">
        <v>1263.5666666666666</v>
      </c>
      <c r="I448" s="40">
        <v>1291.7333333333331</v>
      </c>
      <c r="J448" s="40">
        <v>1318.4666666666667</v>
      </c>
      <c r="K448" s="31">
        <v>1265</v>
      </c>
      <c r="L448" s="31">
        <v>1210.0999999999999</v>
      </c>
      <c r="M448" s="31">
        <v>1.37554</v>
      </c>
      <c r="N448" s="1"/>
      <c r="O448" s="1"/>
    </row>
    <row r="449" spans="1:15" ht="12.75" customHeight="1">
      <c r="A449" s="31">
        <v>439</v>
      </c>
      <c r="B449" s="31" t="s">
        <v>534</v>
      </c>
      <c r="C449" s="31">
        <v>15827.9</v>
      </c>
      <c r="D449" s="40">
        <v>16075.616666666667</v>
      </c>
      <c r="E449" s="40">
        <v>15452.283333333333</v>
      </c>
      <c r="F449" s="40">
        <v>15076.666666666666</v>
      </c>
      <c r="G449" s="40">
        <v>14453.333333333332</v>
      </c>
      <c r="H449" s="40">
        <v>16451.233333333334</v>
      </c>
      <c r="I449" s="40">
        <v>17074.566666666666</v>
      </c>
      <c r="J449" s="40">
        <v>17450.183333333334</v>
      </c>
      <c r="K449" s="31">
        <v>16698.95</v>
      </c>
      <c r="L449" s="31">
        <v>15700</v>
      </c>
      <c r="M449" s="31">
        <v>5.0880000000000002E-2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925.85</v>
      </c>
      <c r="D450" s="40">
        <v>915.93333333333339</v>
      </c>
      <c r="E450" s="40">
        <v>904.31666666666683</v>
      </c>
      <c r="F450" s="40">
        <v>882.78333333333342</v>
      </c>
      <c r="G450" s="40">
        <v>871.16666666666686</v>
      </c>
      <c r="H450" s="40">
        <v>937.46666666666681</v>
      </c>
      <c r="I450" s="40">
        <v>949.08333333333337</v>
      </c>
      <c r="J450" s="40">
        <v>970.61666666666679</v>
      </c>
      <c r="K450" s="31">
        <v>927.55</v>
      </c>
      <c r="L450" s="31">
        <v>894.4</v>
      </c>
      <c r="M450" s="31">
        <v>20.943239999999999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216.05</v>
      </c>
      <c r="D451" s="40">
        <v>216.25</v>
      </c>
      <c r="E451" s="40">
        <v>213.8</v>
      </c>
      <c r="F451" s="40">
        <v>211.55</v>
      </c>
      <c r="G451" s="40">
        <v>209.10000000000002</v>
      </c>
      <c r="H451" s="40">
        <v>218.5</v>
      </c>
      <c r="I451" s="40">
        <v>220.95</v>
      </c>
      <c r="J451" s="40">
        <v>223.2</v>
      </c>
      <c r="K451" s="31">
        <v>218.7</v>
      </c>
      <c r="L451" s="31">
        <v>214</v>
      </c>
      <c r="M451" s="31">
        <v>10.821009999999999</v>
      </c>
      <c r="N451" s="1"/>
      <c r="O451" s="1"/>
    </row>
    <row r="452" spans="1:15" ht="12.75" customHeight="1">
      <c r="A452" s="31">
        <v>442</v>
      </c>
      <c r="B452" s="31" t="s">
        <v>536</v>
      </c>
      <c r="C452" s="31">
        <v>1281.95</v>
      </c>
      <c r="D452" s="40">
        <v>1289.0666666666666</v>
      </c>
      <c r="E452" s="40">
        <v>1263.1833333333332</v>
      </c>
      <c r="F452" s="40">
        <v>1244.4166666666665</v>
      </c>
      <c r="G452" s="40">
        <v>1218.5333333333331</v>
      </c>
      <c r="H452" s="40">
        <v>1307.8333333333333</v>
      </c>
      <c r="I452" s="40">
        <v>1333.7166666666665</v>
      </c>
      <c r="J452" s="40">
        <v>1352.4833333333333</v>
      </c>
      <c r="K452" s="31">
        <v>1314.95</v>
      </c>
      <c r="L452" s="31">
        <v>1270.3</v>
      </c>
      <c r="M452" s="31">
        <v>2.9607299999999999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836.35</v>
      </c>
      <c r="D453" s="40">
        <v>830.53333333333342</v>
      </c>
      <c r="E453" s="40">
        <v>822.86666666666679</v>
      </c>
      <c r="F453" s="40">
        <v>809.38333333333333</v>
      </c>
      <c r="G453" s="40">
        <v>801.7166666666667</v>
      </c>
      <c r="H453" s="40">
        <v>844.01666666666688</v>
      </c>
      <c r="I453" s="40">
        <v>851.68333333333362</v>
      </c>
      <c r="J453" s="40">
        <v>865.16666666666697</v>
      </c>
      <c r="K453" s="31">
        <v>838.2</v>
      </c>
      <c r="L453" s="31">
        <v>817.05</v>
      </c>
      <c r="M453" s="31">
        <v>8.9112200000000001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6184.55</v>
      </c>
      <c r="D454" s="40">
        <v>6184.6166666666659</v>
      </c>
      <c r="E454" s="40">
        <v>6110.2833333333319</v>
      </c>
      <c r="F454" s="40">
        <v>6036.0166666666664</v>
      </c>
      <c r="G454" s="40">
        <v>5961.6833333333325</v>
      </c>
      <c r="H454" s="40">
        <v>6258.8833333333314</v>
      </c>
      <c r="I454" s="40">
        <v>6333.2166666666653</v>
      </c>
      <c r="J454" s="40">
        <v>6407.4833333333308</v>
      </c>
      <c r="K454" s="31">
        <v>6258.95</v>
      </c>
      <c r="L454" s="31">
        <v>6110.35</v>
      </c>
      <c r="M454" s="31">
        <v>0.88924999999999998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501.4</v>
      </c>
      <c r="D455" s="40">
        <v>498.83333333333331</v>
      </c>
      <c r="E455" s="40">
        <v>492.81666666666661</v>
      </c>
      <c r="F455" s="40">
        <v>484.23333333333329</v>
      </c>
      <c r="G455" s="40">
        <v>478.21666666666658</v>
      </c>
      <c r="H455" s="40">
        <v>507.41666666666663</v>
      </c>
      <c r="I455" s="40">
        <v>513.43333333333339</v>
      </c>
      <c r="J455" s="40">
        <v>522.01666666666665</v>
      </c>
      <c r="K455" s="31">
        <v>504.85</v>
      </c>
      <c r="L455" s="31">
        <v>490.25</v>
      </c>
      <c r="M455" s="31">
        <v>317.36426</v>
      </c>
      <c r="N455" s="1"/>
      <c r="O455" s="1"/>
    </row>
    <row r="456" spans="1:15" ht="12.75" customHeight="1">
      <c r="A456" s="31">
        <v>446</v>
      </c>
      <c r="B456" s="31" t="s">
        <v>537</v>
      </c>
      <c r="C456" s="31">
        <v>269.10000000000002</v>
      </c>
      <c r="D456" s="40">
        <v>267.40000000000003</v>
      </c>
      <c r="E456" s="40">
        <v>263.80000000000007</v>
      </c>
      <c r="F456" s="40">
        <v>258.50000000000006</v>
      </c>
      <c r="G456" s="40">
        <v>254.90000000000009</v>
      </c>
      <c r="H456" s="40">
        <v>272.70000000000005</v>
      </c>
      <c r="I456" s="40">
        <v>276.30000000000007</v>
      </c>
      <c r="J456" s="40">
        <v>281.60000000000002</v>
      </c>
      <c r="K456" s="31">
        <v>271</v>
      </c>
      <c r="L456" s="31">
        <v>262.10000000000002</v>
      </c>
      <c r="M456" s="31">
        <v>62.30312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234.55</v>
      </c>
      <c r="D457" s="40">
        <v>232.98333333333335</v>
      </c>
      <c r="E457" s="40">
        <v>230.31666666666669</v>
      </c>
      <c r="F457" s="40">
        <v>226.08333333333334</v>
      </c>
      <c r="G457" s="40">
        <v>223.41666666666669</v>
      </c>
      <c r="H457" s="40">
        <v>237.2166666666667</v>
      </c>
      <c r="I457" s="40">
        <v>239.88333333333333</v>
      </c>
      <c r="J457" s="40">
        <v>244.1166666666667</v>
      </c>
      <c r="K457" s="31">
        <v>235.65</v>
      </c>
      <c r="L457" s="31">
        <v>228.75</v>
      </c>
      <c r="M457" s="31">
        <v>538.80143999999996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1343.25</v>
      </c>
      <c r="D458" s="40">
        <v>1332.3333333333333</v>
      </c>
      <c r="E458" s="40">
        <v>1317.0166666666664</v>
      </c>
      <c r="F458" s="40">
        <v>1290.7833333333331</v>
      </c>
      <c r="G458" s="40">
        <v>1275.4666666666662</v>
      </c>
      <c r="H458" s="40">
        <v>1358.5666666666666</v>
      </c>
      <c r="I458" s="40">
        <v>1373.8833333333337</v>
      </c>
      <c r="J458" s="40">
        <v>1400.1166666666668</v>
      </c>
      <c r="K458" s="31">
        <v>1347.65</v>
      </c>
      <c r="L458" s="31">
        <v>1306.0999999999999</v>
      </c>
      <c r="M458" s="31">
        <v>54.936669999999999</v>
      </c>
      <c r="N458" s="1"/>
      <c r="O458" s="1"/>
    </row>
    <row r="459" spans="1:15" ht="12.75" customHeight="1">
      <c r="A459" s="31">
        <v>449</v>
      </c>
      <c r="B459" s="31" t="s">
        <v>877</v>
      </c>
      <c r="C459" s="31">
        <v>850.2</v>
      </c>
      <c r="D459" s="40">
        <v>853.4</v>
      </c>
      <c r="E459" s="40">
        <v>841.8</v>
      </c>
      <c r="F459" s="40">
        <v>833.4</v>
      </c>
      <c r="G459" s="40">
        <v>821.8</v>
      </c>
      <c r="H459" s="40">
        <v>861.8</v>
      </c>
      <c r="I459" s="40">
        <v>873.40000000000009</v>
      </c>
      <c r="J459" s="40">
        <v>881.8</v>
      </c>
      <c r="K459" s="31">
        <v>865</v>
      </c>
      <c r="L459" s="31">
        <v>845</v>
      </c>
      <c r="M459" s="31">
        <v>0.30220999999999998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1990.25</v>
      </c>
      <c r="D460" s="40">
        <v>1979.7833333333335</v>
      </c>
      <c r="E460" s="40">
        <v>1944.5666666666671</v>
      </c>
      <c r="F460" s="40">
        <v>1898.8833333333334</v>
      </c>
      <c r="G460" s="40">
        <v>1863.666666666667</v>
      </c>
      <c r="H460" s="40">
        <v>2025.4666666666672</v>
      </c>
      <c r="I460" s="40">
        <v>2060.6833333333338</v>
      </c>
      <c r="J460" s="40">
        <v>2106.3666666666672</v>
      </c>
      <c r="K460" s="31">
        <v>2015</v>
      </c>
      <c r="L460" s="31">
        <v>1934.1</v>
      </c>
      <c r="M460" s="31">
        <v>1.04979</v>
      </c>
      <c r="N460" s="1"/>
      <c r="O460" s="1"/>
    </row>
    <row r="461" spans="1:15" ht="12.75" customHeight="1">
      <c r="A461" s="31">
        <v>451</v>
      </c>
      <c r="B461" s="31" t="s">
        <v>530</v>
      </c>
      <c r="C461" s="31">
        <v>777.7</v>
      </c>
      <c r="D461" s="40">
        <v>786.58333333333337</v>
      </c>
      <c r="E461" s="40">
        <v>763.16666666666674</v>
      </c>
      <c r="F461" s="40">
        <v>748.63333333333333</v>
      </c>
      <c r="G461" s="40">
        <v>725.2166666666667</v>
      </c>
      <c r="H461" s="40">
        <v>801.11666666666679</v>
      </c>
      <c r="I461" s="40">
        <v>824.53333333333353</v>
      </c>
      <c r="J461" s="40">
        <v>839.06666666666683</v>
      </c>
      <c r="K461" s="31">
        <v>810</v>
      </c>
      <c r="L461" s="31">
        <v>772.05</v>
      </c>
      <c r="M461" s="31">
        <v>0.50148000000000004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3502.75</v>
      </c>
      <c r="D462" s="40">
        <v>3510.65</v>
      </c>
      <c r="E462" s="40">
        <v>3473.3</v>
      </c>
      <c r="F462" s="40">
        <v>3443.85</v>
      </c>
      <c r="G462" s="40">
        <v>3406.5</v>
      </c>
      <c r="H462" s="40">
        <v>3540.1000000000004</v>
      </c>
      <c r="I462" s="40">
        <v>3577.45</v>
      </c>
      <c r="J462" s="40">
        <v>3606.9000000000005</v>
      </c>
      <c r="K462" s="31">
        <v>3548</v>
      </c>
      <c r="L462" s="31">
        <v>3481.2</v>
      </c>
      <c r="M462" s="31">
        <v>25.260819999999999</v>
      </c>
      <c r="N462" s="1"/>
      <c r="O462" s="1"/>
    </row>
    <row r="463" spans="1:15" ht="12.75" customHeight="1">
      <c r="A463" s="31">
        <v>453</v>
      </c>
      <c r="B463" s="31" t="s">
        <v>538</v>
      </c>
      <c r="C463" s="31">
        <v>4802.3500000000004</v>
      </c>
      <c r="D463" s="40">
        <v>4821.9666666666672</v>
      </c>
      <c r="E463" s="40">
        <v>4621.3833333333341</v>
      </c>
      <c r="F463" s="40">
        <v>4440.416666666667</v>
      </c>
      <c r="G463" s="40">
        <v>4239.8333333333339</v>
      </c>
      <c r="H463" s="40">
        <v>5002.9333333333343</v>
      </c>
      <c r="I463" s="40">
        <v>5203.5166666666664</v>
      </c>
      <c r="J463" s="40">
        <v>5384.4833333333345</v>
      </c>
      <c r="K463" s="31">
        <v>5022.55</v>
      </c>
      <c r="L463" s="31">
        <v>4641</v>
      </c>
      <c r="M463" s="31">
        <v>0.49075999999999997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1556.2</v>
      </c>
      <c r="D464" s="40">
        <v>1541.1000000000001</v>
      </c>
      <c r="E464" s="40">
        <v>1519.4000000000003</v>
      </c>
      <c r="F464" s="40">
        <v>1482.6000000000001</v>
      </c>
      <c r="G464" s="40">
        <v>1460.9000000000003</v>
      </c>
      <c r="H464" s="40">
        <v>1577.9000000000003</v>
      </c>
      <c r="I464" s="40">
        <v>1599.6000000000001</v>
      </c>
      <c r="J464" s="40">
        <v>1636.4000000000003</v>
      </c>
      <c r="K464" s="31">
        <v>1562.8</v>
      </c>
      <c r="L464" s="31">
        <v>1504.3</v>
      </c>
      <c r="M464" s="31">
        <v>30.503920000000001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1369.15</v>
      </c>
      <c r="D465" s="40">
        <v>1376.7</v>
      </c>
      <c r="E465" s="40">
        <v>1357.45</v>
      </c>
      <c r="F465" s="40">
        <v>1345.75</v>
      </c>
      <c r="G465" s="40">
        <v>1326.5</v>
      </c>
      <c r="H465" s="40">
        <v>1388.4</v>
      </c>
      <c r="I465" s="40">
        <v>1407.65</v>
      </c>
      <c r="J465" s="40">
        <v>1419.3500000000001</v>
      </c>
      <c r="K465" s="31">
        <v>1395.95</v>
      </c>
      <c r="L465" s="31">
        <v>1365</v>
      </c>
      <c r="M465" s="31">
        <v>0.1678</v>
      </c>
      <c r="N465" s="1"/>
      <c r="O465" s="1"/>
    </row>
    <row r="466" spans="1:15" ht="12.75" customHeight="1">
      <c r="A466" s="31">
        <v>456</v>
      </c>
      <c r="B466" s="31" t="s">
        <v>541</v>
      </c>
      <c r="C466" s="31">
        <v>1165.3499999999999</v>
      </c>
      <c r="D466" s="40">
        <v>1157.0166666666667</v>
      </c>
      <c r="E466" s="40">
        <v>1145.6333333333332</v>
      </c>
      <c r="F466" s="40">
        <v>1125.9166666666665</v>
      </c>
      <c r="G466" s="40">
        <v>1114.5333333333331</v>
      </c>
      <c r="H466" s="40">
        <v>1176.7333333333333</v>
      </c>
      <c r="I466" s="40">
        <v>1188.116666666667</v>
      </c>
      <c r="J466" s="40">
        <v>1207.8333333333335</v>
      </c>
      <c r="K466" s="31">
        <v>1168.4000000000001</v>
      </c>
      <c r="L466" s="31">
        <v>1137.3</v>
      </c>
      <c r="M466" s="31">
        <v>0.55818999999999996</v>
      </c>
      <c r="N466" s="1"/>
      <c r="O466" s="1"/>
    </row>
    <row r="467" spans="1:15" ht="12.75" customHeight="1">
      <c r="A467" s="31">
        <v>457</v>
      </c>
      <c r="B467" s="31" t="s">
        <v>545</v>
      </c>
      <c r="C467" s="31">
        <v>1698.8</v>
      </c>
      <c r="D467" s="40">
        <v>1680.3</v>
      </c>
      <c r="E467" s="40">
        <v>1631.6</v>
      </c>
      <c r="F467" s="40">
        <v>1564.3999999999999</v>
      </c>
      <c r="G467" s="40">
        <v>1515.6999999999998</v>
      </c>
      <c r="H467" s="40">
        <v>1747.5</v>
      </c>
      <c r="I467" s="40">
        <v>1796.2000000000003</v>
      </c>
      <c r="J467" s="40">
        <v>1863.4</v>
      </c>
      <c r="K467" s="31">
        <v>1729</v>
      </c>
      <c r="L467" s="31">
        <v>1613.1</v>
      </c>
      <c r="M467" s="31">
        <v>1.7567200000000001</v>
      </c>
      <c r="N467" s="1"/>
      <c r="O467" s="1"/>
    </row>
    <row r="468" spans="1:15" ht="12.75" customHeight="1">
      <c r="A468" s="31">
        <v>458</v>
      </c>
      <c r="B468" s="31" t="s">
        <v>542</v>
      </c>
      <c r="C468" s="31">
        <v>1836.85</v>
      </c>
      <c r="D468" s="40">
        <v>1826.2833333333335</v>
      </c>
      <c r="E468" s="40">
        <v>1805.5666666666671</v>
      </c>
      <c r="F468" s="40">
        <v>1774.2833333333335</v>
      </c>
      <c r="G468" s="40">
        <v>1753.5666666666671</v>
      </c>
      <c r="H468" s="40">
        <v>1857.5666666666671</v>
      </c>
      <c r="I468" s="40">
        <v>1878.2833333333338</v>
      </c>
      <c r="J468" s="40">
        <v>1909.5666666666671</v>
      </c>
      <c r="K468" s="31">
        <v>1847</v>
      </c>
      <c r="L468" s="31">
        <v>1795</v>
      </c>
      <c r="M468" s="31">
        <v>0.24662999999999999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2536.75</v>
      </c>
      <c r="D469" s="40">
        <v>2511.25</v>
      </c>
      <c r="E469" s="40">
        <v>2473.8000000000002</v>
      </c>
      <c r="F469" s="40">
        <v>2410.8500000000004</v>
      </c>
      <c r="G469" s="40">
        <v>2373.4000000000005</v>
      </c>
      <c r="H469" s="40">
        <v>2574.1999999999998</v>
      </c>
      <c r="I469" s="40">
        <v>2611.6499999999996</v>
      </c>
      <c r="J469" s="40">
        <v>2674.5999999999995</v>
      </c>
      <c r="K469" s="31">
        <v>2548.6999999999998</v>
      </c>
      <c r="L469" s="31">
        <v>2448.3000000000002</v>
      </c>
      <c r="M469" s="31">
        <v>34.490859999999998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2902.75</v>
      </c>
      <c r="D470" s="40">
        <v>2866.8166666666671</v>
      </c>
      <c r="E470" s="40">
        <v>2820.6333333333341</v>
      </c>
      <c r="F470" s="40">
        <v>2738.5166666666669</v>
      </c>
      <c r="G470" s="40">
        <v>2692.3333333333339</v>
      </c>
      <c r="H470" s="40">
        <v>2948.9333333333343</v>
      </c>
      <c r="I470" s="40">
        <v>2995.1166666666677</v>
      </c>
      <c r="J470" s="40">
        <v>3077.2333333333345</v>
      </c>
      <c r="K470" s="31">
        <v>2913</v>
      </c>
      <c r="L470" s="31">
        <v>2784.7</v>
      </c>
      <c r="M470" s="31">
        <v>1.59535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529.65</v>
      </c>
      <c r="D471" s="40">
        <v>525.43333333333339</v>
      </c>
      <c r="E471" s="40">
        <v>519.86666666666679</v>
      </c>
      <c r="F471" s="40">
        <v>510.08333333333337</v>
      </c>
      <c r="G471" s="40">
        <v>504.51666666666677</v>
      </c>
      <c r="H471" s="40">
        <v>535.21666666666681</v>
      </c>
      <c r="I471" s="40">
        <v>540.78333333333342</v>
      </c>
      <c r="J471" s="40">
        <v>550.56666666666683</v>
      </c>
      <c r="K471" s="31">
        <v>531</v>
      </c>
      <c r="L471" s="31">
        <v>515.65</v>
      </c>
      <c r="M471" s="31">
        <v>7.6569099999999999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1100.55</v>
      </c>
      <c r="D472" s="40">
        <v>1100.4833333333333</v>
      </c>
      <c r="E472" s="40">
        <v>1085.0666666666666</v>
      </c>
      <c r="F472" s="40">
        <v>1069.5833333333333</v>
      </c>
      <c r="G472" s="40">
        <v>1054.1666666666665</v>
      </c>
      <c r="H472" s="40">
        <v>1115.9666666666667</v>
      </c>
      <c r="I472" s="40">
        <v>1131.3833333333332</v>
      </c>
      <c r="J472" s="40">
        <v>1146.8666666666668</v>
      </c>
      <c r="K472" s="31">
        <v>1115.9000000000001</v>
      </c>
      <c r="L472" s="31">
        <v>1085</v>
      </c>
      <c r="M472" s="31">
        <v>11.023440000000001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39.85</v>
      </c>
      <c r="D473" s="40">
        <v>39.85</v>
      </c>
      <c r="E473" s="40">
        <v>39.300000000000004</v>
      </c>
      <c r="F473" s="40">
        <v>38.75</v>
      </c>
      <c r="G473" s="40">
        <v>38.200000000000003</v>
      </c>
      <c r="H473" s="40">
        <v>40.400000000000006</v>
      </c>
      <c r="I473" s="40">
        <v>40.950000000000003</v>
      </c>
      <c r="J473" s="40">
        <v>41.500000000000007</v>
      </c>
      <c r="K473" s="31">
        <v>40.4</v>
      </c>
      <c r="L473" s="31">
        <v>39.299999999999997</v>
      </c>
      <c r="M473" s="31">
        <v>162.89268000000001</v>
      </c>
      <c r="N473" s="1"/>
      <c r="O473" s="1"/>
    </row>
    <row r="474" spans="1:15" ht="12.75" customHeight="1">
      <c r="A474" s="31">
        <v>464</v>
      </c>
      <c r="B474" s="31" t="s">
        <v>544</v>
      </c>
      <c r="C474" s="31">
        <v>202.3</v>
      </c>
      <c r="D474" s="40">
        <v>203.70000000000002</v>
      </c>
      <c r="E474" s="40">
        <v>195.85000000000002</v>
      </c>
      <c r="F474" s="40">
        <v>189.4</v>
      </c>
      <c r="G474" s="40">
        <v>181.55</v>
      </c>
      <c r="H474" s="40">
        <v>210.15000000000003</v>
      </c>
      <c r="I474" s="40">
        <v>218</v>
      </c>
      <c r="J474" s="40">
        <v>224.45000000000005</v>
      </c>
      <c r="K474" s="31">
        <v>211.55</v>
      </c>
      <c r="L474" s="31">
        <v>197.25</v>
      </c>
      <c r="M474" s="31">
        <v>19.002099999999999</v>
      </c>
      <c r="N474" s="1"/>
      <c r="O474" s="1"/>
    </row>
    <row r="475" spans="1:15" ht="12.75" customHeight="1">
      <c r="A475" s="31">
        <v>465</v>
      </c>
      <c r="B475" s="31" t="s">
        <v>531</v>
      </c>
      <c r="C475" s="31">
        <v>11359.8</v>
      </c>
      <c r="D475" s="40">
        <v>11376.066666666666</v>
      </c>
      <c r="E475" s="40">
        <v>11234.733333333332</v>
      </c>
      <c r="F475" s="40">
        <v>11109.666666666666</v>
      </c>
      <c r="G475" s="40">
        <v>10968.333333333332</v>
      </c>
      <c r="H475" s="40">
        <v>11501.133333333331</v>
      </c>
      <c r="I475" s="40">
        <v>11642.466666666667</v>
      </c>
      <c r="J475" s="40">
        <v>11767.533333333331</v>
      </c>
      <c r="K475" s="31">
        <v>11517.4</v>
      </c>
      <c r="L475" s="31">
        <v>11251</v>
      </c>
      <c r="M475" s="31">
        <v>0.17227000000000001</v>
      </c>
      <c r="N475" s="1"/>
      <c r="O475" s="1"/>
    </row>
    <row r="476" spans="1:15" ht="12.75" customHeight="1">
      <c r="A476" s="31">
        <v>466</v>
      </c>
      <c r="B476" s="31" t="s">
        <v>878</v>
      </c>
      <c r="C476" s="31">
        <v>66.95</v>
      </c>
      <c r="D476" s="40">
        <v>66.366666666666674</v>
      </c>
      <c r="E476" s="40">
        <v>65.783333333333346</v>
      </c>
      <c r="F476" s="40">
        <v>64.616666666666674</v>
      </c>
      <c r="G476" s="40">
        <v>64.033333333333346</v>
      </c>
      <c r="H476" s="40">
        <v>67.533333333333346</v>
      </c>
      <c r="I476" s="40">
        <v>68.11666666666666</v>
      </c>
      <c r="J476" s="40">
        <v>69.283333333333346</v>
      </c>
      <c r="K476" s="31">
        <v>66.95</v>
      </c>
      <c r="L476" s="31">
        <v>65.2</v>
      </c>
      <c r="M476" s="31">
        <v>71.0839</v>
      </c>
      <c r="N476" s="1"/>
      <c r="O476" s="1"/>
    </row>
    <row r="477" spans="1:15" ht="12.75" customHeight="1">
      <c r="A477" s="31">
        <v>467</v>
      </c>
      <c r="B477" s="31" t="s">
        <v>532</v>
      </c>
      <c r="C477" s="31">
        <v>45.7</v>
      </c>
      <c r="D477" s="40">
        <v>44.766666666666673</v>
      </c>
      <c r="E477" s="40">
        <v>43.533333333333346</v>
      </c>
      <c r="F477" s="40">
        <v>41.366666666666674</v>
      </c>
      <c r="G477" s="40">
        <v>40.133333333333347</v>
      </c>
      <c r="H477" s="40">
        <v>46.933333333333344</v>
      </c>
      <c r="I477" s="40">
        <v>48.166666666666679</v>
      </c>
      <c r="J477" s="40">
        <v>50.333333333333343</v>
      </c>
      <c r="K477" s="31">
        <v>46</v>
      </c>
      <c r="L477" s="31">
        <v>42.6</v>
      </c>
      <c r="M477" s="31">
        <v>162.34157999999999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712.25</v>
      </c>
      <c r="D478" s="40">
        <v>712.44999999999993</v>
      </c>
      <c r="E478" s="40">
        <v>705.39999999999986</v>
      </c>
      <c r="F478" s="40">
        <v>698.55</v>
      </c>
      <c r="G478" s="40">
        <v>691.49999999999989</v>
      </c>
      <c r="H478" s="40">
        <v>719.29999999999984</v>
      </c>
      <c r="I478" s="40">
        <v>726.3499999999998</v>
      </c>
      <c r="J478" s="40">
        <v>733.19999999999982</v>
      </c>
      <c r="K478" s="31">
        <v>719.5</v>
      </c>
      <c r="L478" s="31">
        <v>705.6</v>
      </c>
      <c r="M478" s="31">
        <v>15.31643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1732.05</v>
      </c>
      <c r="D479" s="40">
        <v>1716.95</v>
      </c>
      <c r="E479" s="40">
        <v>1684</v>
      </c>
      <c r="F479" s="40">
        <v>1635.95</v>
      </c>
      <c r="G479" s="40">
        <v>1603</v>
      </c>
      <c r="H479" s="40">
        <v>1765</v>
      </c>
      <c r="I479" s="40">
        <v>1797.9500000000003</v>
      </c>
      <c r="J479" s="40">
        <v>1846</v>
      </c>
      <c r="K479" s="31">
        <v>1749.9</v>
      </c>
      <c r="L479" s="31">
        <v>1668.9</v>
      </c>
      <c r="M479" s="31">
        <v>7.4896099999999999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14.55</v>
      </c>
      <c r="D480" s="40">
        <v>14.5</v>
      </c>
      <c r="E480" s="40">
        <v>14.4</v>
      </c>
      <c r="F480" s="40">
        <v>14.25</v>
      </c>
      <c r="G480" s="40">
        <v>14.15</v>
      </c>
      <c r="H480" s="40">
        <v>14.65</v>
      </c>
      <c r="I480" s="40">
        <v>14.750000000000002</v>
      </c>
      <c r="J480" s="40">
        <v>14.9</v>
      </c>
      <c r="K480" s="31">
        <v>14.6</v>
      </c>
      <c r="L480" s="31">
        <v>14.35</v>
      </c>
      <c r="M480" s="31">
        <v>53.53237</v>
      </c>
      <c r="N480" s="1"/>
      <c r="O480" s="1"/>
    </row>
    <row r="481" spans="1:15" ht="12.75" customHeight="1">
      <c r="A481" s="31">
        <v>471</v>
      </c>
      <c r="B481" s="31" t="s">
        <v>547</v>
      </c>
      <c r="C481" s="31">
        <v>523.29999999999995</v>
      </c>
      <c r="D481" s="40">
        <v>529.06666666666661</v>
      </c>
      <c r="E481" s="40">
        <v>513.23333333333323</v>
      </c>
      <c r="F481" s="40">
        <v>503.16666666666663</v>
      </c>
      <c r="G481" s="40">
        <v>487.33333333333326</v>
      </c>
      <c r="H481" s="40">
        <v>539.13333333333321</v>
      </c>
      <c r="I481" s="40">
        <v>554.9666666666667</v>
      </c>
      <c r="J481" s="40">
        <v>565.03333333333319</v>
      </c>
      <c r="K481" s="31">
        <v>544.9</v>
      </c>
      <c r="L481" s="31">
        <v>519</v>
      </c>
      <c r="M481" s="31">
        <v>6.0926200000000001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170.9</v>
      </c>
      <c r="D482" s="40">
        <v>172.28333333333333</v>
      </c>
      <c r="E482" s="40">
        <v>167.66666666666666</v>
      </c>
      <c r="F482" s="40">
        <v>164.43333333333334</v>
      </c>
      <c r="G482" s="40">
        <v>159.81666666666666</v>
      </c>
      <c r="H482" s="40">
        <v>175.51666666666665</v>
      </c>
      <c r="I482" s="40">
        <v>180.13333333333333</v>
      </c>
      <c r="J482" s="40">
        <v>183.36666666666665</v>
      </c>
      <c r="K482" s="31">
        <v>176.9</v>
      </c>
      <c r="L482" s="31">
        <v>169.05</v>
      </c>
      <c r="M482" s="31">
        <v>8.4930699999999995</v>
      </c>
      <c r="N482" s="1"/>
      <c r="O482" s="1"/>
    </row>
    <row r="483" spans="1:15" ht="12.75" customHeight="1">
      <c r="A483" s="31">
        <v>473</v>
      </c>
      <c r="B483" s="31" t="s">
        <v>550</v>
      </c>
      <c r="C483" s="31">
        <v>21.85</v>
      </c>
      <c r="D483" s="40">
        <v>21.900000000000002</v>
      </c>
      <c r="E483" s="40">
        <v>21.700000000000003</v>
      </c>
      <c r="F483" s="40">
        <v>21.55</v>
      </c>
      <c r="G483" s="40">
        <v>21.35</v>
      </c>
      <c r="H483" s="40">
        <v>22.050000000000004</v>
      </c>
      <c r="I483" s="40">
        <v>22.25</v>
      </c>
      <c r="J483" s="40">
        <v>22.400000000000006</v>
      </c>
      <c r="K483" s="31">
        <v>22.1</v>
      </c>
      <c r="L483" s="31">
        <v>21.75</v>
      </c>
      <c r="M483" s="31">
        <v>20.206189999999999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8214.0499999999993</v>
      </c>
      <c r="D484" s="40">
        <v>8109.3499999999995</v>
      </c>
      <c r="E484" s="40">
        <v>7949.6999999999989</v>
      </c>
      <c r="F484" s="40">
        <v>7685.3499999999995</v>
      </c>
      <c r="G484" s="40">
        <v>7525.6999999999989</v>
      </c>
      <c r="H484" s="40">
        <v>8373.6999999999989</v>
      </c>
      <c r="I484" s="40">
        <v>8533.3499999999985</v>
      </c>
      <c r="J484" s="40">
        <v>8797.6999999999989</v>
      </c>
      <c r="K484" s="31">
        <v>8269</v>
      </c>
      <c r="L484" s="31">
        <v>7845</v>
      </c>
      <c r="M484" s="31">
        <v>8.2519600000000004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53.8</v>
      </c>
      <c r="D485" s="40">
        <v>52.35</v>
      </c>
      <c r="E485" s="40">
        <v>50.25</v>
      </c>
      <c r="F485" s="40">
        <v>46.699999999999996</v>
      </c>
      <c r="G485" s="40">
        <v>44.599999999999994</v>
      </c>
      <c r="H485" s="40">
        <v>55.900000000000006</v>
      </c>
      <c r="I485" s="40">
        <v>58.000000000000014</v>
      </c>
      <c r="J485" s="40">
        <v>61.550000000000011</v>
      </c>
      <c r="K485" s="31">
        <v>54.45</v>
      </c>
      <c r="L485" s="31">
        <v>48.8</v>
      </c>
      <c r="M485" s="31">
        <v>566.24381000000005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742.65</v>
      </c>
      <c r="D486" s="40">
        <v>739.2166666666667</v>
      </c>
      <c r="E486" s="40">
        <v>734.43333333333339</v>
      </c>
      <c r="F486" s="40">
        <v>726.2166666666667</v>
      </c>
      <c r="G486" s="40">
        <v>721.43333333333339</v>
      </c>
      <c r="H486" s="40">
        <v>747.43333333333339</v>
      </c>
      <c r="I486" s="40">
        <v>752.2166666666667</v>
      </c>
      <c r="J486" s="40">
        <v>760.43333333333339</v>
      </c>
      <c r="K486" s="31">
        <v>744</v>
      </c>
      <c r="L486" s="31">
        <v>731</v>
      </c>
      <c r="M486" s="31">
        <v>12.2775</v>
      </c>
      <c r="N486" s="1"/>
      <c r="O486" s="1"/>
    </row>
    <row r="487" spans="1:15" ht="12.75" customHeight="1">
      <c r="A487" s="31">
        <v>477</v>
      </c>
      <c r="B487" s="31" t="s">
        <v>548</v>
      </c>
      <c r="C487" s="31">
        <v>1147.4000000000001</v>
      </c>
      <c r="D487" s="40">
        <v>1134.3166666666666</v>
      </c>
      <c r="E487" s="40">
        <v>1115.0333333333333</v>
      </c>
      <c r="F487" s="40">
        <v>1082.6666666666667</v>
      </c>
      <c r="G487" s="40">
        <v>1063.3833333333334</v>
      </c>
      <c r="H487" s="40">
        <v>1166.6833333333332</v>
      </c>
      <c r="I487" s="40">
        <v>1185.9666666666665</v>
      </c>
      <c r="J487" s="40">
        <v>1218.333333333333</v>
      </c>
      <c r="K487" s="31">
        <v>1153.5999999999999</v>
      </c>
      <c r="L487" s="31">
        <v>1101.95</v>
      </c>
      <c r="M487" s="31">
        <v>3.6514000000000002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570.5</v>
      </c>
      <c r="D488" s="40">
        <v>575.51666666666665</v>
      </c>
      <c r="E488" s="40">
        <v>560.0333333333333</v>
      </c>
      <c r="F488" s="40">
        <v>549.56666666666661</v>
      </c>
      <c r="G488" s="40">
        <v>534.08333333333326</v>
      </c>
      <c r="H488" s="40">
        <v>585.98333333333335</v>
      </c>
      <c r="I488" s="40">
        <v>601.4666666666667</v>
      </c>
      <c r="J488" s="40">
        <v>611.93333333333339</v>
      </c>
      <c r="K488" s="31">
        <v>591</v>
      </c>
      <c r="L488" s="31">
        <v>565.04999999999995</v>
      </c>
      <c r="M488" s="31">
        <v>1.5356399999999999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38.200000000000003</v>
      </c>
      <c r="D489" s="40">
        <v>38.083333333333336</v>
      </c>
      <c r="E489" s="40">
        <v>37.56666666666667</v>
      </c>
      <c r="F489" s="40">
        <v>36.933333333333337</v>
      </c>
      <c r="G489" s="40">
        <v>36.416666666666671</v>
      </c>
      <c r="H489" s="40">
        <v>38.716666666666669</v>
      </c>
      <c r="I489" s="40">
        <v>39.233333333333334</v>
      </c>
      <c r="J489" s="40">
        <v>39.866666666666667</v>
      </c>
      <c r="K489" s="31">
        <v>38.6</v>
      </c>
      <c r="L489" s="31">
        <v>37.450000000000003</v>
      </c>
      <c r="M489" s="31">
        <v>28.386340000000001</v>
      </c>
      <c r="N489" s="1"/>
      <c r="O489" s="1"/>
    </row>
    <row r="490" spans="1:15" ht="12.75" customHeight="1">
      <c r="A490" s="31">
        <v>480</v>
      </c>
      <c r="B490" s="31" t="s">
        <v>555</v>
      </c>
      <c r="C490" s="31">
        <v>1307.3499999999999</v>
      </c>
      <c r="D490" s="40">
        <v>1317.9833333333333</v>
      </c>
      <c r="E490" s="40">
        <v>1289.3666666666668</v>
      </c>
      <c r="F490" s="40">
        <v>1271.3833333333334</v>
      </c>
      <c r="G490" s="40">
        <v>1242.7666666666669</v>
      </c>
      <c r="H490" s="40">
        <v>1335.9666666666667</v>
      </c>
      <c r="I490" s="40">
        <v>1364.583333333333</v>
      </c>
      <c r="J490" s="40">
        <v>1382.5666666666666</v>
      </c>
      <c r="K490" s="31">
        <v>1346.6</v>
      </c>
      <c r="L490" s="31">
        <v>1300</v>
      </c>
      <c r="M490" s="31">
        <v>0.41136</v>
      </c>
      <c r="N490" s="1"/>
      <c r="O490" s="1"/>
    </row>
    <row r="491" spans="1:15" ht="12.75" customHeight="1">
      <c r="A491" s="31">
        <v>481</v>
      </c>
      <c r="B491" s="31" t="s">
        <v>557</v>
      </c>
      <c r="C491" s="31">
        <v>286.95</v>
      </c>
      <c r="D491" s="40">
        <v>290.66666666666669</v>
      </c>
      <c r="E491" s="40">
        <v>282.33333333333337</v>
      </c>
      <c r="F491" s="40">
        <v>277.7166666666667</v>
      </c>
      <c r="G491" s="40">
        <v>269.38333333333338</v>
      </c>
      <c r="H491" s="40">
        <v>295.28333333333336</v>
      </c>
      <c r="I491" s="40">
        <v>303.61666666666673</v>
      </c>
      <c r="J491" s="40">
        <v>308.23333333333335</v>
      </c>
      <c r="K491" s="31">
        <v>299</v>
      </c>
      <c r="L491" s="31">
        <v>286.05</v>
      </c>
      <c r="M491" s="31">
        <v>3.4692699999999999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1004.95</v>
      </c>
      <c r="D492" s="40">
        <v>981.55000000000007</v>
      </c>
      <c r="E492" s="40">
        <v>947.10000000000014</v>
      </c>
      <c r="F492" s="40">
        <v>889.25000000000011</v>
      </c>
      <c r="G492" s="40">
        <v>854.80000000000018</v>
      </c>
      <c r="H492" s="40">
        <v>1039.4000000000001</v>
      </c>
      <c r="I492" s="40">
        <v>1073.8500000000001</v>
      </c>
      <c r="J492" s="40">
        <v>1131.7</v>
      </c>
      <c r="K492" s="31">
        <v>1016</v>
      </c>
      <c r="L492" s="31">
        <v>923.7</v>
      </c>
      <c r="M492" s="31">
        <v>18.287669999999999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324.75</v>
      </c>
      <c r="D493" s="40">
        <v>321.01666666666671</v>
      </c>
      <c r="E493" s="40">
        <v>314.83333333333343</v>
      </c>
      <c r="F493" s="40">
        <v>304.91666666666674</v>
      </c>
      <c r="G493" s="40">
        <v>298.73333333333346</v>
      </c>
      <c r="H493" s="40">
        <v>330.93333333333339</v>
      </c>
      <c r="I493" s="40">
        <v>337.11666666666667</v>
      </c>
      <c r="J493" s="40">
        <v>347.03333333333336</v>
      </c>
      <c r="K493" s="31">
        <v>327.2</v>
      </c>
      <c r="L493" s="31">
        <v>311.10000000000002</v>
      </c>
      <c r="M493" s="31">
        <v>197.96688</v>
      </c>
      <c r="N493" s="1"/>
      <c r="O493" s="1"/>
    </row>
    <row r="494" spans="1:15" ht="12.75" customHeight="1">
      <c r="A494" s="31">
        <v>484</v>
      </c>
      <c r="B494" s="31" t="s">
        <v>558</v>
      </c>
      <c r="C494" s="31">
        <v>2776.55</v>
      </c>
      <c r="D494" s="40">
        <v>2772.4500000000003</v>
      </c>
      <c r="E494" s="40">
        <v>2704.9000000000005</v>
      </c>
      <c r="F494" s="40">
        <v>2633.2500000000005</v>
      </c>
      <c r="G494" s="40">
        <v>2565.7000000000007</v>
      </c>
      <c r="H494" s="40">
        <v>2844.1000000000004</v>
      </c>
      <c r="I494" s="40">
        <v>2911.6500000000005</v>
      </c>
      <c r="J494" s="40">
        <v>2983.3</v>
      </c>
      <c r="K494" s="31">
        <v>2840</v>
      </c>
      <c r="L494" s="31">
        <v>2700.8</v>
      </c>
      <c r="M494" s="31">
        <v>1.3501000000000001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260.2</v>
      </c>
      <c r="D495" s="40">
        <v>260.43333333333334</v>
      </c>
      <c r="E495" s="40">
        <v>257.36666666666667</v>
      </c>
      <c r="F495" s="40">
        <v>254.53333333333336</v>
      </c>
      <c r="G495" s="40">
        <v>251.4666666666667</v>
      </c>
      <c r="H495" s="40">
        <v>263.26666666666665</v>
      </c>
      <c r="I495" s="40">
        <v>266.33333333333337</v>
      </c>
      <c r="J495" s="40">
        <v>269.16666666666663</v>
      </c>
      <c r="K495" s="31">
        <v>263.5</v>
      </c>
      <c r="L495" s="31">
        <v>257.60000000000002</v>
      </c>
      <c r="M495" s="31">
        <v>3.5570400000000002</v>
      </c>
      <c r="N495" s="1"/>
      <c r="O495" s="1"/>
    </row>
    <row r="496" spans="1:15" ht="12.75" customHeight="1">
      <c r="A496" s="31">
        <v>486</v>
      </c>
      <c r="B496" s="31" t="s">
        <v>559</v>
      </c>
      <c r="C496" s="31">
        <v>2017.45</v>
      </c>
      <c r="D496" s="40">
        <v>2020.2666666666667</v>
      </c>
      <c r="E496" s="40">
        <v>1996.1833333333334</v>
      </c>
      <c r="F496" s="40">
        <v>1974.9166666666667</v>
      </c>
      <c r="G496" s="40">
        <v>1950.8333333333335</v>
      </c>
      <c r="H496" s="40">
        <v>2041.5333333333333</v>
      </c>
      <c r="I496" s="40">
        <v>2065.6166666666668</v>
      </c>
      <c r="J496" s="40">
        <v>2086.8833333333332</v>
      </c>
      <c r="K496" s="31">
        <v>2044.35</v>
      </c>
      <c r="L496" s="31">
        <v>1999</v>
      </c>
      <c r="M496" s="31">
        <v>0.30478</v>
      </c>
      <c r="N496" s="1"/>
      <c r="O496" s="1"/>
    </row>
    <row r="497" spans="1:15" ht="12.75" customHeight="1">
      <c r="A497" s="31">
        <v>487</v>
      </c>
      <c r="B497" s="31" t="s">
        <v>552</v>
      </c>
      <c r="C497" s="31">
        <v>626.79999999999995</v>
      </c>
      <c r="D497" s="40">
        <v>611.26666666666665</v>
      </c>
      <c r="E497" s="40">
        <v>587.5333333333333</v>
      </c>
      <c r="F497" s="40">
        <v>548.26666666666665</v>
      </c>
      <c r="G497" s="40">
        <v>524.5333333333333</v>
      </c>
      <c r="H497" s="40">
        <v>650.5333333333333</v>
      </c>
      <c r="I497" s="40">
        <v>674.26666666666665</v>
      </c>
      <c r="J497" s="40">
        <v>713.5333333333333</v>
      </c>
      <c r="K497" s="31">
        <v>635</v>
      </c>
      <c r="L497" s="31">
        <v>572</v>
      </c>
      <c r="M497" s="31">
        <v>21.99991</v>
      </c>
      <c r="N497" s="1"/>
      <c r="O497" s="1"/>
    </row>
    <row r="498" spans="1:15" ht="12.75" customHeight="1">
      <c r="A498" s="31">
        <v>488</v>
      </c>
      <c r="B498" s="31" t="s">
        <v>551</v>
      </c>
      <c r="C498" s="31">
        <v>4042.75</v>
      </c>
      <c r="D498" s="40">
        <v>4043.9500000000003</v>
      </c>
      <c r="E498" s="40">
        <v>3989.3500000000004</v>
      </c>
      <c r="F498" s="40">
        <v>3935.9500000000003</v>
      </c>
      <c r="G498" s="40">
        <v>3881.3500000000004</v>
      </c>
      <c r="H498" s="40">
        <v>4097.3500000000004</v>
      </c>
      <c r="I498" s="40">
        <v>4151.95</v>
      </c>
      <c r="J498" s="40">
        <v>4205.3500000000004</v>
      </c>
      <c r="K498" s="31">
        <v>4098.55</v>
      </c>
      <c r="L498" s="31">
        <v>3990.55</v>
      </c>
      <c r="M498" s="31">
        <v>0.63375999999999999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1239.9000000000001</v>
      </c>
      <c r="D499" s="40">
        <v>1233.8999999999999</v>
      </c>
      <c r="E499" s="40">
        <v>1223.7999999999997</v>
      </c>
      <c r="F499" s="40">
        <v>1207.6999999999998</v>
      </c>
      <c r="G499" s="40">
        <v>1197.5999999999997</v>
      </c>
      <c r="H499" s="40">
        <v>1249.9999999999998</v>
      </c>
      <c r="I499" s="40">
        <v>1260.0999999999997</v>
      </c>
      <c r="J499" s="40">
        <v>1276.1999999999998</v>
      </c>
      <c r="K499" s="31">
        <v>1244</v>
      </c>
      <c r="L499" s="31">
        <v>1217.8</v>
      </c>
      <c r="M499" s="31">
        <v>7.90144</v>
      </c>
      <c r="N499" s="1"/>
      <c r="O499" s="1"/>
    </row>
    <row r="500" spans="1:15" ht="12.75" customHeight="1">
      <c r="A500" s="31">
        <v>490</v>
      </c>
      <c r="B500" s="31" t="s">
        <v>556</v>
      </c>
      <c r="C500" s="31">
        <v>2121.85</v>
      </c>
      <c r="D500" s="40">
        <v>2117.1166666666668</v>
      </c>
      <c r="E500" s="40">
        <v>2066.8833333333337</v>
      </c>
      <c r="F500" s="40">
        <v>2011.916666666667</v>
      </c>
      <c r="G500" s="40">
        <v>1961.6833333333338</v>
      </c>
      <c r="H500" s="40">
        <v>2172.0833333333335</v>
      </c>
      <c r="I500" s="40">
        <v>2222.3166666666671</v>
      </c>
      <c r="J500" s="40">
        <v>2277.2833333333333</v>
      </c>
      <c r="K500" s="31">
        <v>2167.35</v>
      </c>
      <c r="L500" s="31">
        <v>2062.15</v>
      </c>
      <c r="M500" s="31">
        <v>1.68621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7629.9</v>
      </c>
      <c r="D501" s="40">
        <v>7623.6333333333341</v>
      </c>
      <c r="E501" s="40">
        <v>7567.2666666666682</v>
      </c>
      <c r="F501" s="40">
        <v>7504.6333333333341</v>
      </c>
      <c r="G501" s="40">
        <v>7448.2666666666682</v>
      </c>
      <c r="H501" s="40">
        <v>7686.2666666666682</v>
      </c>
      <c r="I501" s="40">
        <v>7742.633333333335</v>
      </c>
      <c r="J501" s="40">
        <v>7805.2666666666682</v>
      </c>
      <c r="K501" s="31">
        <v>7680</v>
      </c>
      <c r="L501" s="31">
        <v>7561</v>
      </c>
      <c r="M501" s="31">
        <v>1.5049999999999999E-2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128.44999999999999</v>
      </c>
      <c r="D502" s="40">
        <v>129.6</v>
      </c>
      <c r="E502" s="40">
        <v>126.85</v>
      </c>
      <c r="F502" s="40">
        <v>125.25</v>
      </c>
      <c r="G502" s="40">
        <v>122.5</v>
      </c>
      <c r="H502" s="40">
        <v>131.19999999999999</v>
      </c>
      <c r="I502" s="40">
        <v>133.94999999999999</v>
      </c>
      <c r="J502" s="40">
        <v>135.54999999999998</v>
      </c>
      <c r="K502" s="31">
        <v>132.35</v>
      </c>
      <c r="L502" s="31">
        <v>128</v>
      </c>
      <c r="M502" s="31">
        <v>6.34999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143.25</v>
      </c>
      <c r="D503" s="40">
        <v>144.15</v>
      </c>
      <c r="E503" s="40">
        <v>141.9</v>
      </c>
      <c r="F503" s="40">
        <v>140.55000000000001</v>
      </c>
      <c r="G503" s="40">
        <v>138.30000000000001</v>
      </c>
      <c r="H503" s="40">
        <v>145.5</v>
      </c>
      <c r="I503" s="40">
        <v>147.75</v>
      </c>
      <c r="J503" s="40">
        <v>149.1</v>
      </c>
      <c r="K503" s="31">
        <v>146.4</v>
      </c>
      <c r="L503" s="31">
        <v>142.80000000000001</v>
      </c>
      <c r="M503" s="31">
        <v>7.7970899999999999</v>
      </c>
      <c r="N503" s="1"/>
      <c r="O503" s="1"/>
    </row>
    <row r="504" spans="1:15" ht="12.75" customHeight="1">
      <c r="A504" s="31">
        <v>494</v>
      </c>
      <c r="B504" s="31" t="s">
        <v>563</v>
      </c>
      <c r="C504" s="31">
        <v>589.75</v>
      </c>
      <c r="D504" s="40">
        <v>588.68333333333328</v>
      </c>
      <c r="E504" s="40">
        <v>582.36666666666656</v>
      </c>
      <c r="F504" s="40">
        <v>574.98333333333323</v>
      </c>
      <c r="G504" s="40">
        <v>568.66666666666652</v>
      </c>
      <c r="H504" s="40">
        <v>596.06666666666661</v>
      </c>
      <c r="I504" s="40">
        <v>602.38333333333344</v>
      </c>
      <c r="J504" s="40">
        <v>609.76666666666665</v>
      </c>
      <c r="K504" s="31">
        <v>595</v>
      </c>
      <c r="L504" s="31">
        <v>581.29999999999995</v>
      </c>
      <c r="M504" s="31">
        <v>1.3147800000000001</v>
      </c>
      <c r="N504" s="1"/>
      <c r="O504" s="1"/>
    </row>
    <row r="505" spans="1:15" ht="12.75" customHeight="1">
      <c r="A505" s="31">
        <v>495</v>
      </c>
      <c r="B505" s="31" t="s">
        <v>282</v>
      </c>
      <c r="C505" s="31">
        <v>2304.6999999999998</v>
      </c>
      <c r="D505" s="40">
        <v>2264.1333333333332</v>
      </c>
      <c r="E505" s="40">
        <v>2141.5666666666666</v>
      </c>
      <c r="F505" s="40">
        <v>1978.4333333333334</v>
      </c>
      <c r="G505" s="40">
        <v>1855.8666666666668</v>
      </c>
      <c r="H505" s="40">
        <v>2427.2666666666664</v>
      </c>
      <c r="I505" s="40">
        <v>2549.833333333333</v>
      </c>
      <c r="J505" s="40">
        <v>2712.9666666666662</v>
      </c>
      <c r="K505" s="31">
        <v>2386.6999999999998</v>
      </c>
      <c r="L505" s="31">
        <v>2101</v>
      </c>
      <c r="M505" s="31">
        <v>12.080819999999999</v>
      </c>
      <c r="N505" s="1"/>
      <c r="O505" s="1"/>
    </row>
    <row r="506" spans="1:15" ht="12.75" customHeight="1">
      <c r="A506" s="31">
        <v>496</v>
      </c>
      <c r="B506" s="383" t="s">
        <v>214</v>
      </c>
      <c r="C506" s="383">
        <v>658.35</v>
      </c>
      <c r="D506" s="384">
        <v>655.61666666666667</v>
      </c>
      <c r="E506" s="384">
        <v>650.23333333333335</v>
      </c>
      <c r="F506" s="384">
        <v>642.11666666666667</v>
      </c>
      <c r="G506" s="384">
        <v>636.73333333333335</v>
      </c>
      <c r="H506" s="384">
        <v>663.73333333333335</v>
      </c>
      <c r="I506" s="384">
        <v>669.11666666666679</v>
      </c>
      <c r="J506" s="384">
        <v>677.23333333333335</v>
      </c>
      <c r="K506" s="383">
        <v>661</v>
      </c>
      <c r="L506" s="383">
        <v>647.5</v>
      </c>
      <c r="M506" s="383">
        <v>47.522300000000001</v>
      </c>
      <c r="N506" s="1"/>
      <c r="O506" s="1"/>
    </row>
    <row r="507" spans="1:15" ht="12.75" customHeight="1">
      <c r="A507" s="33">
        <v>497</v>
      </c>
      <c r="B507" s="385" t="s">
        <v>564</v>
      </c>
      <c r="C507" s="371">
        <v>463.2</v>
      </c>
      <c r="D507" s="386">
        <v>455.73333333333335</v>
      </c>
      <c r="E507" s="386">
        <v>437.4666666666667</v>
      </c>
      <c r="F507" s="386">
        <v>411.73333333333335</v>
      </c>
      <c r="G507" s="386">
        <v>393.4666666666667</v>
      </c>
      <c r="H507" s="386">
        <v>481.4666666666667</v>
      </c>
      <c r="I507" s="386">
        <v>499.73333333333335</v>
      </c>
      <c r="J507" s="386">
        <v>525.4666666666667</v>
      </c>
      <c r="K507" s="371">
        <v>474</v>
      </c>
      <c r="L507" s="371">
        <v>430</v>
      </c>
      <c r="M507" s="371">
        <v>34.04542</v>
      </c>
      <c r="N507" s="1"/>
      <c r="O507" s="1"/>
    </row>
    <row r="508" spans="1:15" ht="12.75" customHeight="1">
      <c r="A508" s="33">
        <v>498</v>
      </c>
      <c r="B508" s="385" t="s">
        <v>283</v>
      </c>
      <c r="C508" s="371">
        <v>13.1</v>
      </c>
      <c r="D508" s="386">
        <v>13.199999999999998</v>
      </c>
      <c r="E508" s="386">
        <v>12.949999999999996</v>
      </c>
      <c r="F508" s="386">
        <v>12.799999999999999</v>
      </c>
      <c r="G508" s="386">
        <v>12.549999999999997</v>
      </c>
      <c r="H508" s="386">
        <v>13.349999999999994</v>
      </c>
      <c r="I508" s="386">
        <v>13.599999999999998</v>
      </c>
      <c r="J508" s="386">
        <v>13.749999999999993</v>
      </c>
      <c r="K508" s="371">
        <v>13.45</v>
      </c>
      <c r="L508" s="371">
        <v>13.05</v>
      </c>
      <c r="M508" s="371">
        <v>688.45606999999995</v>
      </c>
      <c r="N508" s="1"/>
      <c r="O508" s="1"/>
    </row>
    <row r="509" spans="1:15" ht="12.75" customHeight="1">
      <c r="A509" s="33">
        <v>499</v>
      </c>
      <c r="B509" s="385" t="s">
        <v>215</v>
      </c>
      <c r="C509" s="371">
        <v>316.8</v>
      </c>
      <c r="D509" s="386">
        <v>315.58333333333331</v>
      </c>
      <c r="E509" s="386">
        <v>310.21666666666664</v>
      </c>
      <c r="F509" s="386">
        <v>303.63333333333333</v>
      </c>
      <c r="G509" s="386">
        <v>298.26666666666665</v>
      </c>
      <c r="H509" s="386">
        <v>322.16666666666663</v>
      </c>
      <c r="I509" s="386">
        <v>327.5333333333333</v>
      </c>
      <c r="J509" s="386">
        <v>334.11666666666662</v>
      </c>
      <c r="K509" s="371">
        <v>320.95</v>
      </c>
      <c r="L509" s="371">
        <v>309</v>
      </c>
      <c r="M509" s="371">
        <v>142.61936</v>
      </c>
      <c r="N509" s="1"/>
      <c r="O509" s="1"/>
    </row>
    <row r="510" spans="1:15" ht="12.75" customHeight="1">
      <c r="A510" s="33">
        <v>500</v>
      </c>
      <c r="B510" s="370" t="s">
        <v>565</v>
      </c>
      <c r="C510" s="371">
        <v>456.15</v>
      </c>
      <c r="D510" s="386">
        <v>459.04999999999995</v>
      </c>
      <c r="E510" s="386">
        <v>450.39999999999992</v>
      </c>
      <c r="F510" s="386">
        <v>444.65</v>
      </c>
      <c r="G510" s="386">
        <v>435.99999999999994</v>
      </c>
      <c r="H510" s="386">
        <v>464.7999999999999</v>
      </c>
      <c r="I510" s="386">
        <v>473.45</v>
      </c>
      <c r="J510" s="386">
        <v>479.19999999999987</v>
      </c>
      <c r="K510" s="371">
        <v>467.7</v>
      </c>
      <c r="L510" s="371">
        <v>453.3</v>
      </c>
      <c r="M510" s="371">
        <v>3.9384299999999999</v>
      </c>
      <c r="N510" s="1"/>
      <c r="O510" s="1"/>
    </row>
    <row r="511" spans="1:15" ht="12.75" customHeight="1">
      <c r="A511" s="370">
        <v>501</v>
      </c>
      <c r="B511" s="371" t="s">
        <v>566</v>
      </c>
      <c r="C511" s="386">
        <v>2036.6</v>
      </c>
      <c r="D511" s="386">
        <v>2048.9166666666665</v>
      </c>
      <c r="E511" s="386">
        <v>2008.833333333333</v>
      </c>
      <c r="F511" s="386">
        <v>1981.0666666666666</v>
      </c>
      <c r="G511" s="386">
        <v>1940.9833333333331</v>
      </c>
      <c r="H511" s="386">
        <v>2076.6833333333329</v>
      </c>
      <c r="I511" s="386">
        <v>2116.766666666666</v>
      </c>
      <c r="J511" s="371">
        <v>2144.5333333333328</v>
      </c>
      <c r="K511" s="371">
        <v>2089</v>
      </c>
      <c r="L511" s="371">
        <v>2021.15</v>
      </c>
      <c r="M511" s="370">
        <v>0.81754000000000004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568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" sqref="H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88"/>
      <c r="B5" s="489"/>
      <c r="C5" s="488"/>
      <c r="D5" s="48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569</v>
      </c>
      <c r="B7" s="490" t="s">
        <v>570</v>
      </c>
      <c r="C7" s="489"/>
      <c r="D7" s="7">
        <f>Main!B10</f>
        <v>44509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571</v>
      </c>
      <c r="B9" s="88" t="s">
        <v>572</v>
      </c>
      <c r="C9" s="88" t="s">
        <v>573</v>
      </c>
      <c r="D9" s="88" t="s">
        <v>574</v>
      </c>
      <c r="E9" s="88" t="s">
        <v>575</v>
      </c>
      <c r="F9" s="88" t="s">
        <v>576</v>
      </c>
      <c r="G9" s="88" t="s">
        <v>577</v>
      </c>
      <c r="H9" s="88" t="s">
        <v>578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44508</v>
      </c>
      <c r="B10" s="32">
        <v>543377</v>
      </c>
      <c r="C10" s="31" t="s">
        <v>926</v>
      </c>
      <c r="D10" s="31" t="s">
        <v>920</v>
      </c>
      <c r="E10" s="31" t="s">
        <v>579</v>
      </c>
      <c r="F10" s="90">
        <v>30000</v>
      </c>
      <c r="G10" s="32">
        <v>9.1300000000000008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44508</v>
      </c>
      <c r="B11" s="32">
        <v>543377</v>
      </c>
      <c r="C11" s="31" t="s">
        <v>926</v>
      </c>
      <c r="D11" s="31" t="s">
        <v>920</v>
      </c>
      <c r="E11" s="31" t="s">
        <v>580</v>
      </c>
      <c r="F11" s="90">
        <v>20000</v>
      </c>
      <c r="G11" s="32">
        <v>9.1300000000000008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44508</v>
      </c>
      <c r="B12" s="32">
        <v>531991</v>
      </c>
      <c r="C12" s="31" t="s">
        <v>942</v>
      </c>
      <c r="D12" s="31" t="s">
        <v>943</v>
      </c>
      <c r="E12" s="31" t="s">
        <v>579</v>
      </c>
      <c r="F12" s="90">
        <v>1338000</v>
      </c>
      <c r="G12" s="32">
        <v>0.4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44508</v>
      </c>
      <c r="B13" s="32">
        <v>531991</v>
      </c>
      <c r="C13" s="31" t="s">
        <v>942</v>
      </c>
      <c r="D13" s="31" t="s">
        <v>944</v>
      </c>
      <c r="E13" s="31" t="s">
        <v>580</v>
      </c>
      <c r="F13" s="90">
        <v>885922</v>
      </c>
      <c r="G13" s="32">
        <v>0.4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44508</v>
      </c>
      <c r="B14" s="32">
        <v>542727</v>
      </c>
      <c r="C14" s="31" t="s">
        <v>945</v>
      </c>
      <c r="D14" s="31" t="s">
        <v>946</v>
      </c>
      <c r="E14" s="31" t="s">
        <v>580</v>
      </c>
      <c r="F14" s="90">
        <v>20000</v>
      </c>
      <c r="G14" s="32">
        <v>29.67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44508</v>
      </c>
      <c r="B15" s="32">
        <v>543378</v>
      </c>
      <c r="C15" s="31" t="s">
        <v>927</v>
      </c>
      <c r="D15" s="31" t="s">
        <v>928</v>
      </c>
      <c r="E15" s="31" t="s">
        <v>579</v>
      </c>
      <c r="F15" s="90">
        <v>65600</v>
      </c>
      <c r="G15" s="32">
        <v>258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44508</v>
      </c>
      <c r="B16" s="32">
        <v>539559</v>
      </c>
      <c r="C16" s="31" t="s">
        <v>929</v>
      </c>
      <c r="D16" s="31" t="s">
        <v>947</v>
      </c>
      <c r="E16" s="31" t="s">
        <v>579</v>
      </c>
      <c r="F16" s="90">
        <v>26000</v>
      </c>
      <c r="G16" s="32">
        <v>13.05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44508</v>
      </c>
      <c r="B17" s="32">
        <v>539724</v>
      </c>
      <c r="C17" s="31" t="s">
        <v>948</v>
      </c>
      <c r="D17" s="31" t="s">
        <v>949</v>
      </c>
      <c r="E17" s="31" t="s">
        <v>579</v>
      </c>
      <c r="F17" s="90">
        <v>25000</v>
      </c>
      <c r="G17" s="32">
        <v>10.9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44508</v>
      </c>
      <c r="B18" s="32">
        <v>539724</v>
      </c>
      <c r="C18" s="31" t="s">
        <v>948</v>
      </c>
      <c r="D18" s="31" t="s">
        <v>950</v>
      </c>
      <c r="E18" s="31" t="s">
        <v>580</v>
      </c>
      <c r="F18" s="90">
        <v>38320</v>
      </c>
      <c r="G18" s="32">
        <v>10.9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44508</v>
      </c>
      <c r="B19" s="32">
        <v>542935</v>
      </c>
      <c r="C19" s="31" t="s">
        <v>951</v>
      </c>
      <c r="D19" s="31" t="s">
        <v>952</v>
      </c>
      <c r="E19" s="31" t="s">
        <v>579</v>
      </c>
      <c r="F19" s="90">
        <v>54000</v>
      </c>
      <c r="G19" s="32">
        <v>15.6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44508</v>
      </c>
      <c r="B20" s="32">
        <v>542935</v>
      </c>
      <c r="C20" s="31" t="s">
        <v>951</v>
      </c>
      <c r="D20" s="31" t="s">
        <v>953</v>
      </c>
      <c r="E20" s="31" t="s">
        <v>579</v>
      </c>
      <c r="F20" s="90">
        <v>12000</v>
      </c>
      <c r="G20" s="32">
        <v>16.3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44508</v>
      </c>
      <c r="B21" s="32">
        <v>542935</v>
      </c>
      <c r="C21" s="31" t="s">
        <v>951</v>
      </c>
      <c r="D21" s="31" t="s">
        <v>954</v>
      </c>
      <c r="E21" s="31" t="s">
        <v>579</v>
      </c>
      <c r="F21" s="90">
        <v>42000</v>
      </c>
      <c r="G21" s="32">
        <v>16.2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44508</v>
      </c>
      <c r="B22" s="32">
        <v>542935</v>
      </c>
      <c r="C22" s="31" t="s">
        <v>951</v>
      </c>
      <c r="D22" s="31" t="s">
        <v>955</v>
      </c>
      <c r="E22" s="31" t="s">
        <v>580</v>
      </c>
      <c r="F22" s="90">
        <v>42000</v>
      </c>
      <c r="G22" s="32">
        <v>16.2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44508</v>
      </c>
      <c r="B23" s="32">
        <v>542935</v>
      </c>
      <c r="C23" s="31" t="s">
        <v>951</v>
      </c>
      <c r="D23" s="31" t="s">
        <v>953</v>
      </c>
      <c r="E23" s="31" t="s">
        <v>580</v>
      </c>
      <c r="F23" s="90">
        <v>72000</v>
      </c>
      <c r="G23" s="32">
        <v>15.8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44508</v>
      </c>
      <c r="B24" s="32">
        <v>536868</v>
      </c>
      <c r="C24" s="31" t="s">
        <v>956</v>
      </c>
      <c r="D24" s="31" t="s">
        <v>957</v>
      </c>
      <c r="E24" s="31" t="s">
        <v>580</v>
      </c>
      <c r="F24" s="90">
        <v>113814</v>
      </c>
      <c r="G24" s="32">
        <v>41.64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44508</v>
      </c>
      <c r="B25" s="32">
        <v>531109</v>
      </c>
      <c r="C25" s="31" t="s">
        <v>958</v>
      </c>
      <c r="D25" s="31" t="s">
        <v>959</v>
      </c>
      <c r="E25" s="31" t="s">
        <v>579</v>
      </c>
      <c r="F25" s="90">
        <v>85117</v>
      </c>
      <c r="G25" s="32">
        <v>109.41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44508</v>
      </c>
      <c r="B26" s="32">
        <v>538765</v>
      </c>
      <c r="C26" s="31" t="s">
        <v>960</v>
      </c>
      <c r="D26" s="31" t="s">
        <v>961</v>
      </c>
      <c r="E26" s="31" t="s">
        <v>579</v>
      </c>
      <c r="F26" s="90">
        <v>50000</v>
      </c>
      <c r="G26" s="32">
        <v>3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44508</v>
      </c>
      <c r="B27" s="32">
        <v>538765</v>
      </c>
      <c r="C27" s="31" t="s">
        <v>960</v>
      </c>
      <c r="D27" s="31" t="s">
        <v>962</v>
      </c>
      <c r="E27" s="31" t="s">
        <v>580</v>
      </c>
      <c r="F27" s="90">
        <v>50000</v>
      </c>
      <c r="G27" s="32">
        <v>3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44508</v>
      </c>
      <c r="B28" s="32">
        <v>500236</v>
      </c>
      <c r="C28" s="31" t="s">
        <v>963</v>
      </c>
      <c r="D28" s="31" t="s">
        <v>964</v>
      </c>
      <c r="E28" s="31" t="s">
        <v>579</v>
      </c>
      <c r="F28" s="90">
        <v>100000</v>
      </c>
      <c r="G28" s="32">
        <v>5.72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44508</v>
      </c>
      <c r="B29" s="32">
        <v>505283</v>
      </c>
      <c r="C29" s="31" t="s">
        <v>965</v>
      </c>
      <c r="D29" s="31" t="s">
        <v>966</v>
      </c>
      <c r="E29" s="31" t="s">
        <v>579</v>
      </c>
      <c r="F29" s="90">
        <v>500000</v>
      </c>
      <c r="G29" s="32">
        <v>397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44508</v>
      </c>
      <c r="B30" s="32">
        <v>505283</v>
      </c>
      <c r="C30" s="31" t="s">
        <v>965</v>
      </c>
      <c r="D30" s="31" t="s">
        <v>967</v>
      </c>
      <c r="E30" s="31" t="s">
        <v>580</v>
      </c>
      <c r="F30" s="90">
        <v>500000</v>
      </c>
      <c r="G30" s="32">
        <v>397</v>
      </c>
      <c r="H30" s="32" t="s">
        <v>314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44508</v>
      </c>
      <c r="B31" s="32">
        <v>514360</v>
      </c>
      <c r="C31" s="31" t="s">
        <v>968</v>
      </c>
      <c r="D31" s="31" t="s">
        <v>969</v>
      </c>
      <c r="E31" s="31" t="s">
        <v>580</v>
      </c>
      <c r="F31" s="90">
        <v>100000</v>
      </c>
      <c r="G31" s="32">
        <v>35.549999999999997</v>
      </c>
      <c r="H31" s="32" t="s">
        <v>314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44508</v>
      </c>
      <c r="B32" s="32">
        <v>539814</v>
      </c>
      <c r="C32" s="31" t="s">
        <v>970</v>
      </c>
      <c r="D32" s="31" t="s">
        <v>971</v>
      </c>
      <c r="E32" s="31" t="s">
        <v>579</v>
      </c>
      <c r="F32" s="90">
        <v>16858</v>
      </c>
      <c r="G32" s="32">
        <v>23.26</v>
      </c>
      <c r="H32" s="32" t="s">
        <v>314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44508</v>
      </c>
      <c r="B33" s="32">
        <v>539814</v>
      </c>
      <c r="C33" s="31" t="s">
        <v>970</v>
      </c>
      <c r="D33" s="31" t="s">
        <v>971</v>
      </c>
      <c r="E33" s="31" t="s">
        <v>580</v>
      </c>
      <c r="F33" s="90">
        <v>2355</v>
      </c>
      <c r="G33" s="32">
        <v>23.99</v>
      </c>
      <c r="H33" s="32" t="s">
        <v>314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44508</v>
      </c>
      <c r="B34" s="32">
        <v>534422</v>
      </c>
      <c r="C34" s="31" t="s">
        <v>972</v>
      </c>
      <c r="D34" s="31" t="s">
        <v>973</v>
      </c>
      <c r="E34" s="31" t="s">
        <v>580</v>
      </c>
      <c r="F34" s="90">
        <v>60050</v>
      </c>
      <c r="G34" s="32">
        <v>17.399999999999999</v>
      </c>
      <c r="H34" s="32" t="s">
        <v>314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44508</v>
      </c>
      <c r="B35" s="32">
        <v>534422</v>
      </c>
      <c r="C35" s="31" t="s">
        <v>972</v>
      </c>
      <c r="D35" s="31" t="s">
        <v>974</v>
      </c>
      <c r="E35" s="31" t="s">
        <v>580</v>
      </c>
      <c r="F35" s="90">
        <v>250000</v>
      </c>
      <c r="G35" s="32">
        <v>17.399999999999999</v>
      </c>
      <c r="H35" s="32" t="s">
        <v>314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44508</v>
      </c>
      <c r="B36" s="32">
        <v>539767</v>
      </c>
      <c r="C36" s="31" t="s">
        <v>975</v>
      </c>
      <c r="D36" s="31" t="s">
        <v>976</v>
      </c>
      <c r="E36" s="31" t="s">
        <v>579</v>
      </c>
      <c r="F36" s="90">
        <v>95268</v>
      </c>
      <c r="G36" s="32">
        <v>11.11</v>
      </c>
      <c r="H36" s="32" t="s">
        <v>314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44508</v>
      </c>
      <c r="B37" s="32">
        <v>539767</v>
      </c>
      <c r="C37" s="31" t="s">
        <v>975</v>
      </c>
      <c r="D37" s="31" t="s">
        <v>976</v>
      </c>
      <c r="E37" s="31" t="s">
        <v>580</v>
      </c>
      <c r="F37" s="90">
        <v>4206</v>
      </c>
      <c r="G37" s="32">
        <v>11.11</v>
      </c>
      <c r="H37" s="32" t="s">
        <v>314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44508</v>
      </c>
      <c r="B38" s="32">
        <v>539767</v>
      </c>
      <c r="C38" s="31" t="s">
        <v>975</v>
      </c>
      <c r="D38" s="31" t="s">
        <v>977</v>
      </c>
      <c r="E38" s="31" t="s">
        <v>580</v>
      </c>
      <c r="F38" s="90">
        <v>99536</v>
      </c>
      <c r="G38" s="32">
        <v>11.11</v>
      </c>
      <c r="H38" s="32" t="s">
        <v>314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44508</v>
      </c>
      <c r="B39" s="32">
        <v>530167</v>
      </c>
      <c r="C39" s="31" t="s">
        <v>978</v>
      </c>
      <c r="D39" s="31" t="s">
        <v>979</v>
      </c>
      <c r="E39" s="31" t="s">
        <v>580</v>
      </c>
      <c r="F39" s="90">
        <v>15974</v>
      </c>
      <c r="G39" s="32">
        <v>13.34</v>
      </c>
      <c r="H39" s="32" t="s">
        <v>314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44508</v>
      </c>
      <c r="B40" s="32">
        <v>532470</v>
      </c>
      <c r="C40" s="31" t="s">
        <v>980</v>
      </c>
      <c r="D40" s="31" t="s">
        <v>981</v>
      </c>
      <c r="E40" s="31" t="s">
        <v>580</v>
      </c>
      <c r="F40" s="90">
        <v>2612</v>
      </c>
      <c r="G40" s="32">
        <v>8.4</v>
      </c>
      <c r="H40" s="32" t="s">
        <v>314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44508</v>
      </c>
      <c r="B41" s="32">
        <v>532470</v>
      </c>
      <c r="C41" s="31" t="s">
        <v>980</v>
      </c>
      <c r="D41" s="31" t="s">
        <v>982</v>
      </c>
      <c r="E41" s="31" t="s">
        <v>579</v>
      </c>
      <c r="F41" s="90">
        <v>2612</v>
      </c>
      <c r="G41" s="32">
        <v>8.4</v>
      </c>
      <c r="H41" s="32" t="s">
        <v>314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44508</v>
      </c>
      <c r="B42" s="32">
        <v>524654</v>
      </c>
      <c r="C42" s="31" t="s">
        <v>983</v>
      </c>
      <c r="D42" s="31" t="s">
        <v>984</v>
      </c>
      <c r="E42" s="31" t="s">
        <v>580</v>
      </c>
      <c r="F42" s="90">
        <v>33406</v>
      </c>
      <c r="G42" s="32">
        <v>245.1</v>
      </c>
      <c r="H42" s="32" t="s">
        <v>314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44508</v>
      </c>
      <c r="B43" s="32">
        <v>509040</v>
      </c>
      <c r="C43" s="31" t="s">
        <v>985</v>
      </c>
      <c r="D43" s="31" t="s">
        <v>986</v>
      </c>
      <c r="E43" s="31" t="s">
        <v>580</v>
      </c>
      <c r="F43" s="90">
        <v>15675</v>
      </c>
      <c r="G43" s="32">
        <v>50.51</v>
      </c>
      <c r="H43" s="32" t="s">
        <v>314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44508</v>
      </c>
      <c r="B44" s="32">
        <v>539291</v>
      </c>
      <c r="C44" s="31" t="s">
        <v>987</v>
      </c>
      <c r="D44" s="31" t="s">
        <v>988</v>
      </c>
      <c r="E44" s="31" t="s">
        <v>580</v>
      </c>
      <c r="F44" s="90">
        <v>25000</v>
      </c>
      <c r="G44" s="32">
        <v>7.49</v>
      </c>
      <c r="H44" s="32" t="s">
        <v>314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44508</v>
      </c>
      <c r="B45" s="32">
        <v>524000</v>
      </c>
      <c r="C45" s="31" t="s">
        <v>873</v>
      </c>
      <c r="D45" s="31" t="s">
        <v>989</v>
      </c>
      <c r="E45" s="31" t="s">
        <v>580</v>
      </c>
      <c r="F45" s="90">
        <v>13500000</v>
      </c>
      <c r="G45" s="32">
        <v>172.8</v>
      </c>
      <c r="H45" s="32" t="s">
        <v>314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44508</v>
      </c>
      <c r="B46" s="32">
        <v>524000</v>
      </c>
      <c r="C46" s="31" t="s">
        <v>873</v>
      </c>
      <c r="D46" s="31" t="s">
        <v>990</v>
      </c>
      <c r="E46" s="31" t="s">
        <v>580</v>
      </c>
      <c r="F46" s="90">
        <v>13500000</v>
      </c>
      <c r="G46" s="32">
        <v>171.65</v>
      </c>
      <c r="H46" s="32" t="s">
        <v>314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44508</v>
      </c>
      <c r="B47" s="32">
        <v>505515</v>
      </c>
      <c r="C47" s="31" t="s">
        <v>991</v>
      </c>
      <c r="D47" s="31" t="s">
        <v>992</v>
      </c>
      <c r="E47" s="31" t="s">
        <v>580</v>
      </c>
      <c r="F47" s="90">
        <v>66502</v>
      </c>
      <c r="G47" s="32">
        <v>13.35</v>
      </c>
      <c r="H47" s="32" t="s">
        <v>314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44508</v>
      </c>
      <c r="B48" s="32">
        <v>505515</v>
      </c>
      <c r="C48" s="31" t="s">
        <v>991</v>
      </c>
      <c r="D48" s="31" t="s">
        <v>993</v>
      </c>
      <c r="E48" s="31" t="s">
        <v>579</v>
      </c>
      <c r="F48" s="90">
        <v>55700</v>
      </c>
      <c r="G48" s="32">
        <v>13.35</v>
      </c>
      <c r="H48" s="32" t="s">
        <v>314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44508</v>
      </c>
      <c r="B49" s="32">
        <v>539406</v>
      </c>
      <c r="C49" s="31" t="s">
        <v>994</v>
      </c>
      <c r="D49" s="31" t="s">
        <v>995</v>
      </c>
      <c r="E49" s="31" t="s">
        <v>580</v>
      </c>
      <c r="F49" s="90">
        <v>25000</v>
      </c>
      <c r="G49" s="32">
        <v>35</v>
      </c>
      <c r="H49" s="32" t="s">
        <v>314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44508</v>
      </c>
      <c r="B50" s="32">
        <v>539406</v>
      </c>
      <c r="C50" s="31" t="s">
        <v>994</v>
      </c>
      <c r="D50" s="31" t="s">
        <v>996</v>
      </c>
      <c r="E50" s="31" t="s">
        <v>579</v>
      </c>
      <c r="F50" s="90">
        <v>10199</v>
      </c>
      <c r="G50" s="32">
        <v>35</v>
      </c>
      <c r="H50" s="32" t="s">
        <v>314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44508</v>
      </c>
      <c r="B51" s="32">
        <v>539406</v>
      </c>
      <c r="C51" s="31" t="s">
        <v>994</v>
      </c>
      <c r="D51" s="31" t="s">
        <v>997</v>
      </c>
      <c r="E51" s="31" t="s">
        <v>579</v>
      </c>
      <c r="F51" s="90">
        <v>56500</v>
      </c>
      <c r="G51" s="32">
        <v>35</v>
      </c>
      <c r="H51" s="32" t="s">
        <v>314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44508</v>
      </c>
      <c r="B52" s="32">
        <v>539406</v>
      </c>
      <c r="C52" s="31" t="s">
        <v>994</v>
      </c>
      <c r="D52" s="31" t="s">
        <v>998</v>
      </c>
      <c r="E52" s="31" t="s">
        <v>580</v>
      </c>
      <c r="F52" s="90">
        <v>34200</v>
      </c>
      <c r="G52" s="32">
        <v>35</v>
      </c>
      <c r="H52" s="32" t="s">
        <v>314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44508</v>
      </c>
      <c r="B53" s="32">
        <v>539406</v>
      </c>
      <c r="C53" s="31" t="s">
        <v>994</v>
      </c>
      <c r="D53" s="31" t="s">
        <v>999</v>
      </c>
      <c r="E53" s="31" t="s">
        <v>580</v>
      </c>
      <c r="F53" s="90">
        <v>7499</v>
      </c>
      <c r="G53" s="32">
        <v>35</v>
      </c>
      <c r="H53" s="32" t="s">
        <v>314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44508</v>
      </c>
      <c r="B54" s="32">
        <v>531432</v>
      </c>
      <c r="C54" s="31" t="s">
        <v>921</v>
      </c>
      <c r="D54" s="31" t="s">
        <v>1000</v>
      </c>
      <c r="E54" s="31" t="s">
        <v>579</v>
      </c>
      <c r="F54" s="90">
        <v>54000</v>
      </c>
      <c r="G54" s="32">
        <v>4.75</v>
      </c>
      <c r="H54" s="32" t="s">
        <v>314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44508</v>
      </c>
      <c r="B55" s="32">
        <v>531432</v>
      </c>
      <c r="C55" s="31" t="s">
        <v>921</v>
      </c>
      <c r="D55" s="31" t="s">
        <v>1001</v>
      </c>
      <c r="E55" s="31" t="s">
        <v>580</v>
      </c>
      <c r="F55" s="90">
        <v>80000</v>
      </c>
      <c r="G55" s="32">
        <v>4.72</v>
      </c>
      <c r="H55" s="32" t="s">
        <v>314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44508</v>
      </c>
      <c r="B56" s="32">
        <v>531432</v>
      </c>
      <c r="C56" s="31" t="s">
        <v>921</v>
      </c>
      <c r="D56" s="31" t="s">
        <v>1002</v>
      </c>
      <c r="E56" s="31" t="s">
        <v>580</v>
      </c>
      <c r="F56" s="90">
        <v>79600</v>
      </c>
      <c r="G56" s="32">
        <v>4.6500000000000004</v>
      </c>
      <c r="H56" s="32" t="s">
        <v>314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44508</v>
      </c>
      <c r="B57" s="32">
        <v>540108</v>
      </c>
      <c r="C57" s="31" t="s">
        <v>1003</v>
      </c>
      <c r="D57" s="31" t="s">
        <v>1004</v>
      </c>
      <c r="E57" s="31" t="s">
        <v>580</v>
      </c>
      <c r="F57" s="90">
        <v>133565</v>
      </c>
      <c r="G57" s="32">
        <v>8.8699999999999992</v>
      </c>
      <c r="H57" s="32" t="s">
        <v>314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44508</v>
      </c>
      <c r="B58" s="32">
        <v>531650</v>
      </c>
      <c r="C58" s="31" t="s">
        <v>1005</v>
      </c>
      <c r="D58" s="31" t="s">
        <v>1006</v>
      </c>
      <c r="E58" s="31" t="s">
        <v>580</v>
      </c>
      <c r="F58" s="90">
        <v>129033</v>
      </c>
      <c r="G58" s="32">
        <v>0.7</v>
      </c>
      <c r="H58" s="32" t="s">
        <v>314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44508</v>
      </c>
      <c r="B59" s="32">
        <v>531650</v>
      </c>
      <c r="C59" s="31" t="s">
        <v>1005</v>
      </c>
      <c r="D59" s="31" t="s">
        <v>1007</v>
      </c>
      <c r="E59" s="31" t="s">
        <v>579</v>
      </c>
      <c r="F59" s="90">
        <v>127900</v>
      </c>
      <c r="G59" s="32">
        <v>0.7</v>
      </c>
      <c r="H59" s="32" t="s">
        <v>314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44508</v>
      </c>
      <c r="B60" s="32">
        <v>531650</v>
      </c>
      <c r="C60" s="31" t="s">
        <v>1005</v>
      </c>
      <c r="D60" s="31" t="s">
        <v>1007</v>
      </c>
      <c r="E60" s="31" t="s">
        <v>580</v>
      </c>
      <c r="F60" s="90">
        <v>1000</v>
      </c>
      <c r="G60" s="32">
        <v>0.76</v>
      </c>
      <c r="H60" s="32" t="s">
        <v>314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44508</v>
      </c>
      <c r="B61" s="32">
        <v>519307</v>
      </c>
      <c r="C61" s="31" t="s">
        <v>1008</v>
      </c>
      <c r="D61" s="31" t="s">
        <v>1009</v>
      </c>
      <c r="E61" s="31" t="s">
        <v>580</v>
      </c>
      <c r="F61" s="90">
        <v>1046359</v>
      </c>
      <c r="G61" s="32">
        <v>4.47</v>
      </c>
      <c r="H61" s="32" t="s">
        <v>314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44508</v>
      </c>
      <c r="B62" s="32" t="s">
        <v>1010</v>
      </c>
      <c r="C62" s="20" t="s">
        <v>1011</v>
      </c>
      <c r="D62" s="20" t="s">
        <v>1012</v>
      </c>
      <c r="E62" s="31" t="s">
        <v>579</v>
      </c>
      <c r="F62" s="90">
        <v>66000</v>
      </c>
      <c r="G62" s="32">
        <v>75.2</v>
      </c>
      <c r="H62" s="32" t="s">
        <v>850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44508</v>
      </c>
      <c r="B63" s="32" t="s">
        <v>1010</v>
      </c>
      <c r="C63" s="31" t="s">
        <v>1011</v>
      </c>
      <c r="D63" s="31" t="s">
        <v>1013</v>
      </c>
      <c r="E63" s="31" t="s">
        <v>579</v>
      </c>
      <c r="F63" s="90">
        <v>42000</v>
      </c>
      <c r="G63" s="32">
        <v>75.239999999999995</v>
      </c>
      <c r="H63" s="32" t="s">
        <v>850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44508</v>
      </c>
      <c r="B64" s="32" t="s">
        <v>1010</v>
      </c>
      <c r="C64" s="31" t="s">
        <v>1011</v>
      </c>
      <c r="D64" s="31" t="s">
        <v>947</v>
      </c>
      <c r="E64" s="31" t="s">
        <v>579</v>
      </c>
      <c r="F64" s="90">
        <v>66000</v>
      </c>
      <c r="G64" s="32">
        <v>75.27</v>
      </c>
      <c r="H64" s="32" t="s">
        <v>850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44508</v>
      </c>
      <c r="B65" s="32" t="s">
        <v>1014</v>
      </c>
      <c r="C65" s="31" t="s">
        <v>1015</v>
      </c>
      <c r="D65" s="31" t="s">
        <v>1016</v>
      </c>
      <c r="E65" s="31" t="s">
        <v>579</v>
      </c>
      <c r="F65" s="90">
        <v>69000</v>
      </c>
      <c r="G65" s="32">
        <v>55.7</v>
      </c>
      <c r="H65" s="32" t="s">
        <v>850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44508</v>
      </c>
      <c r="B66" s="32" t="s">
        <v>1017</v>
      </c>
      <c r="C66" s="31" t="s">
        <v>1018</v>
      </c>
      <c r="D66" s="31" t="s">
        <v>1019</v>
      </c>
      <c r="E66" s="31" t="s">
        <v>579</v>
      </c>
      <c r="F66" s="90">
        <v>751356</v>
      </c>
      <c r="G66" s="32">
        <v>80.180000000000007</v>
      </c>
      <c r="H66" s="32" t="s">
        <v>850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44508</v>
      </c>
      <c r="B67" s="32" t="s">
        <v>1020</v>
      </c>
      <c r="C67" s="31" t="s">
        <v>1021</v>
      </c>
      <c r="D67" s="31" t="s">
        <v>1022</v>
      </c>
      <c r="E67" s="31" t="s">
        <v>579</v>
      </c>
      <c r="F67" s="90">
        <v>127050</v>
      </c>
      <c r="G67" s="32">
        <v>42.07</v>
      </c>
      <c r="H67" s="32" t="s">
        <v>850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44508</v>
      </c>
      <c r="B68" s="32" t="s">
        <v>1023</v>
      </c>
      <c r="C68" s="31" t="s">
        <v>1024</v>
      </c>
      <c r="D68" s="31" t="s">
        <v>1025</v>
      </c>
      <c r="E68" s="31" t="s">
        <v>579</v>
      </c>
      <c r="F68" s="90">
        <v>441325</v>
      </c>
      <c r="G68" s="32">
        <v>5.6</v>
      </c>
      <c r="H68" s="32" t="s">
        <v>850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44508</v>
      </c>
      <c r="B69" s="32" t="s">
        <v>1026</v>
      </c>
      <c r="C69" s="31" t="s">
        <v>1027</v>
      </c>
      <c r="D69" s="31" t="s">
        <v>1022</v>
      </c>
      <c r="E69" s="31" t="s">
        <v>579</v>
      </c>
      <c r="F69" s="90">
        <v>228927</v>
      </c>
      <c r="G69" s="32">
        <v>121.5</v>
      </c>
      <c r="H69" s="32" t="s">
        <v>850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44508</v>
      </c>
      <c r="B70" s="32" t="s">
        <v>1026</v>
      </c>
      <c r="C70" s="31" t="s">
        <v>1027</v>
      </c>
      <c r="D70" s="31" t="s">
        <v>1019</v>
      </c>
      <c r="E70" s="31" t="s">
        <v>579</v>
      </c>
      <c r="F70" s="90">
        <v>234568</v>
      </c>
      <c r="G70" s="32">
        <v>121.63</v>
      </c>
      <c r="H70" s="32" t="s">
        <v>850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44508</v>
      </c>
      <c r="B71" s="32" t="s">
        <v>922</v>
      </c>
      <c r="C71" s="31" t="s">
        <v>923</v>
      </c>
      <c r="D71" s="31" t="s">
        <v>924</v>
      </c>
      <c r="E71" s="31" t="s">
        <v>580</v>
      </c>
      <c r="F71" s="90">
        <v>120000</v>
      </c>
      <c r="G71" s="32">
        <v>23.8</v>
      </c>
      <c r="H71" s="32" t="s">
        <v>850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44508</v>
      </c>
      <c r="B72" s="32" t="s">
        <v>1010</v>
      </c>
      <c r="C72" s="31" t="s">
        <v>1011</v>
      </c>
      <c r="D72" s="31" t="s">
        <v>1012</v>
      </c>
      <c r="E72" s="31" t="s">
        <v>580</v>
      </c>
      <c r="F72" s="90">
        <v>66000</v>
      </c>
      <c r="G72" s="32">
        <v>75.27</v>
      </c>
      <c r="H72" s="32" t="s">
        <v>850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44508</v>
      </c>
      <c r="B73" s="32" t="s">
        <v>1010</v>
      </c>
      <c r="C73" s="31" t="s">
        <v>1011</v>
      </c>
      <c r="D73" s="31" t="s">
        <v>1028</v>
      </c>
      <c r="E73" s="31" t="s">
        <v>580</v>
      </c>
      <c r="F73" s="90">
        <v>60000</v>
      </c>
      <c r="G73" s="32">
        <v>75.2</v>
      </c>
      <c r="H73" s="32" t="s">
        <v>850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44508</v>
      </c>
      <c r="B74" s="32" t="s">
        <v>1014</v>
      </c>
      <c r="C74" s="31" t="s">
        <v>1015</v>
      </c>
      <c r="D74" s="31" t="s">
        <v>1029</v>
      </c>
      <c r="E74" s="31" t="s">
        <v>580</v>
      </c>
      <c r="F74" s="90">
        <v>72000</v>
      </c>
      <c r="G74" s="32">
        <v>55.7</v>
      </c>
      <c r="H74" s="32" t="s">
        <v>850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44508</v>
      </c>
      <c r="B75" s="32" t="s">
        <v>1017</v>
      </c>
      <c r="C75" s="31" t="s">
        <v>1018</v>
      </c>
      <c r="D75" s="31" t="s">
        <v>1019</v>
      </c>
      <c r="E75" s="31" t="s">
        <v>580</v>
      </c>
      <c r="F75" s="90">
        <v>751356</v>
      </c>
      <c r="G75" s="32">
        <v>80.37</v>
      </c>
      <c r="H75" s="32" t="s">
        <v>850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44508</v>
      </c>
      <c r="B76" s="32" t="s">
        <v>1020</v>
      </c>
      <c r="C76" s="31" t="s">
        <v>1021</v>
      </c>
      <c r="D76" s="31" t="s">
        <v>1022</v>
      </c>
      <c r="E76" s="31" t="s">
        <v>580</v>
      </c>
      <c r="F76" s="90">
        <v>130404</v>
      </c>
      <c r="G76" s="32">
        <v>42.3</v>
      </c>
      <c r="H76" s="32" t="s">
        <v>850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44508</v>
      </c>
      <c r="B77" s="32" t="s">
        <v>1023</v>
      </c>
      <c r="C77" s="31" t="s">
        <v>1024</v>
      </c>
      <c r="D77" s="31" t="s">
        <v>1030</v>
      </c>
      <c r="E77" s="31" t="s">
        <v>580</v>
      </c>
      <c r="F77" s="90">
        <v>1075291</v>
      </c>
      <c r="G77" s="32">
        <v>5.57</v>
      </c>
      <c r="H77" s="32" t="s">
        <v>850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44508</v>
      </c>
      <c r="B78" s="32" t="s">
        <v>1026</v>
      </c>
      <c r="C78" s="31" t="s">
        <v>1027</v>
      </c>
      <c r="D78" s="31" t="s">
        <v>1019</v>
      </c>
      <c r="E78" s="31" t="s">
        <v>580</v>
      </c>
      <c r="F78" s="90">
        <v>234568</v>
      </c>
      <c r="G78" s="32">
        <v>121.74</v>
      </c>
      <c r="H78" s="32" t="s">
        <v>850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44508</v>
      </c>
      <c r="B79" s="32" t="s">
        <v>1026</v>
      </c>
      <c r="C79" s="31" t="s">
        <v>1027</v>
      </c>
      <c r="D79" s="31" t="s">
        <v>1022</v>
      </c>
      <c r="E79" s="31" t="s">
        <v>580</v>
      </c>
      <c r="F79" s="90">
        <v>221413</v>
      </c>
      <c r="G79" s="32">
        <v>121.91</v>
      </c>
      <c r="H79" s="32" t="s">
        <v>850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44508</v>
      </c>
      <c r="B80" s="32" t="s">
        <v>1008</v>
      </c>
      <c r="C80" s="31" t="s">
        <v>1031</v>
      </c>
      <c r="D80" s="31" t="s">
        <v>1032</v>
      </c>
      <c r="E80" s="31" t="s">
        <v>580</v>
      </c>
      <c r="F80" s="90">
        <v>1573864</v>
      </c>
      <c r="G80" s="32">
        <v>4.54</v>
      </c>
      <c r="H80" s="32" t="s">
        <v>850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5"/>
  <sheetViews>
    <sheetView zoomScale="85" zoomScaleNormal="85" workbookViewId="0">
      <selection activeCell="E22" sqref="E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925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44509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571</v>
      </c>
      <c r="C9" s="100"/>
      <c r="D9" s="101" t="s">
        <v>582</v>
      </c>
      <c r="E9" s="100" t="s">
        <v>583</v>
      </c>
      <c r="F9" s="100" t="s">
        <v>584</v>
      </c>
      <c r="G9" s="100" t="s">
        <v>585</v>
      </c>
      <c r="H9" s="100" t="s">
        <v>586</v>
      </c>
      <c r="I9" s="100" t="s">
        <v>587</v>
      </c>
      <c r="J9" s="99" t="s">
        <v>588</v>
      </c>
      <c r="K9" s="100" t="s">
        <v>589</v>
      </c>
      <c r="L9" s="102" t="s">
        <v>590</v>
      </c>
      <c r="M9" s="102" t="s">
        <v>591</v>
      </c>
      <c r="N9" s="100" t="s">
        <v>592</v>
      </c>
      <c r="O9" s="101" t="s">
        <v>593</v>
      </c>
      <c r="P9" s="100" t="s">
        <v>835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5">
        <v>1</v>
      </c>
      <c r="B10" s="305">
        <v>44454</v>
      </c>
      <c r="C10" s="326"/>
      <c r="D10" s="306" t="s">
        <v>299</v>
      </c>
      <c r="E10" s="307" t="s">
        <v>596</v>
      </c>
      <c r="F10" s="308">
        <v>2195</v>
      </c>
      <c r="G10" s="308">
        <v>2080</v>
      </c>
      <c r="H10" s="307">
        <v>2295</v>
      </c>
      <c r="I10" s="309" t="s">
        <v>830</v>
      </c>
      <c r="J10" s="310" t="s">
        <v>836</v>
      </c>
      <c r="K10" s="310">
        <f t="shared" ref="K10:K11" si="0">H10-F10</f>
        <v>100</v>
      </c>
      <c r="L10" s="311">
        <f t="shared" ref="L10:L11" si="1">(F10*-0.7)/100</f>
        <v>-15.365</v>
      </c>
      <c r="M10" s="312">
        <f t="shared" ref="M10:M11" si="2">(K10+L10)/F10</f>
        <v>3.8558086560364468E-2</v>
      </c>
      <c r="N10" s="310" t="s">
        <v>594</v>
      </c>
      <c r="O10" s="313">
        <v>44469</v>
      </c>
      <c r="P10" s="308"/>
      <c r="Q10" s="1"/>
      <c r="R10" s="1" t="s">
        <v>595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6">
        <v>2</v>
      </c>
      <c r="B11" s="297">
        <v>44460</v>
      </c>
      <c r="C11" s="298"/>
      <c r="D11" s="299" t="s">
        <v>374</v>
      </c>
      <c r="E11" s="300" t="s">
        <v>596</v>
      </c>
      <c r="F11" s="301">
        <v>1510</v>
      </c>
      <c r="G11" s="301">
        <v>1395</v>
      </c>
      <c r="H11" s="300">
        <v>1585</v>
      </c>
      <c r="I11" s="302" t="s">
        <v>832</v>
      </c>
      <c r="J11" s="103" t="s">
        <v>881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594</v>
      </c>
      <c r="O11" s="106">
        <v>44501</v>
      </c>
      <c r="P11" s="301"/>
      <c r="Q11" s="1"/>
      <c r="R11" s="1" t="s">
        <v>595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2">
        <v>44474</v>
      </c>
      <c r="C12" s="114"/>
      <c r="D12" s="109" t="s">
        <v>118</v>
      </c>
      <c r="E12" s="110" t="s">
        <v>596</v>
      </c>
      <c r="F12" s="107" t="s">
        <v>837</v>
      </c>
      <c r="G12" s="107">
        <v>660</v>
      </c>
      <c r="H12" s="110"/>
      <c r="I12" s="111" t="s">
        <v>838</v>
      </c>
      <c r="J12" s="112" t="s">
        <v>597</v>
      </c>
      <c r="K12" s="113"/>
      <c r="L12" s="108"/>
      <c r="M12" s="114"/>
      <c r="N12" s="109"/>
      <c r="O12" s="110"/>
      <c r="P12" s="107">
        <f>VLOOKUP(D12,'MidCap Intra'!B22:C521,2,0)</f>
        <v>703.25</v>
      </c>
      <c r="Q12" s="1"/>
      <c r="R12" s="1" t="s">
        <v>595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35">
        <v>4</v>
      </c>
      <c r="B13" s="436">
        <v>44477</v>
      </c>
      <c r="C13" s="437"/>
      <c r="D13" s="438" t="s">
        <v>81</v>
      </c>
      <c r="E13" s="439" t="s">
        <v>596</v>
      </c>
      <c r="F13" s="433">
        <v>3870</v>
      </c>
      <c r="G13" s="433">
        <v>3670</v>
      </c>
      <c r="H13" s="439">
        <v>3670</v>
      </c>
      <c r="I13" s="440" t="s">
        <v>839</v>
      </c>
      <c r="J13" s="429" t="s">
        <v>1034</v>
      </c>
      <c r="K13" s="429">
        <f t="shared" ref="K13" si="3">H13-F13</f>
        <v>-200</v>
      </c>
      <c r="L13" s="430">
        <f t="shared" ref="L13" si="4">(F13*-0.7)/100</f>
        <v>-27.09</v>
      </c>
      <c r="M13" s="431">
        <f t="shared" ref="M13" si="5">(K13+L13)/F13</f>
        <v>-5.8679586563307497E-2</v>
      </c>
      <c r="N13" s="429" t="s">
        <v>607</v>
      </c>
      <c r="O13" s="432">
        <v>44503</v>
      </c>
      <c r="P13" s="433"/>
      <c r="Q13" s="1"/>
      <c r="R13" s="1" t="s">
        <v>595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44480</v>
      </c>
      <c r="C14" s="298"/>
      <c r="D14" s="299" t="s">
        <v>210</v>
      </c>
      <c r="E14" s="300" t="s">
        <v>596</v>
      </c>
      <c r="F14" s="301">
        <v>7330</v>
      </c>
      <c r="G14" s="301">
        <v>6980</v>
      </c>
      <c r="H14" s="300">
        <v>7760</v>
      </c>
      <c r="I14" s="302" t="s">
        <v>841</v>
      </c>
      <c r="J14" s="103" t="s">
        <v>1033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594</v>
      </c>
      <c r="O14" s="106">
        <v>44501</v>
      </c>
      <c r="P14" s="301"/>
      <c r="Q14" s="1"/>
      <c r="R14" s="1" t="s">
        <v>595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99" customFormat="1" ht="12.75" customHeight="1">
      <c r="A15" s="387">
        <v>6</v>
      </c>
      <c r="B15" s="388">
        <v>44495</v>
      </c>
      <c r="C15" s="389"/>
      <c r="D15" s="390" t="s">
        <v>126</v>
      </c>
      <c r="E15" s="391" t="s">
        <v>596</v>
      </c>
      <c r="F15" s="392" t="s">
        <v>856</v>
      </c>
      <c r="G15" s="392">
        <v>1395</v>
      </c>
      <c r="H15" s="391"/>
      <c r="I15" s="393" t="s">
        <v>857</v>
      </c>
      <c r="J15" s="394" t="s">
        <v>597</v>
      </c>
      <c r="K15" s="394"/>
      <c r="L15" s="395"/>
      <c r="M15" s="396"/>
      <c r="N15" s="394"/>
      <c r="O15" s="397"/>
      <c r="P15" s="107">
        <f>VLOOKUP(D15,'MidCap Intra'!B29:C519,2,0)</f>
        <v>1510.85</v>
      </c>
      <c r="Q15" s="398"/>
      <c r="R15" s="398" t="s">
        <v>595</v>
      </c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8"/>
      <c r="AF15" s="398"/>
      <c r="AG15" s="398"/>
      <c r="AH15" s="398"/>
      <c r="AI15" s="398"/>
      <c r="AJ15" s="398"/>
      <c r="AK15" s="398"/>
      <c r="AL15" s="398"/>
    </row>
    <row r="16" spans="1:38" s="399" customFormat="1" ht="12.75" customHeight="1">
      <c r="A16" s="422">
        <v>7</v>
      </c>
      <c r="B16" s="423">
        <v>44496</v>
      </c>
      <c r="C16" s="424"/>
      <c r="D16" s="425" t="s">
        <v>282</v>
      </c>
      <c r="E16" s="426" t="s">
        <v>596</v>
      </c>
      <c r="F16" s="427">
        <v>2245</v>
      </c>
      <c r="G16" s="427">
        <v>2080</v>
      </c>
      <c r="H16" s="426">
        <v>2080</v>
      </c>
      <c r="I16" s="428" t="s">
        <v>830</v>
      </c>
      <c r="J16" s="429" t="s">
        <v>909</v>
      </c>
      <c r="K16" s="429">
        <f t="shared" ref="K16" si="9">H16-F16</f>
        <v>-165</v>
      </c>
      <c r="L16" s="430">
        <f t="shared" ref="L16" si="10">(F16*-0.7)/100</f>
        <v>-15.715</v>
      </c>
      <c r="M16" s="431">
        <f t="shared" ref="M16" si="11">(K16+L16)/F16</f>
        <v>-8.0496659242761698E-2</v>
      </c>
      <c r="N16" s="429" t="s">
        <v>607</v>
      </c>
      <c r="O16" s="432">
        <v>44503</v>
      </c>
      <c r="P16" s="433"/>
      <c r="Q16" s="398"/>
      <c r="R16" s="398" t="s">
        <v>595</v>
      </c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398"/>
      <c r="AF16" s="398"/>
      <c r="AG16" s="398"/>
      <c r="AH16" s="398"/>
      <c r="AI16" s="398"/>
      <c r="AJ16" s="398"/>
      <c r="AK16" s="398"/>
      <c r="AL16" s="398"/>
    </row>
    <row r="17" spans="1:38" s="399" customFormat="1" ht="12.75" customHeight="1">
      <c r="A17" s="387">
        <v>8</v>
      </c>
      <c r="B17" s="270">
        <v>44501</v>
      </c>
      <c r="C17" s="389"/>
      <c r="D17" s="390" t="s">
        <v>130</v>
      </c>
      <c r="E17" s="391" t="s">
        <v>596</v>
      </c>
      <c r="F17" s="392" t="s">
        <v>883</v>
      </c>
      <c r="G17" s="392">
        <v>447</v>
      </c>
      <c r="H17" s="391"/>
      <c r="I17" s="393" t="s">
        <v>884</v>
      </c>
      <c r="J17" s="394" t="s">
        <v>597</v>
      </c>
      <c r="K17" s="394"/>
      <c r="L17" s="395"/>
      <c r="M17" s="396"/>
      <c r="N17" s="394"/>
      <c r="O17" s="397"/>
      <c r="P17" s="107">
        <f>VLOOKUP(D17,'MidCap Intra'!B31:C520,2,0)</f>
        <v>490.5</v>
      </c>
      <c r="Q17" s="398"/>
      <c r="R17" s="398" t="s">
        <v>595</v>
      </c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8"/>
      <c r="AF17" s="398"/>
      <c r="AG17" s="398"/>
      <c r="AH17" s="398"/>
      <c r="AI17" s="398"/>
      <c r="AJ17" s="398"/>
      <c r="AK17" s="398"/>
      <c r="AL17" s="398"/>
    </row>
    <row r="18" spans="1:38" s="399" customFormat="1" ht="12.75" customHeight="1">
      <c r="A18" s="387">
        <v>9</v>
      </c>
      <c r="B18" s="270">
        <v>44501</v>
      </c>
      <c r="C18" s="389"/>
      <c r="D18" s="390" t="s">
        <v>158</v>
      </c>
      <c r="E18" s="391" t="s">
        <v>596</v>
      </c>
      <c r="F18" s="392" t="s">
        <v>885</v>
      </c>
      <c r="G18" s="392">
        <v>955</v>
      </c>
      <c r="H18" s="391"/>
      <c r="I18" s="393" t="s">
        <v>886</v>
      </c>
      <c r="J18" s="394" t="s">
        <v>597</v>
      </c>
      <c r="K18" s="394"/>
      <c r="L18" s="395"/>
      <c r="M18" s="396"/>
      <c r="N18" s="394"/>
      <c r="O18" s="397"/>
      <c r="P18" s="107">
        <f>VLOOKUP(D18,'MidCap Intra'!B32:C521,2,0)</f>
        <v>1008.25</v>
      </c>
      <c r="Q18" s="398"/>
      <c r="R18" s="398" t="s">
        <v>598</v>
      </c>
      <c r="S18" s="398"/>
      <c r="T18" s="398"/>
      <c r="U18" s="398"/>
      <c r="V18" s="398"/>
      <c r="W18" s="398"/>
      <c r="X18" s="398"/>
      <c r="Y18" s="398"/>
      <c r="Z18" s="398"/>
      <c r="AA18" s="398"/>
      <c r="AB18" s="398"/>
      <c r="AC18" s="398"/>
      <c r="AD18" s="398"/>
      <c r="AE18" s="398"/>
      <c r="AF18" s="398"/>
      <c r="AG18" s="398"/>
      <c r="AH18" s="398"/>
      <c r="AI18" s="398"/>
      <c r="AJ18" s="398"/>
      <c r="AK18" s="398"/>
      <c r="AL18" s="398"/>
    </row>
    <row r="19" spans="1:38" ht="12.75" customHeight="1">
      <c r="A19" s="325">
        <v>10</v>
      </c>
      <c r="B19" s="305">
        <v>44502</v>
      </c>
      <c r="C19" s="326"/>
      <c r="D19" s="306" t="s">
        <v>71</v>
      </c>
      <c r="E19" s="307" t="s">
        <v>596</v>
      </c>
      <c r="F19" s="308">
        <v>201</v>
      </c>
      <c r="G19" s="308">
        <v>188</v>
      </c>
      <c r="H19" s="307">
        <v>209.5</v>
      </c>
      <c r="I19" s="309" t="s">
        <v>892</v>
      </c>
      <c r="J19" s="310" t="s">
        <v>930</v>
      </c>
      <c r="K19" s="310">
        <f t="shared" ref="K19" si="12">H19-F19</f>
        <v>8.5</v>
      </c>
      <c r="L19" s="311">
        <f t="shared" ref="L19" si="13">(F19*-0.7)/100</f>
        <v>-1.4069999999999998</v>
      </c>
      <c r="M19" s="312">
        <f t="shared" ref="M19" si="14">(K19+L19)/F19</f>
        <v>3.5288557213930351E-2</v>
      </c>
      <c r="N19" s="310" t="s">
        <v>594</v>
      </c>
      <c r="O19" s="313">
        <v>44508</v>
      </c>
      <c r="P19" s="308">
        <f>VLOOKUP(D19,'MidCap Intra'!B33:C522,2,0)</f>
        <v>212.45</v>
      </c>
      <c r="Q19" s="1"/>
      <c r="R19" s="1" t="s">
        <v>595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599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600</v>
      </c>
      <c r="B24" s="132"/>
      <c r="C24" s="132"/>
      <c r="D24" s="132"/>
      <c r="E24" s="44"/>
      <c r="F24" s="140" t="s">
        <v>601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602</v>
      </c>
      <c r="B25" s="132"/>
      <c r="C25" s="132"/>
      <c r="D25" s="132"/>
      <c r="E25" s="6"/>
      <c r="F25" s="140" t="s">
        <v>603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604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571</v>
      </c>
      <c r="C28" s="102"/>
      <c r="D28" s="101" t="s">
        <v>582</v>
      </c>
      <c r="E28" s="100" t="s">
        <v>583</v>
      </c>
      <c r="F28" s="100" t="s">
        <v>584</v>
      </c>
      <c r="G28" s="100" t="s">
        <v>605</v>
      </c>
      <c r="H28" s="100" t="s">
        <v>586</v>
      </c>
      <c r="I28" s="100" t="s">
        <v>587</v>
      </c>
      <c r="J28" s="100" t="s">
        <v>588</v>
      </c>
      <c r="K28" s="100" t="s">
        <v>606</v>
      </c>
      <c r="L28" s="153" t="s">
        <v>590</v>
      </c>
      <c r="M28" s="102" t="s">
        <v>591</v>
      </c>
      <c r="N28" s="100" t="s">
        <v>592</v>
      </c>
      <c r="O28" s="101" t="s">
        <v>593</v>
      </c>
      <c r="P28" s="1"/>
      <c r="Q28" s="1"/>
      <c r="R28" s="59"/>
      <c r="S28" s="59"/>
      <c r="T28" s="5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9" customFormat="1" ht="15" customHeight="1">
      <c r="A29" s="351">
        <v>1</v>
      </c>
      <c r="B29" s="339">
        <v>44491</v>
      </c>
      <c r="C29" s="352"/>
      <c r="D29" s="353" t="s">
        <v>115</v>
      </c>
      <c r="E29" s="354" t="s">
        <v>596</v>
      </c>
      <c r="F29" s="354">
        <v>2925</v>
      </c>
      <c r="G29" s="354">
        <v>2850</v>
      </c>
      <c r="H29" s="354">
        <v>2940</v>
      </c>
      <c r="I29" s="354" t="s">
        <v>848</v>
      </c>
      <c r="J29" s="340" t="s">
        <v>887</v>
      </c>
      <c r="K29" s="340">
        <f t="shared" ref="K29" si="15">H29-F29</f>
        <v>15</v>
      </c>
      <c r="L29" s="355">
        <f t="shared" ref="L29" si="16">(F29*-0.7)/100</f>
        <v>-20.474999999999998</v>
      </c>
      <c r="M29" s="356">
        <f t="shared" ref="M29" si="17">(K29+L29)/F29</f>
        <v>-1.8717948717948711E-3</v>
      </c>
      <c r="N29" s="340" t="s">
        <v>717</v>
      </c>
      <c r="O29" s="357">
        <v>44501</v>
      </c>
      <c r="R29" s="288" t="s">
        <v>595</v>
      </c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</row>
    <row r="30" spans="1:38" s="269" customFormat="1" ht="15" customHeight="1">
      <c r="A30" s="280">
        <v>2</v>
      </c>
      <c r="B30" s="270">
        <v>44495</v>
      </c>
      <c r="C30" s="281"/>
      <c r="D30" s="282" t="s">
        <v>202</v>
      </c>
      <c r="E30" s="283" t="s">
        <v>596</v>
      </c>
      <c r="F30" s="283" t="s">
        <v>851</v>
      </c>
      <c r="G30" s="283">
        <v>3390</v>
      </c>
      <c r="H30" s="283"/>
      <c r="I30" s="283" t="s">
        <v>852</v>
      </c>
      <c r="J30" s="400" t="s">
        <v>597</v>
      </c>
      <c r="K30" s="350"/>
      <c r="L30" s="350"/>
      <c r="M30" s="350"/>
      <c r="N30" s="350"/>
      <c r="O30" s="350"/>
      <c r="R30" s="288" t="s">
        <v>595</v>
      </c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</row>
    <row r="31" spans="1:38" s="269" customFormat="1" ht="15" customHeight="1">
      <c r="A31" s="280">
        <v>3</v>
      </c>
      <c r="B31" s="270">
        <v>44497</v>
      </c>
      <c r="C31" s="281"/>
      <c r="D31" s="282" t="s">
        <v>324</v>
      </c>
      <c r="E31" s="283" t="s">
        <v>596</v>
      </c>
      <c r="F31" s="283" t="s">
        <v>879</v>
      </c>
      <c r="G31" s="283">
        <v>403</v>
      </c>
      <c r="H31" s="283"/>
      <c r="I31" s="283" t="s">
        <v>880</v>
      </c>
      <c r="J31" s="400" t="s">
        <v>597</v>
      </c>
      <c r="K31" s="324"/>
      <c r="L31" s="281"/>
      <c r="M31" s="282"/>
      <c r="N31" s="283"/>
      <c r="O31" s="283"/>
      <c r="R31" s="288" t="s">
        <v>598</v>
      </c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</row>
    <row r="32" spans="1:38" s="269" customFormat="1" ht="15" customHeight="1">
      <c r="A32" s="290">
        <v>4</v>
      </c>
      <c r="B32" s="267">
        <v>44501</v>
      </c>
      <c r="C32" s="291"/>
      <c r="D32" s="304" t="s">
        <v>190</v>
      </c>
      <c r="E32" s="303" t="s">
        <v>596</v>
      </c>
      <c r="F32" s="303">
        <v>502</v>
      </c>
      <c r="G32" s="303">
        <v>487</v>
      </c>
      <c r="H32" s="303">
        <v>511</v>
      </c>
      <c r="I32" s="303" t="s">
        <v>882</v>
      </c>
      <c r="J32" s="103" t="s">
        <v>804</v>
      </c>
      <c r="K32" s="103">
        <f t="shared" ref="K32" si="18">H32-F32</f>
        <v>9</v>
      </c>
      <c r="L32" s="104">
        <f>(F32*-0.07)/100</f>
        <v>-0.35139999999999999</v>
      </c>
      <c r="M32" s="105">
        <f t="shared" ref="M32" si="19">(K32+L32)/F32</f>
        <v>1.722828685258964E-2</v>
      </c>
      <c r="N32" s="103" t="s">
        <v>594</v>
      </c>
      <c r="O32" s="341">
        <v>44501</v>
      </c>
      <c r="R32" s="288" t="s">
        <v>595</v>
      </c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</row>
    <row r="33" spans="1:38" s="269" customFormat="1" ht="15" customHeight="1">
      <c r="A33" s="280"/>
      <c r="B33" s="270"/>
      <c r="C33" s="281"/>
      <c r="D33" s="282"/>
      <c r="E33" s="283"/>
      <c r="F33" s="283"/>
      <c r="G33" s="283"/>
      <c r="H33" s="283"/>
      <c r="I33" s="283"/>
      <c r="J33" s="280"/>
      <c r="K33" s="324"/>
      <c r="L33" s="281"/>
      <c r="M33" s="282"/>
      <c r="N33" s="283"/>
      <c r="O33" s="283"/>
      <c r="R33" s="28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</row>
    <row r="34" spans="1:38" s="269" customFormat="1" ht="15" customHeight="1">
      <c r="A34" s="280"/>
      <c r="B34" s="324"/>
      <c r="C34" s="281"/>
      <c r="D34" s="282"/>
      <c r="E34" s="283"/>
      <c r="F34" s="283"/>
      <c r="G34" s="283"/>
      <c r="H34" s="283"/>
      <c r="I34" s="283"/>
      <c r="J34" s="280"/>
      <c r="K34" s="324"/>
      <c r="L34" s="281"/>
      <c r="M34" s="282"/>
      <c r="N34" s="283"/>
      <c r="O34" s="283"/>
      <c r="R34" s="28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</row>
    <row r="35" spans="1:38" ht="15" customHeight="1">
      <c r="A35" s="271"/>
      <c r="B35" s="272"/>
      <c r="C35" s="273"/>
      <c r="D35" s="274"/>
      <c r="E35" s="275"/>
      <c r="F35" s="275"/>
      <c r="G35" s="275"/>
      <c r="H35" s="275"/>
      <c r="I35" s="275"/>
      <c r="J35" s="284"/>
      <c r="K35" s="284"/>
      <c r="L35" s="276"/>
      <c r="M35" s="285"/>
      <c r="N35" s="284"/>
      <c r="O35" s="286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55"/>
      <c r="B37" s="121"/>
      <c r="C37" s="156"/>
      <c r="D37" s="157"/>
      <c r="E37" s="120"/>
      <c r="F37" s="120"/>
      <c r="G37" s="120"/>
      <c r="H37" s="120"/>
      <c r="I37" s="120"/>
      <c r="J37" s="158"/>
      <c r="K37" s="158"/>
      <c r="L37" s="159"/>
      <c r="M37" s="160"/>
      <c r="N37" s="126"/>
      <c r="O37" s="161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44.25" customHeight="1">
      <c r="A38" s="132" t="s">
        <v>599</v>
      </c>
      <c r="B38" s="156"/>
      <c r="C38" s="156"/>
      <c r="D38" s="1"/>
      <c r="E38" s="6"/>
      <c r="F38" s="6"/>
      <c r="G38" s="6"/>
      <c r="H38" s="6" t="s">
        <v>611</v>
      </c>
      <c r="I38" s="6"/>
      <c r="J38" s="6"/>
      <c r="K38" s="128"/>
      <c r="L38" s="160"/>
      <c r="M38" s="128"/>
      <c r="N38" s="129"/>
      <c r="O38" s="128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8" ht="12.75" customHeight="1">
      <c r="A39" s="139" t="s">
        <v>600</v>
      </c>
      <c r="B39" s="132"/>
      <c r="C39" s="132"/>
      <c r="D39" s="132"/>
      <c r="E39" s="44"/>
      <c r="F39" s="140" t="s">
        <v>601</v>
      </c>
      <c r="G39" s="59"/>
      <c r="H39" s="44"/>
      <c r="I39" s="59"/>
      <c r="J39" s="6"/>
      <c r="K39" s="162"/>
      <c r="L39" s="163"/>
      <c r="M39" s="6"/>
      <c r="N39" s="122"/>
      <c r="O39" s="164"/>
      <c r="P39" s="4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4.25" customHeight="1">
      <c r="A40" s="139"/>
      <c r="B40" s="132"/>
      <c r="C40" s="132"/>
      <c r="D40" s="132"/>
      <c r="E40" s="6"/>
      <c r="F40" s="140" t="s">
        <v>603</v>
      </c>
      <c r="G40" s="59"/>
      <c r="H40" s="44"/>
      <c r="I40" s="59"/>
      <c r="J40" s="6"/>
      <c r="K40" s="162"/>
      <c r="L40" s="163"/>
      <c r="M40" s="6"/>
      <c r="N40" s="122"/>
      <c r="O40" s="164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32"/>
      <c r="B41" s="132"/>
      <c r="C41" s="132"/>
      <c r="D41" s="132"/>
      <c r="E41" s="6"/>
      <c r="F41" s="6"/>
      <c r="G41" s="6"/>
      <c r="H41" s="6"/>
      <c r="I41" s="6"/>
      <c r="J41" s="145"/>
      <c r="K41" s="142"/>
      <c r="L41" s="143"/>
      <c r="M41" s="6"/>
      <c r="N41" s="146"/>
      <c r="O41" s="1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2.75" customHeight="1">
      <c r="A42" s="165" t="s">
        <v>612</v>
      </c>
      <c r="B42" s="165"/>
      <c r="C42" s="165"/>
      <c r="D42" s="165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38.25" customHeight="1">
      <c r="A43" s="100" t="s">
        <v>16</v>
      </c>
      <c r="B43" s="100" t="s">
        <v>571</v>
      </c>
      <c r="C43" s="100"/>
      <c r="D43" s="101" t="s">
        <v>582</v>
      </c>
      <c r="E43" s="100" t="s">
        <v>583</v>
      </c>
      <c r="F43" s="100" t="s">
        <v>584</v>
      </c>
      <c r="G43" s="100" t="s">
        <v>605</v>
      </c>
      <c r="H43" s="100" t="s">
        <v>586</v>
      </c>
      <c r="I43" s="100" t="s">
        <v>587</v>
      </c>
      <c r="J43" s="99" t="s">
        <v>588</v>
      </c>
      <c r="K43" s="166" t="s">
        <v>613</v>
      </c>
      <c r="L43" s="102" t="s">
        <v>590</v>
      </c>
      <c r="M43" s="166" t="s">
        <v>614</v>
      </c>
      <c r="N43" s="100" t="s">
        <v>615</v>
      </c>
      <c r="O43" s="99" t="s">
        <v>592</v>
      </c>
      <c r="P43" s="101" t="s">
        <v>593</v>
      </c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s="269" customFormat="1" ht="13.5" customHeight="1">
      <c r="A44" s="292">
        <v>1</v>
      </c>
      <c r="B44" s="270">
        <v>44501</v>
      </c>
      <c r="C44" s="342"/>
      <c r="D44" s="342" t="s">
        <v>888</v>
      </c>
      <c r="E44" s="292" t="s">
        <v>596</v>
      </c>
      <c r="F44" s="292" t="s">
        <v>889</v>
      </c>
      <c r="G44" s="292">
        <v>2380</v>
      </c>
      <c r="H44" s="295"/>
      <c r="I44" s="295" t="s">
        <v>890</v>
      </c>
      <c r="J44" s="323" t="s">
        <v>597</v>
      </c>
      <c r="K44" s="295"/>
      <c r="L44" s="401"/>
      <c r="M44" s="402"/>
      <c r="N44" s="295"/>
      <c r="O44" s="403"/>
      <c r="P44" s="404"/>
      <c r="Q44" s="278"/>
      <c r="R44" s="321" t="s">
        <v>595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320"/>
      <c r="AG44" s="289"/>
      <c r="AH44" s="319"/>
      <c r="AI44" s="319"/>
      <c r="AJ44" s="320"/>
      <c r="AK44" s="320"/>
      <c r="AL44" s="320"/>
    </row>
    <row r="45" spans="1:38" s="269" customFormat="1" ht="13.5" customHeight="1">
      <c r="A45" s="466">
        <v>2</v>
      </c>
      <c r="B45" s="467">
        <v>44502</v>
      </c>
      <c r="C45" s="468"/>
      <c r="D45" s="468" t="s">
        <v>893</v>
      </c>
      <c r="E45" s="417" t="s">
        <v>596</v>
      </c>
      <c r="F45" s="417">
        <v>2887.5</v>
      </c>
      <c r="G45" s="417">
        <v>2848</v>
      </c>
      <c r="H45" s="418">
        <v>2918</v>
      </c>
      <c r="I45" s="418" t="s">
        <v>894</v>
      </c>
      <c r="J45" s="103" t="s">
        <v>919</v>
      </c>
      <c r="K45" s="408">
        <f t="shared" ref="K45" si="20">H45-F45</f>
        <v>30.5</v>
      </c>
      <c r="L45" s="462">
        <f t="shared" ref="L45" si="21">(H45*N45)*0.07%</f>
        <v>612.78000000000009</v>
      </c>
      <c r="M45" s="463">
        <f t="shared" ref="M45" si="22">(K45*N45)-L45</f>
        <v>8537.2199999999993</v>
      </c>
      <c r="N45" s="408">
        <v>300</v>
      </c>
      <c r="O45" s="464" t="s">
        <v>594</v>
      </c>
      <c r="P45" s="465">
        <v>44472</v>
      </c>
      <c r="Q45" s="278"/>
      <c r="R45" s="321" t="s">
        <v>595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320"/>
      <c r="AG45" s="289"/>
      <c r="AH45" s="319"/>
      <c r="AI45" s="319"/>
      <c r="AJ45" s="320"/>
      <c r="AK45" s="320"/>
      <c r="AL45" s="320"/>
    </row>
    <row r="46" spans="1:38" s="269" customFormat="1" ht="13.5" customHeight="1">
      <c r="A46" s="292">
        <v>3</v>
      </c>
      <c r="B46" s="434">
        <v>44502</v>
      </c>
      <c r="C46" s="342"/>
      <c r="D46" s="342" t="s">
        <v>895</v>
      </c>
      <c r="E46" s="343" t="s">
        <v>596</v>
      </c>
      <c r="F46" s="343" t="s">
        <v>896</v>
      </c>
      <c r="G46" s="343">
        <v>1490</v>
      </c>
      <c r="H46" s="344"/>
      <c r="I46" s="344" t="s">
        <v>897</v>
      </c>
      <c r="J46" s="345" t="s">
        <v>597</v>
      </c>
      <c r="K46" s="344"/>
      <c r="L46" s="346"/>
      <c r="M46" s="347"/>
      <c r="N46" s="344"/>
      <c r="O46" s="348"/>
      <c r="P46" s="349"/>
      <c r="Q46" s="278"/>
      <c r="R46" s="321" t="s">
        <v>598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320"/>
      <c r="AG46" s="289"/>
      <c r="AH46" s="319"/>
      <c r="AI46" s="319"/>
      <c r="AJ46" s="320"/>
      <c r="AK46" s="320"/>
      <c r="AL46" s="320"/>
    </row>
    <row r="47" spans="1:38" s="269" customFormat="1" ht="13.5" customHeight="1">
      <c r="A47" s="405">
        <v>4</v>
      </c>
      <c r="B47" s="450">
        <v>44503</v>
      </c>
      <c r="C47" s="469"/>
      <c r="D47" s="469" t="s">
        <v>893</v>
      </c>
      <c r="E47" s="417" t="s">
        <v>596</v>
      </c>
      <c r="F47" s="417">
        <v>2887.5</v>
      </c>
      <c r="G47" s="417">
        <v>2848</v>
      </c>
      <c r="H47" s="418">
        <v>2907.5</v>
      </c>
      <c r="I47" s="418" t="s">
        <v>894</v>
      </c>
      <c r="J47" s="103" t="s">
        <v>915</v>
      </c>
      <c r="K47" s="408">
        <f t="shared" ref="K47" si="23">H47-F47</f>
        <v>20</v>
      </c>
      <c r="L47" s="462">
        <f t="shared" ref="L47" si="24">(H47*N47)*0.07%</f>
        <v>610.57500000000005</v>
      </c>
      <c r="M47" s="463">
        <f t="shared" ref="M47" si="25">(K47*N47)-L47</f>
        <v>5389.4250000000002</v>
      </c>
      <c r="N47" s="408">
        <v>300</v>
      </c>
      <c r="O47" s="464" t="s">
        <v>594</v>
      </c>
      <c r="P47" s="465">
        <v>44474</v>
      </c>
      <c r="Q47" s="278"/>
      <c r="R47" s="321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320"/>
      <c r="AG47" s="289"/>
      <c r="AH47" s="319"/>
      <c r="AI47" s="319"/>
      <c r="AJ47" s="320"/>
      <c r="AK47" s="320"/>
      <c r="AL47" s="320"/>
    </row>
    <row r="48" spans="1:38" s="269" customFormat="1" ht="13.5" customHeight="1">
      <c r="A48" s="405">
        <v>5</v>
      </c>
      <c r="B48" s="450">
        <v>44508</v>
      </c>
      <c r="C48" s="469"/>
      <c r="D48" s="469" t="s">
        <v>935</v>
      </c>
      <c r="E48" s="417" t="s">
        <v>596</v>
      </c>
      <c r="F48" s="417">
        <v>2330</v>
      </c>
      <c r="G48" s="417">
        <v>2290</v>
      </c>
      <c r="H48" s="418">
        <v>2362.5</v>
      </c>
      <c r="I48" s="418" t="s">
        <v>936</v>
      </c>
      <c r="J48" s="103" t="s">
        <v>761</v>
      </c>
      <c r="K48" s="408">
        <f t="shared" ref="K48" si="26">H48-F48</f>
        <v>32.5</v>
      </c>
      <c r="L48" s="462">
        <f t="shared" ref="L48" si="27">(H48*N48)*0.07%</f>
        <v>454.78125000000006</v>
      </c>
      <c r="M48" s="463">
        <f t="shared" ref="M48" si="28">(K48*N48)-L48</f>
        <v>8482.71875</v>
      </c>
      <c r="N48" s="408">
        <v>275</v>
      </c>
      <c r="O48" s="464" t="s">
        <v>594</v>
      </c>
      <c r="P48" s="465">
        <v>44477</v>
      </c>
      <c r="Q48" s="278"/>
      <c r="R48" s="321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320"/>
      <c r="AG48" s="289"/>
      <c r="AH48" s="319"/>
      <c r="AI48" s="319"/>
      <c r="AJ48" s="320"/>
      <c r="AK48" s="320"/>
      <c r="AL48" s="320"/>
    </row>
    <row r="49" spans="1:38" s="277" customFormat="1" ht="13.5" customHeight="1">
      <c r="A49" s="292">
        <v>6</v>
      </c>
      <c r="B49" s="434">
        <v>44508</v>
      </c>
      <c r="C49" s="342"/>
      <c r="D49" s="342" t="s">
        <v>938</v>
      </c>
      <c r="E49" s="343" t="s">
        <v>939</v>
      </c>
      <c r="F49" s="343" t="s">
        <v>940</v>
      </c>
      <c r="G49" s="343">
        <v>18160</v>
      </c>
      <c r="H49" s="344"/>
      <c r="I49" s="344" t="s">
        <v>941</v>
      </c>
      <c r="J49" s="345" t="s">
        <v>597</v>
      </c>
      <c r="K49" s="284"/>
      <c r="L49" s="276"/>
      <c r="M49" s="315"/>
      <c r="N49" s="284"/>
      <c r="O49" s="316"/>
      <c r="P49" s="286"/>
      <c r="Q49" s="278"/>
      <c r="R49" s="321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168"/>
      <c r="AG49" s="270"/>
      <c r="AH49" s="169"/>
      <c r="AI49" s="169"/>
      <c r="AJ49" s="107"/>
      <c r="AK49" s="107"/>
      <c r="AL49" s="107"/>
    </row>
    <row r="50" spans="1:38" ht="13.5" customHeight="1">
      <c r="A50" s="495"/>
      <c r="B50" s="497"/>
      <c r="C50" s="322"/>
      <c r="D50" s="287"/>
      <c r="E50" s="317"/>
      <c r="F50" s="317"/>
      <c r="G50" s="317"/>
      <c r="H50" s="318"/>
      <c r="I50" s="318"/>
      <c r="J50" s="287"/>
      <c r="K50" s="294"/>
      <c r="L50" s="294"/>
      <c r="M50" s="499"/>
      <c r="N50" s="501"/>
      <c r="O50" s="491"/>
      <c r="P50" s="493"/>
      <c r="Q50" s="167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496"/>
      <c r="B51" s="498"/>
      <c r="C51" s="109"/>
      <c r="D51" s="169"/>
      <c r="E51" s="107"/>
      <c r="F51" s="107"/>
      <c r="G51" s="107"/>
      <c r="H51" s="112"/>
      <c r="I51" s="318"/>
      <c r="J51" s="169"/>
      <c r="K51" s="293"/>
      <c r="L51" s="294"/>
      <c r="M51" s="500"/>
      <c r="N51" s="502"/>
      <c r="O51" s="492"/>
      <c r="P51" s="494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120"/>
      <c r="B52" s="121"/>
      <c r="C52" s="156"/>
      <c r="D52" s="170"/>
      <c r="E52" s="171"/>
      <c r="F52" s="120"/>
      <c r="G52" s="120"/>
      <c r="H52" s="120"/>
      <c r="I52" s="158"/>
      <c r="J52" s="158"/>
      <c r="K52" s="158"/>
      <c r="L52" s="158"/>
      <c r="M52" s="158"/>
      <c r="N52" s="158"/>
      <c r="O52" s="158"/>
      <c r="P52" s="158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172"/>
      <c r="B53" s="121"/>
      <c r="C53" s="122"/>
      <c r="D53" s="173"/>
      <c r="E53" s="125"/>
      <c r="F53" s="125"/>
      <c r="G53" s="125"/>
      <c r="H53" s="125"/>
      <c r="I53" s="125"/>
      <c r="J53" s="6"/>
      <c r="K53" s="125"/>
      <c r="L53" s="125"/>
      <c r="M53" s="6"/>
      <c r="N53" s="1"/>
      <c r="O53" s="122"/>
      <c r="P53" s="44"/>
      <c r="Q53" s="4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44"/>
      <c r="AH53" s="44"/>
      <c r="AI53" s="44"/>
      <c r="AJ53" s="44"/>
      <c r="AK53" s="44"/>
      <c r="AL53" s="44"/>
    </row>
    <row r="54" spans="1:38" ht="12.75" customHeight="1">
      <c r="A54" s="174" t="s">
        <v>617</v>
      </c>
      <c r="B54" s="174"/>
      <c r="C54" s="174"/>
      <c r="D54" s="174"/>
      <c r="E54" s="175"/>
      <c r="F54" s="125"/>
      <c r="G54" s="125"/>
      <c r="H54" s="125"/>
      <c r="I54" s="125"/>
      <c r="J54" s="1"/>
      <c r="K54" s="6"/>
      <c r="L54" s="6"/>
      <c r="M54" s="6"/>
      <c r="N54" s="1"/>
      <c r="O54" s="1"/>
      <c r="P54" s="44"/>
      <c r="Q54" s="44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4"/>
      <c r="AG54" s="44"/>
      <c r="AH54" s="44"/>
      <c r="AI54" s="44"/>
      <c r="AJ54" s="44"/>
      <c r="AK54" s="44"/>
      <c r="AL54" s="44"/>
    </row>
    <row r="55" spans="1:38" ht="38.25" customHeight="1">
      <c r="A55" s="100" t="s">
        <v>16</v>
      </c>
      <c r="B55" s="100" t="s">
        <v>571</v>
      </c>
      <c r="C55" s="100"/>
      <c r="D55" s="101" t="s">
        <v>582</v>
      </c>
      <c r="E55" s="100" t="s">
        <v>583</v>
      </c>
      <c r="F55" s="100" t="s">
        <v>584</v>
      </c>
      <c r="G55" s="100" t="s">
        <v>605</v>
      </c>
      <c r="H55" s="100" t="s">
        <v>586</v>
      </c>
      <c r="I55" s="100" t="s">
        <v>587</v>
      </c>
      <c r="J55" s="99" t="s">
        <v>588</v>
      </c>
      <c r="K55" s="99" t="s">
        <v>618</v>
      </c>
      <c r="L55" s="102" t="s">
        <v>590</v>
      </c>
      <c r="M55" s="166" t="s">
        <v>614</v>
      </c>
      <c r="N55" s="100" t="s">
        <v>615</v>
      </c>
      <c r="O55" s="100" t="s">
        <v>592</v>
      </c>
      <c r="P55" s="101" t="s">
        <v>593</v>
      </c>
      <c r="Q55" s="44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44"/>
      <c r="AH55" s="44"/>
      <c r="AI55" s="44"/>
      <c r="AJ55" s="44"/>
      <c r="AK55" s="44"/>
      <c r="AL55" s="44"/>
    </row>
    <row r="56" spans="1:38" s="269" customFormat="1" ht="12.75" customHeight="1">
      <c r="A56" s="405">
        <v>1</v>
      </c>
      <c r="B56" s="267">
        <v>44501</v>
      </c>
      <c r="C56" s="406"/>
      <c r="D56" s="407" t="s">
        <v>891</v>
      </c>
      <c r="E56" s="405" t="s">
        <v>596</v>
      </c>
      <c r="F56" s="405">
        <v>62</v>
      </c>
      <c r="G56" s="405">
        <v>30</v>
      </c>
      <c r="H56" s="405">
        <v>75</v>
      </c>
      <c r="I56" s="408" t="s">
        <v>849</v>
      </c>
      <c r="J56" s="409" t="s">
        <v>907</v>
      </c>
      <c r="K56" s="410">
        <f>H56-F56</f>
        <v>13</v>
      </c>
      <c r="L56" s="410">
        <v>100</v>
      </c>
      <c r="M56" s="409">
        <f>(K56*N56)-100</f>
        <v>550</v>
      </c>
      <c r="N56" s="409">
        <v>50</v>
      </c>
      <c r="O56" s="411" t="s">
        <v>594</v>
      </c>
      <c r="P56" s="267">
        <v>44502</v>
      </c>
      <c r="Q56" s="278"/>
      <c r="R56" s="279" t="s">
        <v>598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s="269" customFormat="1" ht="12.75" customHeight="1">
      <c r="A57" s="412">
        <v>2</v>
      </c>
      <c r="B57" s="413">
        <v>44502</v>
      </c>
      <c r="C57" s="414"/>
      <c r="D57" s="415" t="s">
        <v>898</v>
      </c>
      <c r="E57" s="416" t="s">
        <v>596</v>
      </c>
      <c r="F57" s="417">
        <v>62</v>
      </c>
      <c r="G57" s="417">
        <v>30</v>
      </c>
      <c r="H57" s="417">
        <v>83</v>
      </c>
      <c r="I57" s="418" t="s">
        <v>849</v>
      </c>
      <c r="J57" s="409" t="s">
        <v>608</v>
      </c>
      <c r="K57" s="410">
        <f t="shared" ref="K57:K58" si="29">H57-F57</f>
        <v>21</v>
      </c>
      <c r="L57" s="410">
        <v>100</v>
      </c>
      <c r="M57" s="409">
        <f t="shared" ref="M57:M58" si="30">(K57*N57)-100</f>
        <v>950</v>
      </c>
      <c r="N57" s="409">
        <v>50</v>
      </c>
      <c r="O57" s="411" t="s">
        <v>594</v>
      </c>
      <c r="P57" s="267">
        <v>44502</v>
      </c>
      <c r="Q57" s="278"/>
      <c r="R57" s="279" t="s">
        <v>598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s="269" customFormat="1" ht="12.75" customHeight="1">
      <c r="A58" s="419">
        <v>3</v>
      </c>
      <c r="B58" s="267">
        <v>44502</v>
      </c>
      <c r="C58" s="420"/>
      <c r="D58" s="407" t="s">
        <v>899</v>
      </c>
      <c r="E58" s="421" t="s">
        <v>596</v>
      </c>
      <c r="F58" s="405">
        <v>200</v>
      </c>
      <c r="G58" s="405">
        <v>95</v>
      </c>
      <c r="H58" s="405">
        <v>275</v>
      </c>
      <c r="I58" s="408" t="s">
        <v>900</v>
      </c>
      <c r="J58" s="409" t="s">
        <v>881</v>
      </c>
      <c r="K58" s="410">
        <f t="shared" si="29"/>
        <v>75</v>
      </c>
      <c r="L58" s="410">
        <v>100</v>
      </c>
      <c r="M58" s="409">
        <f t="shared" si="30"/>
        <v>1775</v>
      </c>
      <c r="N58" s="409">
        <v>25</v>
      </c>
      <c r="O58" s="411" t="s">
        <v>594</v>
      </c>
      <c r="P58" s="267">
        <v>44502</v>
      </c>
      <c r="Q58" s="278"/>
      <c r="R58" s="279" t="s">
        <v>595</v>
      </c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</row>
    <row r="59" spans="1:38" s="269" customFormat="1" ht="12.75" customHeight="1">
      <c r="A59" s="441">
        <v>4</v>
      </c>
      <c r="B59" s="339">
        <v>44502</v>
      </c>
      <c r="C59" s="442"/>
      <c r="D59" s="443" t="s">
        <v>901</v>
      </c>
      <c r="E59" s="444" t="s">
        <v>596</v>
      </c>
      <c r="F59" s="445">
        <v>90</v>
      </c>
      <c r="G59" s="445">
        <v>60</v>
      </c>
      <c r="H59" s="445">
        <v>91</v>
      </c>
      <c r="I59" s="446" t="s">
        <v>902</v>
      </c>
      <c r="J59" s="447" t="s">
        <v>828</v>
      </c>
      <c r="K59" s="448">
        <f>H59-F59</f>
        <v>1</v>
      </c>
      <c r="L59" s="448">
        <v>100</v>
      </c>
      <c r="M59" s="447">
        <f>(K59*N59)-100</f>
        <v>-75</v>
      </c>
      <c r="N59" s="447">
        <v>25</v>
      </c>
      <c r="O59" s="449" t="s">
        <v>594</v>
      </c>
      <c r="P59" s="339">
        <v>44503</v>
      </c>
      <c r="Q59" s="278"/>
      <c r="R59" s="279" t="s">
        <v>595</v>
      </c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</row>
    <row r="60" spans="1:38" s="269" customFormat="1" ht="12.75" customHeight="1">
      <c r="A60" s="419">
        <v>5</v>
      </c>
      <c r="B60" s="267">
        <v>44502</v>
      </c>
      <c r="C60" s="420"/>
      <c r="D60" s="407" t="s">
        <v>903</v>
      </c>
      <c r="E60" s="421" t="s">
        <v>596</v>
      </c>
      <c r="F60" s="405">
        <v>50</v>
      </c>
      <c r="G60" s="405">
        <v>35</v>
      </c>
      <c r="H60" s="405">
        <v>59</v>
      </c>
      <c r="I60" s="408" t="s">
        <v>904</v>
      </c>
      <c r="J60" s="409" t="s">
        <v>804</v>
      </c>
      <c r="K60" s="410">
        <f>H60-F60</f>
        <v>9</v>
      </c>
      <c r="L60" s="410">
        <v>100</v>
      </c>
      <c r="M60" s="409">
        <f>(K60*N60)-100</f>
        <v>2600</v>
      </c>
      <c r="N60" s="409">
        <v>300</v>
      </c>
      <c r="O60" s="411" t="s">
        <v>594</v>
      </c>
      <c r="P60" s="267">
        <v>44503</v>
      </c>
      <c r="Q60" s="278"/>
      <c r="R60" s="279" t="s">
        <v>598</v>
      </c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</row>
    <row r="61" spans="1:38" s="269" customFormat="1" ht="12.75" customHeight="1">
      <c r="A61" s="419">
        <v>6</v>
      </c>
      <c r="B61" s="267">
        <v>44502</v>
      </c>
      <c r="C61" s="420"/>
      <c r="D61" s="407" t="s">
        <v>905</v>
      </c>
      <c r="E61" s="421" t="s">
        <v>596</v>
      </c>
      <c r="F61" s="405">
        <v>155</v>
      </c>
      <c r="G61" s="405">
        <v>50</v>
      </c>
      <c r="H61" s="405">
        <v>205</v>
      </c>
      <c r="I61" s="408" t="s">
        <v>906</v>
      </c>
      <c r="J61" s="409" t="s">
        <v>908</v>
      </c>
      <c r="K61" s="410">
        <f>H61-F61</f>
        <v>50</v>
      </c>
      <c r="L61" s="410">
        <v>100</v>
      </c>
      <c r="M61" s="409">
        <f>(K61*N61)-100</f>
        <v>1150</v>
      </c>
      <c r="N61" s="409">
        <v>25</v>
      </c>
      <c r="O61" s="411" t="s">
        <v>594</v>
      </c>
      <c r="P61" s="267">
        <v>44502</v>
      </c>
      <c r="Q61" s="278"/>
      <c r="R61" s="279" t="s">
        <v>598</v>
      </c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</row>
    <row r="62" spans="1:38" s="269" customFormat="1" ht="12.75" customHeight="1">
      <c r="A62" s="327">
        <v>7</v>
      </c>
      <c r="B62" s="434">
        <v>44503</v>
      </c>
      <c r="C62" s="328"/>
      <c r="D62" s="329" t="s">
        <v>910</v>
      </c>
      <c r="E62" s="330" t="s">
        <v>596</v>
      </c>
      <c r="F62" s="292" t="s">
        <v>911</v>
      </c>
      <c r="G62" s="292">
        <v>25</v>
      </c>
      <c r="H62" s="292"/>
      <c r="I62" s="295" t="s">
        <v>912</v>
      </c>
      <c r="J62" s="333" t="s">
        <v>597</v>
      </c>
      <c r="K62" s="331"/>
      <c r="L62" s="331"/>
      <c r="M62" s="323"/>
      <c r="N62" s="323"/>
      <c r="O62" s="334"/>
      <c r="P62" s="332"/>
      <c r="Q62" s="278"/>
      <c r="R62" s="279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</row>
    <row r="63" spans="1:38" s="269" customFormat="1" ht="12.75" customHeight="1">
      <c r="A63" s="419">
        <v>8</v>
      </c>
      <c r="B63" s="450">
        <v>44503</v>
      </c>
      <c r="C63" s="420"/>
      <c r="D63" s="407" t="s">
        <v>913</v>
      </c>
      <c r="E63" s="421" t="s">
        <v>596</v>
      </c>
      <c r="F63" s="405">
        <v>54</v>
      </c>
      <c r="G63" s="405">
        <v>15</v>
      </c>
      <c r="H63" s="405">
        <v>74</v>
      </c>
      <c r="I63" s="408" t="s">
        <v>914</v>
      </c>
      <c r="J63" s="409" t="s">
        <v>915</v>
      </c>
      <c r="K63" s="410">
        <f>H63-F63</f>
        <v>20</v>
      </c>
      <c r="L63" s="410">
        <v>100</v>
      </c>
      <c r="M63" s="409">
        <f>(K63*N63)-100</f>
        <v>400</v>
      </c>
      <c r="N63" s="409">
        <v>25</v>
      </c>
      <c r="O63" s="411" t="s">
        <v>594</v>
      </c>
      <c r="P63" s="267">
        <v>44503</v>
      </c>
      <c r="Q63" s="278"/>
      <c r="R63" s="279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</row>
    <row r="64" spans="1:38" s="269" customFormat="1" ht="12.75" customHeight="1">
      <c r="A64" s="419">
        <v>9</v>
      </c>
      <c r="B64" s="450">
        <v>44503</v>
      </c>
      <c r="C64" s="420"/>
      <c r="D64" s="407" t="s">
        <v>903</v>
      </c>
      <c r="E64" s="421" t="s">
        <v>596</v>
      </c>
      <c r="F64" s="405">
        <v>50</v>
      </c>
      <c r="G64" s="405">
        <v>35</v>
      </c>
      <c r="H64" s="405">
        <v>59</v>
      </c>
      <c r="I64" s="408" t="s">
        <v>904</v>
      </c>
      <c r="J64" s="409" t="s">
        <v>804</v>
      </c>
      <c r="K64" s="410">
        <f>H64-F64</f>
        <v>9</v>
      </c>
      <c r="L64" s="410">
        <v>100</v>
      </c>
      <c r="M64" s="409">
        <f>(K64*N64)-100</f>
        <v>2600</v>
      </c>
      <c r="N64" s="409">
        <v>300</v>
      </c>
      <c r="O64" s="411" t="s">
        <v>594</v>
      </c>
      <c r="P64" s="267">
        <v>44508</v>
      </c>
      <c r="Q64" s="278"/>
      <c r="R64" s="279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</row>
    <row r="65" spans="1:38" s="269" customFormat="1" ht="12.75" customHeight="1">
      <c r="A65" s="451">
        <v>10</v>
      </c>
      <c r="B65" s="452">
        <v>44503</v>
      </c>
      <c r="C65" s="453"/>
      <c r="D65" s="454" t="s">
        <v>916</v>
      </c>
      <c r="E65" s="455" t="s">
        <v>596</v>
      </c>
      <c r="F65" s="456">
        <v>19</v>
      </c>
      <c r="G65" s="456"/>
      <c r="H65" s="456">
        <v>0</v>
      </c>
      <c r="I65" s="457" t="s">
        <v>917</v>
      </c>
      <c r="J65" s="458" t="s">
        <v>918</v>
      </c>
      <c r="K65" s="459">
        <f>H65-F65</f>
        <v>-19</v>
      </c>
      <c r="L65" s="459">
        <v>100</v>
      </c>
      <c r="M65" s="458">
        <f>(K65*N65)-100</f>
        <v>-575</v>
      </c>
      <c r="N65" s="458">
        <v>25</v>
      </c>
      <c r="O65" s="460" t="s">
        <v>607</v>
      </c>
      <c r="P65" s="461">
        <v>44503</v>
      </c>
      <c r="Q65" s="278"/>
      <c r="R65" s="279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</row>
    <row r="66" spans="1:38" s="269" customFormat="1" ht="12.75" customHeight="1">
      <c r="A66" s="419">
        <v>11</v>
      </c>
      <c r="B66" s="450">
        <v>44508</v>
      </c>
      <c r="C66" s="420"/>
      <c r="D66" s="407" t="s">
        <v>932</v>
      </c>
      <c r="E66" s="421" t="s">
        <v>596</v>
      </c>
      <c r="F66" s="405">
        <v>125.5</v>
      </c>
      <c r="G66" s="405">
        <v>97</v>
      </c>
      <c r="H66" s="405">
        <v>148</v>
      </c>
      <c r="I66" s="408" t="s">
        <v>933</v>
      </c>
      <c r="J66" s="409" t="s">
        <v>934</v>
      </c>
      <c r="K66" s="410">
        <f>H66-F66</f>
        <v>22.5</v>
      </c>
      <c r="L66" s="410">
        <v>100</v>
      </c>
      <c r="M66" s="409">
        <f>(K66*N66)-100</f>
        <v>462.5</v>
      </c>
      <c r="N66" s="409">
        <v>25</v>
      </c>
      <c r="O66" s="411" t="s">
        <v>594</v>
      </c>
      <c r="P66" s="267">
        <v>44508</v>
      </c>
      <c r="Q66" s="278"/>
      <c r="R66" s="279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268"/>
      <c r="AJ66" s="268"/>
      <c r="AK66" s="268"/>
      <c r="AL66" s="268"/>
    </row>
    <row r="67" spans="1:38" s="269" customFormat="1" ht="12.75" customHeight="1">
      <c r="A67" s="451">
        <v>12</v>
      </c>
      <c r="B67" s="452">
        <v>44508</v>
      </c>
      <c r="C67" s="453"/>
      <c r="D67" s="476" t="s">
        <v>932</v>
      </c>
      <c r="E67" s="477" t="s">
        <v>596</v>
      </c>
      <c r="F67" s="456">
        <v>124</v>
      </c>
      <c r="G67" s="456">
        <v>97</v>
      </c>
      <c r="H67" s="456">
        <v>97</v>
      </c>
      <c r="I67" s="457" t="s">
        <v>933</v>
      </c>
      <c r="J67" s="458" t="s">
        <v>937</v>
      </c>
      <c r="K67" s="459">
        <f>H67-F67</f>
        <v>-27</v>
      </c>
      <c r="L67" s="459">
        <v>100</v>
      </c>
      <c r="M67" s="458">
        <f>(K67*N67)-100</f>
        <v>-775</v>
      </c>
      <c r="N67" s="458">
        <v>25</v>
      </c>
      <c r="O67" s="460" t="s">
        <v>607</v>
      </c>
      <c r="P67" s="461">
        <v>44508</v>
      </c>
      <c r="Q67" s="278"/>
      <c r="R67" s="279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  <c r="AK67" s="268"/>
      <c r="AL67" s="268"/>
    </row>
    <row r="68" spans="1:38" s="269" customFormat="1" ht="12.75" customHeight="1">
      <c r="A68" s="327"/>
      <c r="B68" s="335"/>
      <c r="C68" s="328"/>
      <c r="D68" s="329"/>
      <c r="E68" s="330"/>
      <c r="F68" s="292"/>
      <c r="G68" s="292"/>
      <c r="H68" s="292"/>
      <c r="I68" s="295"/>
      <c r="J68" s="333"/>
      <c r="K68" s="331"/>
      <c r="L68" s="331"/>
      <c r="M68" s="323"/>
      <c r="N68" s="323"/>
      <c r="O68" s="334"/>
      <c r="P68" s="332"/>
      <c r="Q68" s="278"/>
      <c r="R68" s="279"/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</row>
    <row r="69" spans="1:3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71"/>
      <c r="B70" s="176"/>
      <c r="C70" s="176"/>
      <c r="D70" s="177"/>
      <c r="E70" s="171"/>
      <c r="F70" s="178"/>
      <c r="G70" s="171"/>
      <c r="H70" s="171"/>
      <c r="I70" s="171"/>
      <c r="J70" s="176"/>
      <c r="K70" s="179"/>
      <c r="L70" s="171"/>
      <c r="M70" s="171"/>
      <c r="N70" s="171"/>
      <c r="O70" s="180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98" t="s">
        <v>619</v>
      </c>
      <c r="B71" s="181"/>
      <c r="C71" s="181"/>
      <c r="D71" s="182"/>
      <c r="E71" s="148"/>
      <c r="F71" s="6"/>
      <c r="G71" s="6"/>
      <c r="H71" s="149"/>
      <c r="I71" s="183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38.25" customHeight="1">
      <c r="A72" s="99" t="s">
        <v>16</v>
      </c>
      <c r="B72" s="100" t="s">
        <v>571</v>
      </c>
      <c r="C72" s="100"/>
      <c r="D72" s="101" t="s">
        <v>582</v>
      </c>
      <c r="E72" s="100" t="s">
        <v>583</v>
      </c>
      <c r="F72" s="100" t="s">
        <v>584</v>
      </c>
      <c r="G72" s="100" t="s">
        <v>585</v>
      </c>
      <c r="H72" s="100" t="s">
        <v>586</v>
      </c>
      <c r="I72" s="100" t="s">
        <v>587</v>
      </c>
      <c r="J72" s="99" t="s">
        <v>588</v>
      </c>
      <c r="K72" s="152" t="s">
        <v>606</v>
      </c>
      <c r="L72" s="153" t="s">
        <v>590</v>
      </c>
      <c r="M72" s="102" t="s">
        <v>591</v>
      </c>
      <c r="N72" s="100" t="s">
        <v>592</v>
      </c>
      <c r="O72" s="101" t="s">
        <v>593</v>
      </c>
      <c r="P72" s="100" t="s">
        <v>835</v>
      </c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4.25" customHeight="1">
      <c r="A73" s="308">
        <v>1</v>
      </c>
      <c r="B73" s="305">
        <v>44420</v>
      </c>
      <c r="C73" s="314"/>
      <c r="D73" s="306" t="s">
        <v>502</v>
      </c>
      <c r="E73" s="307" t="s">
        <v>596</v>
      </c>
      <c r="F73" s="308">
        <v>314</v>
      </c>
      <c r="G73" s="308">
        <v>284</v>
      </c>
      <c r="H73" s="307">
        <v>343.5</v>
      </c>
      <c r="I73" s="309" t="s">
        <v>827</v>
      </c>
      <c r="J73" s="310" t="s">
        <v>831</v>
      </c>
      <c r="K73" s="310">
        <f t="shared" ref="K73" si="31">H73-F73</f>
        <v>29.5</v>
      </c>
      <c r="L73" s="311">
        <f t="shared" ref="L73" si="32">(F73*-0.7)/100</f>
        <v>-2.198</v>
      </c>
      <c r="M73" s="312">
        <f t="shared" ref="M73" si="33">(K73+L73)/F73</f>
        <v>8.6949044585987262E-2</v>
      </c>
      <c r="N73" s="310" t="s">
        <v>594</v>
      </c>
      <c r="O73" s="313">
        <v>44455</v>
      </c>
      <c r="P73" s="310">
        <f>VLOOKUP(D73,'MidCap Intra'!B170:C663,2,0)</f>
        <v>316.10000000000002</v>
      </c>
      <c r="Q73" s="1"/>
      <c r="R73" s="1" t="s">
        <v>595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269" customFormat="1" ht="14.25" customHeight="1">
      <c r="A74" s="372">
        <v>2</v>
      </c>
      <c r="B74" s="373">
        <v>44488</v>
      </c>
      <c r="C74" s="374"/>
      <c r="D74" s="375" t="s">
        <v>138</v>
      </c>
      <c r="E74" s="376" t="s">
        <v>596</v>
      </c>
      <c r="F74" s="377" t="s">
        <v>854</v>
      </c>
      <c r="G74" s="377">
        <v>198</v>
      </c>
      <c r="H74" s="376"/>
      <c r="I74" s="378" t="s">
        <v>845</v>
      </c>
      <c r="J74" s="379" t="s">
        <v>597</v>
      </c>
      <c r="K74" s="379"/>
      <c r="L74" s="380"/>
      <c r="M74" s="381"/>
      <c r="N74" s="379"/>
      <c r="O74" s="382"/>
      <c r="P74" s="379"/>
      <c r="Q74" s="268"/>
      <c r="R74" s="1" t="s">
        <v>595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268"/>
      <c r="AG74" s="268"/>
      <c r="AH74" s="268"/>
      <c r="AI74" s="268"/>
      <c r="AJ74" s="268"/>
      <c r="AK74" s="268"/>
      <c r="AL74" s="268"/>
    </row>
    <row r="75" spans="1:38" s="269" customFormat="1" ht="14.25" customHeight="1">
      <c r="A75" s="372">
        <v>3</v>
      </c>
      <c r="B75" s="373">
        <v>44490</v>
      </c>
      <c r="C75" s="374"/>
      <c r="D75" s="375" t="s">
        <v>470</v>
      </c>
      <c r="E75" s="376" t="s">
        <v>596</v>
      </c>
      <c r="F75" s="377" t="s">
        <v>855</v>
      </c>
      <c r="G75" s="377">
        <v>3700</v>
      </c>
      <c r="H75" s="376"/>
      <c r="I75" s="378" t="s">
        <v>847</v>
      </c>
      <c r="J75" s="379" t="s">
        <v>597</v>
      </c>
      <c r="K75" s="379"/>
      <c r="L75" s="380"/>
      <c r="M75" s="381"/>
      <c r="N75" s="379"/>
      <c r="O75" s="382"/>
      <c r="P75" s="379"/>
      <c r="Q75" s="268"/>
      <c r="R75" s="1" t="s">
        <v>595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68"/>
      <c r="AG75" s="268"/>
      <c r="AH75" s="268"/>
      <c r="AI75" s="268"/>
      <c r="AJ75" s="268"/>
      <c r="AK75" s="268"/>
      <c r="AL75" s="268"/>
    </row>
    <row r="76" spans="1:38" ht="14.25" customHeight="1">
      <c r="A76" s="184"/>
      <c r="B76" s="154"/>
      <c r="C76" s="185"/>
      <c r="D76" s="109"/>
      <c r="E76" s="186"/>
      <c r="F76" s="186"/>
      <c r="G76" s="186"/>
      <c r="H76" s="186"/>
      <c r="I76" s="186"/>
      <c r="J76" s="186"/>
      <c r="K76" s="187"/>
      <c r="L76" s="188"/>
      <c r="M76" s="186"/>
      <c r="N76" s="189"/>
      <c r="O76" s="190"/>
      <c r="P76" s="190"/>
      <c r="R76" s="6"/>
      <c r="S76" s="44"/>
      <c r="T76" s="1"/>
      <c r="U76" s="1"/>
      <c r="V76" s="1"/>
      <c r="W76" s="1"/>
      <c r="X76" s="1"/>
      <c r="Y76" s="1"/>
      <c r="Z76" s="1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12.75" customHeight="1">
      <c r="A77" s="132" t="s">
        <v>599</v>
      </c>
      <c r="B77" s="132"/>
      <c r="C77" s="132"/>
      <c r="D77" s="132"/>
      <c r="E77" s="44"/>
      <c r="F77" s="140" t="s">
        <v>601</v>
      </c>
      <c r="G77" s="59"/>
      <c r="H77" s="59"/>
      <c r="I77" s="59"/>
      <c r="J77" s="6"/>
      <c r="K77" s="162"/>
      <c r="L77" s="163"/>
      <c r="M77" s="6"/>
      <c r="N77" s="122"/>
      <c r="O77" s="191"/>
      <c r="P77" s="1"/>
      <c r="Q77" s="1"/>
      <c r="R77" s="6"/>
      <c r="S77" s="1"/>
      <c r="T77" s="1"/>
      <c r="U77" s="1"/>
      <c r="V77" s="1"/>
      <c r="W77" s="1"/>
      <c r="X77" s="1"/>
      <c r="Y77" s="1"/>
    </row>
    <row r="78" spans="1:38" ht="12.75" customHeight="1">
      <c r="A78" s="139" t="s">
        <v>600</v>
      </c>
      <c r="B78" s="132"/>
      <c r="C78" s="132"/>
      <c r="D78" s="132"/>
      <c r="E78" s="6"/>
      <c r="F78" s="140" t="s">
        <v>603</v>
      </c>
      <c r="G78" s="6"/>
      <c r="H78" s="6" t="s">
        <v>825</v>
      </c>
      <c r="I78" s="6"/>
      <c r="J78" s="1"/>
      <c r="K78" s="6"/>
      <c r="L78" s="6"/>
      <c r="M78" s="6"/>
      <c r="N78" s="1"/>
      <c r="O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39"/>
      <c r="B79" s="132"/>
      <c r="C79" s="132"/>
      <c r="D79" s="132"/>
      <c r="E79" s="6"/>
      <c r="F79" s="140"/>
      <c r="G79" s="6"/>
      <c r="H79" s="6"/>
      <c r="I79" s="6"/>
      <c r="J79" s="1"/>
      <c r="K79" s="6"/>
      <c r="L79" s="6"/>
      <c r="M79" s="6"/>
      <c r="N79" s="1"/>
      <c r="O79" s="1"/>
      <c r="Q79" s="1"/>
      <c r="R79" s="59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"/>
      <c r="B80" s="147" t="s">
        <v>620</v>
      </c>
      <c r="C80" s="147"/>
      <c r="D80" s="147"/>
      <c r="E80" s="147"/>
      <c r="F80" s="148"/>
      <c r="G80" s="6"/>
      <c r="H80" s="6"/>
      <c r="I80" s="149"/>
      <c r="J80" s="150"/>
      <c r="K80" s="151"/>
      <c r="L80" s="150"/>
      <c r="M80" s="6"/>
      <c r="N80" s="1"/>
      <c r="O80" s="1"/>
      <c r="Q80" s="1"/>
      <c r="R80" s="59"/>
      <c r="S80" s="1"/>
      <c r="T80" s="1"/>
      <c r="U80" s="1"/>
      <c r="V80" s="1"/>
      <c r="W80" s="1"/>
      <c r="X80" s="1"/>
      <c r="Y80" s="1"/>
      <c r="Z80" s="1"/>
    </row>
    <row r="81" spans="1:38" ht="38.25" customHeight="1">
      <c r="A81" s="99" t="s">
        <v>16</v>
      </c>
      <c r="B81" s="100" t="s">
        <v>571</v>
      </c>
      <c r="C81" s="100"/>
      <c r="D81" s="101" t="s">
        <v>582</v>
      </c>
      <c r="E81" s="100" t="s">
        <v>583</v>
      </c>
      <c r="F81" s="100" t="s">
        <v>584</v>
      </c>
      <c r="G81" s="100" t="s">
        <v>605</v>
      </c>
      <c r="H81" s="100" t="s">
        <v>586</v>
      </c>
      <c r="I81" s="100" t="s">
        <v>587</v>
      </c>
      <c r="J81" s="192" t="s">
        <v>588</v>
      </c>
      <c r="K81" s="152" t="s">
        <v>606</v>
      </c>
      <c r="L81" s="166" t="s">
        <v>614</v>
      </c>
      <c r="M81" s="100" t="s">
        <v>615</v>
      </c>
      <c r="N81" s="153" t="s">
        <v>590</v>
      </c>
      <c r="O81" s="102" t="s">
        <v>591</v>
      </c>
      <c r="P81" s="100" t="s">
        <v>592</v>
      </c>
      <c r="Q81" s="101" t="s">
        <v>593</v>
      </c>
      <c r="R81" s="59"/>
      <c r="S81" s="1"/>
      <c r="T81" s="1"/>
      <c r="U81" s="1"/>
      <c r="V81" s="1"/>
      <c r="W81" s="1"/>
      <c r="X81" s="1"/>
      <c r="Y81" s="1"/>
      <c r="Z81" s="1"/>
    </row>
    <row r="82" spans="1:38" ht="14.25" customHeight="1">
      <c r="A82" s="113"/>
      <c r="B82" s="115"/>
      <c r="C82" s="193"/>
      <c r="D82" s="116"/>
      <c r="E82" s="117"/>
      <c r="F82" s="194"/>
      <c r="G82" s="113"/>
      <c r="H82" s="117"/>
      <c r="I82" s="118"/>
      <c r="J82" s="195"/>
      <c r="K82" s="195"/>
      <c r="L82" s="196"/>
      <c r="M82" s="107"/>
      <c r="N82" s="196"/>
      <c r="O82" s="197"/>
      <c r="P82" s="198"/>
      <c r="Q82" s="199"/>
      <c r="R82" s="160"/>
      <c r="S82" s="126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38" ht="14.25" customHeight="1">
      <c r="A83" s="113"/>
      <c r="B83" s="115"/>
      <c r="C83" s="193"/>
      <c r="D83" s="116"/>
      <c r="E83" s="117"/>
      <c r="F83" s="194"/>
      <c r="G83" s="113"/>
      <c r="H83" s="117"/>
      <c r="I83" s="118"/>
      <c r="J83" s="195"/>
      <c r="K83" s="195"/>
      <c r="L83" s="196"/>
      <c r="M83" s="107"/>
      <c r="N83" s="196"/>
      <c r="O83" s="197"/>
      <c r="P83" s="198"/>
      <c r="Q83" s="199"/>
      <c r="R83" s="160"/>
      <c r="S83" s="126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38" ht="14.25" customHeight="1">
      <c r="A84" s="113"/>
      <c r="B84" s="115"/>
      <c r="C84" s="193"/>
      <c r="D84" s="116"/>
      <c r="E84" s="117"/>
      <c r="F84" s="194"/>
      <c r="G84" s="113"/>
      <c r="H84" s="117"/>
      <c r="I84" s="118"/>
      <c r="J84" s="195"/>
      <c r="K84" s="195"/>
      <c r="L84" s="196"/>
      <c r="M84" s="107"/>
      <c r="N84" s="196"/>
      <c r="O84" s="197"/>
      <c r="P84" s="198"/>
      <c r="Q84" s="199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13"/>
      <c r="B85" s="115"/>
      <c r="C85" s="193"/>
      <c r="D85" s="116"/>
      <c r="E85" s="117"/>
      <c r="F85" s="195"/>
      <c r="G85" s="113"/>
      <c r="H85" s="117"/>
      <c r="I85" s="118"/>
      <c r="J85" s="195"/>
      <c r="K85" s="195"/>
      <c r="L85" s="196"/>
      <c r="M85" s="107"/>
      <c r="N85" s="196"/>
      <c r="O85" s="197"/>
      <c r="P85" s="198"/>
      <c r="Q85" s="199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13"/>
      <c r="B86" s="115"/>
      <c r="C86" s="193"/>
      <c r="D86" s="116"/>
      <c r="E86" s="117"/>
      <c r="F86" s="195"/>
      <c r="G86" s="113"/>
      <c r="H86" s="117"/>
      <c r="I86" s="118"/>
      <c r="J86" s="195"/>
      <c r="K86" s="195"/>
      <c r="L86" s="196"/>
      <c r="M86" s="107"/>
      <c r="N86" s="196"/>
      <c r="O86" s="197"/>
      <c r="P86" s="198"/>
      <c r="Q86" s="199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13"/>
      <c r="B87" s="115"/>
      <c r="C87" s="193"/>
      <c r="D87" s="116"/>
      <c r="E87" s="117"/>
      <c r="F87" s="194"/>
      <c r="G87" s="113"/>
      <c r="H87" s="117"/>
      <c r="I87" s="118"/>
      <c r="J87" s="195"/>
      <c r="K87" s="195"/>
      <c r="L87" s="196"/>
      <c r="M87" s="107"/>
      <c r="N87" s="196"/>
      <c r="O87" s="197"/>
      <c r="P87" s="198"/>
      <c r="Q87" s="199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13"/>
      <c r="B88" s="115"/>
      <c r="C88" s="193"/>
      <c r="D88" s="116"/>
      <c r="E88" s="117"/>
      <c r="F88" s="194"/>
      <c r="G88" s="113"/>
      <c r="H88" s="117"/>
      <c r="I88" s="118"/>
      <c r="J88" s="195"/>
      <c r="K88" s="195"/>
      <c r="L88" s="195"/>
      <c r="M88" s="195"/>
      <c r="N88" s="196"/>
      <c r="O88" s="200"/>
      <c r="P88" s="198"/>
      <c r="Q88" s="199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13"/>
      <c r="B89" s="115"/>
      <c r="C89" s="193"/>
      <c r="D89" s="116"/>
      <c r="E89" s="117"/>
      <c r="F89" s="195"/>
      <c r="G89" s="113"/>
      <c r="H89" s="117"/>
      <c r="I89" s="118"/>
      <c r="J89" s="195"/>
      <c r="K89" s="195"/>
      <c r="L89" s="196"/>
      <c r="M89" s="107"/>
      <c r="N89" s="196"/>
      <c r="O89" s="197"/>
      <c r="P89" s="198"/>
      <c r="Q89" s="199"/>
      <c r="R89" s="160"/>
      <c r="S89" s="126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4.25" customHeight="1">
      <c r="A90" s="113"/>
      <c r="B90" s="115"/>
      <c r="C90" s="193"/>
      <c r="D90" s="116"/>
      <c r="E90" s="117"/>
      <c r="F90" s="194"/>
      <c r="G90" s="113"/>
      <c r="H90" s="117"/>
      <c r="I90" s="118"/>
      <c r="J90" s="201"/>
      <c r="K90" s="201"/>
      <c r="L90" s="201"/>
      <c r="M90" s="201"/>
      <c r="N90" s="202"/>
      <c r="O90" s="197"/>
      <c r="P90" s="119"/>
      <c r="Q90" s="199"/>
      <c r="R90" s="160"/>
      <c r="S90" s="126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139"/>
      <c r="B91" s="132"/>
      <c r="C91" s="132"/>
      <c r="D91" s="132"/>
      <c r="E91" s="6"/>
      <c r="F91" s="140"/>
      <c r="G91" s="6"/>
      <c r="H91" s="6"/>
      <c r="I91" s="6"/>
      <c r="J91" s="1"/>
      <c r="K91" s="6"/>
      <c r="L91" s="6"/>
      <c r="M91" s="6"/>
      <c r="N91" s="1"/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39"/>
      <c r="B92" s="132"/>
      <c r="C92" s="132"/>
      <c r="D92" s="132"/>
      <c r="E92" s="6"/>
      <c r="F92" s="140"/>
      <c r="G92" s="59"/>
      <c r="H92" s="44"/>
      <c r="I92" s="59"/>
      <c r="J92" s="6"/>
      <c r="K92" s="162"/>
      <c r="L92" s="163"/>
      <c r="M92" s="6"/>
      <c r="N92" s="122"/>
      <c r="O92" s="164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59"/>
      <c r="B93" s="121"/>
      <c r="C93" s="121"/>
      <c r="D93" s="44"/>
      <c r="E93" s="59"/>
      <c r="F93" s="59"/>
      <c r="G93" s="59"/>
      <c r="H93" s="44"/>
      <c r="I93" s="59"/>
      <c r="J93" s="6"/>
      <c r="K93" s="162"/>
      <c r="L93" s="163"/>
      <c r="M93" s="6"/>
      <c r="N93" s="122"/>
      <c r="O93" s="164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44"/>
      <c r="B94" s="203" t="s">
        <v>621</v>
      </c>
      <c r="C94" s="203"/>
      <c r="D94" s="203"/>
      <c r="E94" s="203"/>
      <c r="F94" s="6"/>
      <c r="G94" s="6"/>
      <c r="H94" s="150"/>
      <c r="I94" s="6"/>
      <c r="J94" s="150"/>
      <c r="K94" s="151"/>
      <c r="L94" s="6"/>
      <c r="M94" s="6"/>
      <c r="N94" s="1"/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9" t="s">
        <v>16</v>
      </c>
      <c r="B95" s="100" t="s">
        <v>571</v>
      </c>
      <c r="C95" s="100"/>
      <c r="D95" s="101" t="s">
        <v>582</v>
      </c>
      <c r="E95" s="100" t="s">
        <v>583</v>
      </c>
      <c r="F95" s="100" t="s">
        <v>584</v>
      </c>
      <c r="G95" s="100" t="s">
        <v>622</v>
      </c>
      <c r="H95" s="100" t="s">
        <v>623</v>
      </c>
      <c r="I95" s="100" t="s">
        <v>587</v>
      </c>
      <c r="J95" s="204" t="s">
        <v>588</v>
      </c>
      <c r="K95" s="100" t="s">
        <v>589</v>
      </c>
      <c r="L95" s="100" t="s">
        <v>624</v>
      </c>
      <c r="M95" s="100" t="s">
        <v>592</v>
      </c>
      <c r="N95" s="101" t="s">
        <v>593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05">
        <v>1</v>
      </c>
      <c r="B96" s="206">
        <v>41579</v>
      </c>
      <c r="C96" s="206"/>
      <c r="D96" s="207" t="s">
        <v>625</v>
      </c>
      <c r="E96" s="208" t="s">
        <v>626</v>
      </c>
      <c r="F96" s="209">
        <v>82</v>
      </c>
      <c r="G96" s="208" t="s">
        <v>627</v>
      </c>
      <c r="H96" s="208">
        <v>100</v>
      </c>
      <c r="I96" s="210">
        <v>100</v>
      </c>
      <c r="J96" s="211" t="s">
        <v>628</v>
      </c>
      <c r="K96" s="212">
        <f t="shared" ref="K96:K148" si="34">H96-F96</f>
        <v>18</v>
      </c>
      <c r="L96" s="213">
        <f t="shared" ref="L96:L148" si="35">K96/F96</f>
        <v>0.21951219512195122</v>
      </c>
      <c r="M96" s="208" t="s">
        <v>594</v>
      </c>
      <c r="N96" s="214">
        <v>42657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05">
        <v>2</v>
      </c>
      <c r="B97" s="206">
        <v>41794</v>
      </c>
      <c r="C97" s="206"/>
      <c r="D97" s="207" t="s">
        <v>629</v>
      </c>
      <c r="E97" s="208" t="s">
        <v>596</v>
      </c>
      <c r="F97" s="209">
        <v>257</v>
      </c>
      <c r="G97" s="208" t="s">
        <v>627</v>
      </c>
      <c r="H97" s="208">
        <v>300</v>
      </c>
      <c r="I97" s="210">
        <v>300</v>
      </c>
      <c r="J97" s="211" t="s">
        <v>628</v>
      </c>
      <c r="K97" s="212">
        <f t="shared" si="34"/>
        <v>43</v>
      </c>
      <c r="L97" s="213">
        <f t="shared" si="35"/>
        <v>0.16731517509727625</v>
      </c>
      <c r="M97" s="208" t="s">
        <v>594</v>
      </c>
      <c r="N97" s="214">
        <v>41822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05">
        <v>3</v>
      </c>
      <c r="B98" s="206">
        <v>41828</v>
      </c>
      <c r="C98" s="206"/>
      <c r="D98" s="207" t="s">
        <v>630</v>
      </c>
      <c r="E98" s="208" t="s">
        <v>596</v>
      </c>
      <c r="F98" s="209">
        <v>393</v>
      </c>
      <c r="G98" s="208" t="s">
        <v>627</v>
      </c>
      <c r="H98" s="208">
        <v>468</v>
      </c>
      <c r="I98" s="210">
        <v>468</v>
      </c>
      <c r="J98" s="211" t="s">
        <v>628</v>
      </c>
      <c r="K98" s="212">
        <f t="shared" si="34"/>
        <v>75</v>
      </c>
      <c r="L98" s="213">
        <f t="shared" si="35"/>
        <v>0.19083969465648856</v>
      </c>
      <c r="M98" s="208" t="s">
        <v>594</v>
      </c>
      <c r="N98" s="214">
        <v>41863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05">
        <v>4</v>
      </c>
      <c r="B99" s="206">
        <v>41857</v>
      </c>
      <c r="C99" s="206"/>
      <c r="D99" s="207" t="s">
        <v>631</v>
      </c>
      <c r="E99" s="208" t="s">
        <v>596</v>
      </c>
      <c r="F99" s="209">
        <v>205</v>
      </c>
      <c r="G99" s="208" t="s">
        <v>627</v>
      </c>
      <c r="H99" s="208">
        <v>275</v>
      </c>
      <c r="I99" s="210">
        <v>250</v>
      </c>
      <c r="J99" s="211" t="s">
        <v>628</v>
      </c>
      <c r="K99" s="212">
        <f t="shared" si="34"/>
        <v>70</v>
      </c>
      <c r="L99" s="213">
        <f t="shared" si="35"/>
        <v>0.34146341463414637</v>
      </c>
      <c r="M99" s="208" t="s">
        <v>594</v>
      </c>
      <c r="N99" s="214">
        <v>41962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05">
        <v>5</v>
      </c>
      <c r="B100" s="206">
        <v>41886</v>
      </c>
      <c r="C100" s="206"/>
      <c r="D100" s="207" t="s">
        <v>632</v>
      </c>
      <c r="E100" s="208" t="s">
        <v>596</v>
      </c>
      <c r="F100" s="209">
        <v>162</v>
      </c>
      <c r="G100" s="208" t="s">
        <v>627</v>
      </c>
      <c r="H100" s="208">
        <v>190</v>
      </c>
      <c r="I100" s="210">
        <v>190</v>
      </c>
      <c r="J100" s="211" t="s">
        <v>628</v>
      </c>
      <c r="K100" s="212">
        <f t="shared" si="34"/>
        <v>28</v>
      </c>
      <c r="L100" s="213">
        <f t="shared" si="35"/>
        <v>0.1728395061728395</v>
      </c>
      <c r="M100" s="208" t="s">
        <v>594</v>
      </c>
      <c r="N100" s="214">
        <v>42006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05">
        <v>6</v>
      </c>
      <c r="B101" s="206">
        <v>41886</v>
      </c>
      <c r="C101" s="206"/>
      <c r="D101" s="207" t="s">
        <v>633</v>
      </c>
      <c r="E101" s="208" t="s">
        <v>596</v>
      </c>
      <c r="F101" s="209">
        <v>75</v>
      </c>
      <c r="G101" s="208" t="s">
        <v>627</v>
      </c>
      <c r="H101" s="208">
        <v>91.5</v>
      </c>
      <c r="I101" s="210" t="s">
        <v>634</v>
      </c>
      <c r="J101" s="211" t="s">
        <v>635</v>
      </c>
      <c r="K101" s="212">
        <f t="shared" si="34"/>
        <v>16.5</v>
      </c>
      <c r="L101" s="213">
        <f t="shared" si="35"/>
        <v>0.22</v>
      </c>
      <c r="M101" s="208" t="s">
        <v>594</v>
      </c>
      <c r="N101" s="214">
        <v>41954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05">
        <v>7</v>
      </c>
      <c r="B102" s="206">
        <v>41913</v>
      </c>
      <c r="C102" s="206"/>
      <c r="D102" s="207" t="s">
        <v>636</v>
      </c>
      <c r="E102" s="208" t="s">
        <v>596</v>
      </c>
      <c r="F102" s="209">
        <v>850</v>
      </c>
      <c r="G102" s="208" t="s">
        <v>627</v>
      </c>
      <c r="H102" s="208">
        <v>982.5</v>
      </c>
      <c r="I102" s="210">
        <v>1050</v>
      </c>
      <c r="J102" s="211" t="s">
        <v>637</v>
      </c>
      <c r="K102" s="212">
        <f t="shared" si="34"/>
        <v>132.5</v>
      </c>
      <c r="L102" s="213">
        <f t="shared" si="35"/>
        <v>0.15588235294117647</v>
      </c>
      <c r="M102" s="208" t="s">
        <v>594</v>
      </c>
      <c r="N102" s="214">
        <v>42039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05">
        <v>8</v>
      </c>
      <c r="B103" s="206">
        <v>41913</v>
      </c>
      <c r="C103" s="206"/>
      <c r="D103" s="207" t="s">
        <v>638</v>
      </c>
      <c r="E103" s="208" t="s">
        <v>596</v>
      </c>
      <c r="F103" s="209">
        <v>475</v>
      </c>
      <c r="G103" s="208" t="s">
        <v>627</v>
      </c>
      <c r="H103" s="208">
        <v>515</v>
      </c>
      <c r="I103" s="210">
        <v>600</v>
      </c>
      <c r="J103" s="211" t="s">
        <v>639</v>
      </c>
      <c r="K103" s="212">
        <f t="shared" si="34"/>
        <v>40</v>
      </c>
      <c r="L103" s="213">
        <f t="shared" si="35"/>
        <v>8.4210526315789472E-2</v>
      </c>
      <c r="M103" s="208" t="s">
        <v>594</v>
      </c>
      <c r="N103" s="21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05">
        <v>9</v>
      </c>
      <c r="B104" s="206">
        <v>41913</v>
      </c>
      <c r="C104" s="206"/>
      <c r="D104" s="207" t="s">
        <v>640</v>
      </c>
      <c r="E104" s="208" t="s">
        <v>596</v>
      </c>
      <c r="F104" s="209">
        <v>86</v>
      </c>
      <c r="G104" s="208" t="s">
        <v>627</v>
      </c>
      <c r="H104" s="208">
        <v>99</v>
      </c>
      <c r="I104" s="210">
        <v>140</v>
      </c>
      <c r="J104" s="211" t="s">
        <v>641</v>
      </c>
      <c r="K104" s="212">
        <f t="shared" si="34"/>
        <v>13</v>
      </c>
      <c r="L104" s="213">
        <f t="shared" si="35"/>
        <v>0.15116279069767441</v>
      </c>
      <c r="M104" s="208" t="s">
        <v>594</v>
      </c>
      <c r="N104" s="21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05">
        <v>10</v>
      </c>
      <c r="B105" s="206">
        <v>41926</v>
      </c>
      <c r="C105" s="206"/>
      <c r="D105" s="207" t="s">
        <v>642</v>
      </c>
      <c r="E105" s="208" t="s">
        <v>596</v>
      </c>
      <c r="F105" s="209">
        <v>496.6</v>
      </c>
      <c r="G105" s="208" t="s">
        <v>627</v>
      </c>
      <c r="H105" s="208">
        <v>621</v>
      </c>
      <c r="I105" s="210">
        <v>580</v>
      </c>
      <c r="J105" s="211" t="s">
        <v>628</v>
      </c>
      <c r="K105" s="212">
        <f t="shared" si="34"/>
        <v>124.39999999999998</v>
      </c>
      <c r="L105" s="213">
        <f t="shared" si="35"/>
        <v>0.25050342327829234</v>
      </c>
      <c r="M105" s="208" t="s">
        <v>594</v>
      </c>
      <c r="N105" s="214">
        <v>42605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05">
        <v>11</v>
      </c>
      <c r="B106" s="206">
        <v>41926</v>
      </c>
      <c r="C106" s="206"/>
      <c r="D106" s="207" t="s">
        <v>643</v>
      </c>
      <c r="E106" s="208" t="s">
        <v>596</v>
      </c>
      <c r="F106" s="209">
        <v>2481.9</v>
      </c>
      <c r="G106" s="208" t="s">
        <v>627</v>
      </c>
      <c r="H106" s="208">
        <v>2840</v>
      </c>
      <c r="I106" s="210">
        <v>2870</v>
      </c>
      <c r="J106" s="211" t="s">
        <v>644</v>
      </c>
      <c r="K106" s="212">
        <f t="shared" si="34"/>
        <v>358.09999999999991</v>
      </c>
      <c r="L106" s="213">
        <f t="shared" si="35"/>
        <v>0.14428462065353154</v>
      </c>
      <c r="M106" s="208" t="s">
        <v>594</v>
      </c>
      <c r="N106" s="214">
        <v>42017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05">
        <v>12</v>
      </c>
      <c r="B107" s="206">
        <v>41928</v>
      </c>
      <c r="C107" s="206"/>
      <c r="D107" s="207" t="s">
        <v>645</v>
      </c>
      <c r="E107" s="208" t="s">
        <v>596</v>
      </c>
      <c r="F107" s="209">
        <v>84.5</v>
      </c>
      <c r="G107" s="208" t="s">
        <v>627</v>
      </c>
      <c r="H107" s="208">
        <v>93</v>
      </c>
      <c r="I107" s="210">
        <v>110</v>
      </c>
      <c r="J107" s="211" t="s">
        <v>646</v>
      </c>
      <c r="K107" s="212">
        <f t="shared" si="34"/>
        <v>8.5</v>
      </c>
      <c r="L107" s="213">
        <f t="shared" si="35"/>
        <v>0.10059171597633136</v>
      </c>
      <c r="M107" s="208" t="s">
        <v>594</v>
      </c>
      <c r="N107" s="21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05">
        <v>13</v>
      </c>
      <c r="B108" s="206">
        <v>41928</v>
      </c>
      <c r="C108" s="206"/>
      <c r="D108" s="207" t="s">
        <v>647</v>
      </c>
      <c r="E108" s="208" t="s">
        <v>596</v>
      </c>
      <c r="F108" s="209">
        <v>401</v>
      </c>
      <c r="G108" s="208" t="s">
        <v>627</v>
      </c>
      <c r="H108" s="208">
        <v>428</v>
      </c>
      <c r="I108" s="210">
        <v>450</v>
      </c>
      <c r="J108" s="211" t="s">
        <v>648</v>
      </c>
      <c r="K108" s="212">
        <f t="shared" si="34"/>
        <v>27</v>
      </c>
      <c r="L108" s="213">
        <f t="shared" si="35"/>
        <v>6.7331670822942641E-2</v>
      </c>
      <c r="M108" s="208" t="s">
        <v>594</v>
      </c>
      <c r="N108" s="214">
        <v>42020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05">
        <v>14</v>
      </c>
      <c r="B109" s="206">
        <v>41928</v>
      </c>
      <c r="C109" s="206"/>
      <c r="D109" s="207" t="s">
        <v>649</v>
      </c>
      <c r="E109" s="208" t="s">
        <v>596</v>
      </c>
      <c r="F109" s="209">
        <v>101</v>
      </c>
      <c r="G109" s="208" t="s">
        <v>627</v>
      </c>
      <c r="H109" s="208">
        <v>112</v>
      </c>
      <c r="I109" s="210">
        <v>120</v>
      </c>
      <c r="J109" s="211" t="s">
        <v>650</v>
      </c>
      <c r="K109" s="212">
        <f t="shared" si="34"/>
        <v>11</v>
      </c>
      <c r="L109" s="213">
        <f t="shared" si="35"/>
        <v>0.10891089108910891</v>
      </c>
      <c r="M109" s="208" t="s">
        <v>594</v>
      </c>
      <c r="N109" s="21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05">
        <v>15</v>
      </c>
      <c r="B110" s="206">
        <v>41954</v>
      </c>
      <c r="C110" s="206"/>
      <c r="D110" s="207" t="s">
        <v>651</v>
      </c>
      <c r="E110" s="208" t="s">
        <v>596</v>
      </c>
      <c r="F110" s="209">
        <v>59</v>
      </c>
      <c r="G110" s="208" t="s">
        <v>627</v>
      </c>
      <c r="H110" s="208">
        <v>76</v>
      </c>
      <c r="I110" s="210">
        <v>76</v>
      </c>
      <c r="J110" s="211" t="s">
        <v>628</v>
      </c>
      <c r="K110" s="212">
        <f t="shared" si="34"/>
        <v>17</v>
      </c>
      <c r="L110" s="213">
        <f t="shared" si="35"/>
        <v>0.28813559322033899</v>
      </c>
      <c r="M110" s="208" t="s">
        <v>594</v>
      </c>
      <c r="N110" s="214">
        <v>43032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05">
        <v>16</v>
      </c>
      <c r="B111" s="206">
        <v>41954</v>
      </c>
      <c r="C111" s="206"/>
      <c r="D111" s="207" t="s">
        <v>640</v>
      </c>
      <c r="E111" s="208" t="s">
        <v>596</v>
      </c>
      <c r="F111" s="209">
        <v>99</v>
      </c>
      <c r="G111" s="208" t="s">
        <v>627</v>
      </c>
      <c r="H111" s="208">
        <v>120</v>
      </c>
      <c r="I111" s="210">
        <v>120</v>
      </c>
      <c r="J111" s="211" t="s">
        <v>608</v>
      </c>
      <c r="K111" s="212">
        <f t="shared" si="34"/>
        <v>21</v>
      </c>
      <c r="L111" s="213">
        <f t="shared" si="35"/>
        <v>0.21212121212121213</v>
      </c>
      <c r="M111" s="208" t="s">
        <v>594</v>
      </c>
      <c r="N111" s="214">
        <v>41960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5">
        <v>17</v>
      </c>
      <c r="B112" s="206">
        <v>41956</v>
      </c>
      <c r="C112" s="206"/>
      <c r="D112" s="207" t="s">
        <v>652</v>
      </c>
      <c r="E112" s="208" t="s">
        <v>596</v>
      </c>
      <c r="F112" s="209">
        <v>22</v>
      </c>
      <c r="G112" s="208" t="s">
        <v>627</v>
      </c>
      <c r="H112" s="208">
        <v>33.549999999999997</v>
      </c>
      <c r="I112" s="210">
        <v>32</v>
      </c>
      <c r="J112" s="211" t="s">
        <v>653</v>
      </c>
      <c r="K112" s="212">
        <f t="shared" si="34"/>
        <v>11.549999999999997</v>
      </c>
      <c r="L112" s="213">
        <f t="shared" si="35"/>
        <v>0.52499999999999991</v>
      </c>
      <c r="M112" s="208" t="s">
        <v>594</v>
      </c>
      <c r="N112" s="214">
        <v>42188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5">
        <v>18</v>
      </c>
      <c r="B113" s="206">
        <v>41976</v>
      </c>
      <c r="C113" s="206"/>
      <c r="D113" s="207" t="s">
        <v>654</v>
      </c>
      <c r="E113" s="208" t="s">
        <v>596</v>
      </c>
      <c r="F113" s="209">
        <v>440</v>
      </c>
      <c r="G113" s="208" t="s">
        <v>627</v>
      </c>
      <c r="H113" s="208">
        <v>520</v>
      </c>
      <c r="I113" s="210">
        <v>520</v>
      </c>
      <c r="J113" s="211" t="s">
        <v>655</v>
      </c>
      <c r="K113" s="212">
        <f t="shared" si="34"/>
        <v>80</v>
      </c>
      <c r="L113" s="213">
        <f t="shared" si="35"/>
        <v>0.18181818181818182</v>
      </c>
      <c r="M113" s="208" t="s">
        <v>594</v>
      </c>
      <c r="N113" s="214">
        <v>42208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5">
        <v>19</v>
      </c>
      <c r="B114" s="206">
        <v>41976</v>
      </c>
      <c r="C114" s="206"/>
      <c r="D114" s="207" t="s">
        <v>656</v>
      </c>
      <c r="E114" s="208" t="s">
        <v>596</v>
      </c>
      <c r="F114" s="209">
        <v>360</v>
      </c>
      <c r="G114" s="208" t="s">
        <v>627</v>
      </c>
      <c r="H114" s="208">
        <v>427</v>
      </c>
      <c r="I114" s="210">
        <v>425</v>
      </c>
      <c r="J114" s="211" t="s">
        <v>657</v>
      </c>
      <c r="K114" s="212">
        <f t="shared" si="34"/>
        <v>67</v>
      </c>
      <c r="L114" s="213">
        <f t="shared" si="35"/>
        <v>0.18611111111111112</v>
      </c>
      <c r="M114" s="208" t="s">
        <v>594</v>
      </c>
      <c r="N114" s="214">
        <v>42058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5">
        <v>20</v>
      </c>
      <c r="B115" s="206">
        <v>42012</v>
      </c>
      <c r="C115" s="206"/>
      <c r="D115" s="207" t="s">
        <v>658</v>
      </c>
      <c r="E115" s="208" t="s">
        <v>596</v>
      </c>
      <c r="F115" s="209">
        <v>360</v>
      </c>
      <c r="G115" s="208" t="s">
        <v>627</v>
      </c>
      <c r="H115" s="208">
        <v>455</v>
      </c>
      <c r="I115" s="210">
        <v>420</v>
      </c>
      <c r="J115" s="211" t="s">
        <v>659</v>
      </c>
      <c r="K115" s="212">
        <f t="shared" si="34"/>
        <v>95</v>
      </c>
      <c r="L115" s="213">
        <f t="shared" si="35"/>
        <v>0.2638888888888889</v>
      </c>
      <c r="M115" s="208" t="s">
        <v>594</v>
      </c>
      <c r="N115" s="214">
        <v>42024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5">
        <v>21</v>
      </c>
      <c r="B116" s="206">
        <v>42012</v>
      </c>
      <c r="C116" s="206"/>
      <c r="D116" s="207" t="s">
        <v>660</v>
      </c>
      <c r="E116" s="208" t="s">
        <v>596</v>
      </c>
      <c r="F116" s="209">
        <v>130</v>
      </c>
      <c r="G116" s="208"/>
      <c r="H116" s="208">
        <v>175.5</v>
      </c>
      <c r="I116" s="210">
        <v>165</v>
      </c>
      <c r="J116" s="211" t="s">
        <v>661</v>
      </c>
      <c r="K116" s="212">
        <f t="shared" si="34"/>
        <v>45.5</v>
      </c>
      <c r="L116" s="213">
        <f t="shared" si="35"/>
        <v>0.35</v>
      </c>
      <c r="M116" s="208" t="s">
        <v>594</v>
      </c>
      <c r="N116" s="214">
        <v>43088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5">
        <v>22</v>
      </c>
      <c r="B117" s="206">
        <v>42040</v>
      </c>
      <c r="C117" s="206"/>
      <c r="D117" s="207" t="s">
        <v>385</v>
      </c>
      <c r="E117" s="208" t="s">
        <v>626</v>
      </c>
      <c r="F117" s="209">
        <v>98</v>
      </c>
      <c r="G117" s="208"/>
      <c r="H117" s="208">
        <v>120</v>
      </c>
      <c r="I117" s="210">
        <v>120</v>
      </c>
      <c r="J117" s="211" t="s">
        <v>628</v>
      </c>
      <c r="K117" s="212">
        <f t="shared" si="34"/>
        <v>22</v>
      </c>
      <c r="L117" s="213">
        <f t="shared" si="35"/>
        <v>0.22448979591836735</v>
      </c>
      <c r="M117" s="208" t="s">
        <v>594</v>
      </c>
      <c r="N117" s="214">
        <v>42753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5">
        <v>23</v>
      </c>
      <c r="B118" s="206">
        <v>42040</v>
      </c>
      <c r="C118" s="206"/>
      <c r="D118" s="207" t="s">
        <v>662</v>
      </c>
      <c r="E118" s="208" t="s">
        <v>626</v>
      </c>
      <c r="F118" s="209">
        <v>196</v>
      </c>
      <c r="G118" s="208"/>
      <c r="H118" s="208">
        <v>262</v>
      </c>
      <c r="I118" s="210">
        <v>255</v>
      </c>
      <c r="J118" s="211" t="s">
        <v>628</v>
      </c>
      <c r="K118" s="212">
        <f t="shared" si="34"/>
        <v>66</v>
      </c>
      <c r="L118" s="213">
        <f t="shared" si="35"/>
        <v>0.33673469387755101</v>
      </c>
      <c r="M118" s="208" t="s">
        <v>594</v>
      </c>
      <c r="N118" s="214">
        <v>42599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15">
        <v>24</v>
      </c>
      <c r="B119" s="216">
        <v>42067</v>
      </c>
      <c r="C119" s="216"/>
      <c r="D119" s="217" t="s">
        <v>384</v>
      </c>
      <c r="E119" s="218" t="s">
        <v>626</v>
      </c>
      <c r="F119" s="219">
        <v>235</v>
      </c>
      <c r="G119" s="219"/>
      <c r="H119" s="220">
        <v>77</v>
      </c>
      <c r="I119" s="220" t="s">
        <v>663</v>
      </c>
      <c r="J119" s="221" t="s">
        <v>664</v>
      </c>
      <c r="K119" s="222">
        <f t="shared" si="34"/>
        <v>-158</v>
      </c>
      <c r="L119" s="223">
        <f t="shared" si="35"/>
        <v>-0.67234042553191486</v>
      </c>
      <c r="M119" s="219" t="s">
        <v>607</v>
      </c>
      <c r="N119" s="216">
        <v>43522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5">
        <v>25</v>
      </c>
      <c r="B120" s="206">
        <v>42067</v>
      </c>
      <c r="C120" s="206"/>
      <c r="D120" s="207" t="s">
        <v>665</v>
      </c>
      <c r="E120" s="208" t="s">
        <v>626</v>
      </c>
      <c r="F120" s="209">
        <v>185</v>
      </c>
      <c r="G120" s="208"/>
      <c r="H120" s="208">
        <v>224</v>
      </c>
      <c r="I120" s="210" t="s">
        <v>666</v>
      </c>
      <c r="J120" s="211" t="s">
        <v>628</v>
      </c>
      <c r="K120" s="212">
        <f t="shared" si="34"/>
        <v>39</v>
      </c>
      <c r="L120" s="213">
        <f t="shared" si="35"/>
        <v>0.21081081081081082</v>
      </c>
      <c r="M120" s="208" t="s">
        <v>594</v>
      </c>
      <c r="N120" s="214">
        <v>42647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15">
        <v>26</v>
      </c>
      <c r="B121" s="216">
        <v>42090</v>
      </c>
      <c r="C121" s="216"/>
      <c r="D121" s="224" t="s">
        <v>667</v>
      </c>
      <c r="E121" s="219" t="s">
        <v>626</v>
      </c>
      <c r="F121" s="219">
        <v>49.5</v>
      </c>
      <c r="G121" s="220"/>
      <c r="H121" s="220">
        <v>15.85</v>
      </c>
      <c r="I121" s="220">
        <v>67</v>
      </c>
      <c r="J121" s="221" t="s">
        <v>668</v>
      </c>
      <c r="K121" s="220">
        <f t="shared" si="34"/>
        <v>-33.65</v>
      </c>
      <c r="L121" s="225">
        <f t="shared" si="35"/>
        <v>-0.67979797979797973</v>
      </c>
      <c r="M121" s="219" t="s">
        <v>607</v>
      </c>
      <c r="N121" s="226">
        <v>43627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5">
        <v>27</v>
      </c>
      <c r="B122" s="206">
        <v>42093</v>
      </c>
      <c r="C122" s="206"/>
      <c r="D122" s="207" t="s">
        <v>669</v>
      </c>
      <c r="E122" s="208" t="s">
        <v>626</v>
      </c>
      <c r="F122" s="209">
        <v>183.5</v>
      </c>
      <c r="G122" s="208"/>
      <c r="H122" s="208">
        <v>219</v>
      </c>
      <c r="I122" s="210">
        <v>218</v>
      </c>
      <c r="J122" s="211" t="s">
        <v>670</v>
      </c>
      <c r="K122" s="212">
        <f t="shared" si="34"/>
        <v>35.5</v>
      </c>
      <c r="L122" s="213">
        <f t="shared" si="35"/>
        <v>0.19346049046321526</v>
      </c>
      <c r="M122" s="208" t="s">
        <v>594</v>
      </c>
      <c r="N122" s="214">
        <v>42103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5">
        <v>28</v>
      </c>
      <c r="B123" s="206">
        <v>42114</v>
      </c>
      <c r="C123" s="206"/>
      <c r="D123" s="207" t="s">
        <v>671</v>
      </c>
      <c r="E123" s="208" t="s">
        <v>626</v>
      </c>
      <c r="F123" s="209">
        <f>(227+237)/2</f>
        <v>232</v>
      </c>
      <c r="G123" s="208"/>
      <c r="H123" s="208">
        <v>298</v>
      </c>
      <c r="I123" s="210">
        <v>298</v>
      </c>
      <c r="J123" s="211" t="s">
        <v>628</v>
      </c>
      <c r="K123" s="212">
        <f t="shared" si="34"/>
        <v>66</v>
      </c>
      <c r="L123" s="213">
        <f t="shared" si="35"/>
        <v>0.28448275862068967</v>
      </c>
      <c r="M123" s="208" t="s">
        <v>594</v>
      </c>
      <c r="N123" s="214">
        <v>42823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5">
        <v>29</v>
      </c>
      <c r="B124" s="206">
        <v>42128</v>
      </c>
      <c r="C124" s="206"/>
      <c r="D124" s="207" t="s">
        <v>672</v>
      </c>
      <c r="E124" s="208" t="s">
        <v>596</v>
      </c>
      <c r="F124" s="209">
        <v>385</v>
      </c>
      <c r="G124" s="208"/>
      <c r="H124" s="208">
        <f>212.5+331</f>
        <v>543.5</v>
      </c>
      <c r="I124" s="210">
        <v>510</v>
      </c>
      <c r="J124" s="211" t="s">
        <v>673</v>
      </c>
      <c r="K124" s="212">
        <f t="shared" si="34"/>
        <v>158.5</v>
      </c>
      <c r="L124" s="213">
        <f t="shared" si="35"/>
        <v>0.41168831168831171</v>
      </c>
      <c r="M124" s="208" t="s">
        <v>594</v>
      </c>
      <c r="N124" s="214">
        <v>42235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5">
        <v>30</v>
      </c>
      <c r="B125" s="206">
        <v>42128</v>
      </c>
      <c r="C125" s="206"/>
      <c r="D125" s="207" t="s">
        <v>674</v>
      </c>
      <c r="E125" s="208" t="s">
        <v>596</v>
      </c>
      <c r="F125" s="209">
        <v>115.5</v>
      </c>
      <c r="G125" s="208"/>
      <c r="H125" s="208">
        <v>146</v>
      </c>
      <c r="I125" s="210">
        <v>142</v>
      </c>
      <c r="J125" s="211" t="s">
        <v>675</v>
      </c>
      <c r="K125" s="212">
        <f t="shared" si="34"/>
        <v>30.5</v>
      </c>
      <c r="L125" s="213">
        <f t="shared" si="35"/>
        <v>0.26406926406926406</v>
      </c>
      <c r="M125" s="208" t="s">
        <v>594</v>
      </c>
      <c r="N125" s="214">
        <v>42202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5">
        <v>31</v>
      </c>
      <c r="B126" s="206">
        <v>42151</v>
      </c>
      <c r="C126" s="206"/>
      <c r="D126" s="207" t="s">
        <v>676</v>
      </c>
      <c r="E126" s="208" t="s">
        <v>596</v>
      </c>
      <c r="F126" s="209">
        <v>237.5</v>
      </c>
      <c r="G126" s="208"/>
      <c r="H126" s="208">
        <v>279.5</v>
      </c>
      <c r="I126" s="210">
        <v>278</v>
      </c>
      <c r="J126" s="211" t="s">
        <v>628</v>
      </c>
      <c r="K126" s="212">
        <f t="shared" si="34"/>
        <v>42</v>
      </c>
      <c r="L126" s="213">
        <f t="shared" si="35"/>
        <v>0.17684210526315788</v>
      </c>
      <c r="M126" s="208" t="s">
        <v>594</v>
      </c>
      <c r="N126" s="214">
        <v>42222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5">
        <v>32</v>
      </c>
      <c r="B127" s="206">
        <v>42174</v>
      </c>
      <c r="C127" s="206"/>
      <c r="D127" s="207" t="s">
        <v>647</v>
      </c>
      <c r="E127" s="208" t="s">
        <v>626</v>
      </c>
      <c r="F127" s="209">
        <v>340</v>
      </c>
      <c r="G127" s="208"/>
      <c r="H127" s="208">
        <v>448</v>
      </c>
      <c r="I127" s="210">
        <v>448</v>
      </c>
      <c r="J127" s="211" t="s">
        <v>628</v>
      </c>
      <c r="K127" s="212">
        <f t="shared" si="34"/>
        <v>108</v>
      </c>
      <c r="L127" s="213">
        <f t="shared" si="35"/>
        <v>0.31764705882352939</v>
      </c>
      <c r="M127" s="208" t="s">
        <v>594</v>
      </c>
      <c r="N127" s="214">
        <v>43018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5">
        <v>33</v>
      </c>
      <c r="B128" s="206">
        <v>42191</v>
      </c>
      <c r="C128" s="206"/>
      <c r="D128" s="207" t="s">
        <v>677</v>
      </c>
      <c r="E128" s="208" t="s">
        <v>626</v>
      </c>
      <c r="F128" s="209">
        <v>390</v>
      </c>
      <c r="G128" s="208"/>
      <c r="H128" s="208">
        <v>460</v>
      </c>
      <c r="I128" s="210">
        <v>460</v>
      </c>
      <c r="J128" s="211" t="s">
        <v>628</v>
      </c>
      <c r="K128" s="212">
        <f t="shared" si="34"/>
        <v>70</v>
      </c>
      <c r="L128" s="213">
        <f t="shared" si="35"/>
        <v>0.17948717948717949</v>
      </c>
      <c r="M128" s="208" t="s">
        <v>594</v>
      </c>
      <c r="N128" s="214">
        <v>42478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15">
        <v>34</v>
      </c>
      <c r="B129" s="216">
        <v>42195</v>
      </c>
      <c r="C129" s="216"/>
      <c r="D129" s="217" t="s">
        <v>678</v>
      </c>
      <c r="E129" s="218" t="s">
        <v>626</v>
      </c>
      <c r="F129" s="219">
        <v>122.5</v>
      </c>
      <c r="G129" s="219"/>
      <c r="H129" s="220">
        <v>61</v>
      </c>
      <c r="I129" s="220">
        <v>172</v>
      </c>
      <c r="J129" s="221" t="s">
        <v>679</v>
      </c>
      <c r="K129" s="222">
        <f t="shared" si="34"/>
        <v>-61.5</v>
      </c>
      <c r="L129" s="223">
        <f t="shared" si="35"/>
        <v>-0.50204081632653064</v>
      </c>
      <c r="M129" s="219" t="s">
        <v>607</v>
      </c>
      <c r="N129" s="216">
        <v>43333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5">
        <v>35</v>
      </c>
      <c r="B130" s="206">
        <v>42219</v>
      </c>
      <c r="C130" s="206"/>
      <c r="D130" s="207" t="s">
        <v>680</v>
      </c>
      <c r="E130" s="208" t="s">
        <v>626</v>
      </c>
      <c r="F130" s="209">
        <v>297.5</v>
      </c>
      <c r="G130" s="208"/>
      <c r="H130" s="208">
        <v>350</v>
      </c>
      <c r="I130" s="210">
        <v>360</v>
      </c>
      <c r="J130" s="211" t="s">
        <v>681</v>
      </c>
      <c r="K130" s="212">
        <f t="shared" si="34"/>
        <v>52.5</v>
      </c>
      <c r="L130" s="213">
        <f t="shared" si="35"/>
        <v>0.17647058823529413</v>
      </c>
      <c r="M130" s="208" t="s">
        <v>594</v>
      </c>
      <c r="N130" s="214">
        <v>42232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36</v>
      </c>
      <c r="B131" s="206">
        <v>42219</v>
      </c>
      <c r="C131" s="206"/>
      <c r="D131" s="207" t="s">
        <v>682</v>
      </c>
      <c r="E131" s="208" t="s">
        <v>626</v>
      </c>
      <c r="F131" s="209">
        <v>115.5</v>
      </c>
      <c r="G131" s="208"/>
      <c r="H131" s="208">
        <v>149</v>
      </c>
      <c r="I131" s="210">
        <v>140</v>
      </c>
      <c r="J131" s="211" t="s">
        <v>683</v>
      </c>
      <c r="K131" s="212">
        <f t="shared" si="34"/>
        <v>33.5</v>
      </c>
      <c r="L131" s="213">
        <f t="shared" si="35"/>
        <v>0.29004329004329005</v>
      </c>
      <c r="M131" s="208" t="s">
        <v>594</v>
      </c>
      <c r="N131" s="214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37</v>
      </c>
      <c r="B132" s="206">
        <v>42251</v>
      </c>
      <c r="C132" s="206"/>
      <c r="D132" s="207" t="s">
        <v>676</v>
      </c>
      <c r="E132" s="208" t="s">
        <v>626</v>
      </c>
      <c r="F132" s="209">
        <v>226</v>
      </c>
      <c r="G132" s="208"/>
      <c r="H132" s="208">
        <v>292</v>
      </c>
      <c r="I132" s="210">
        <v>292</v>
      </c>
      <c r="J132" s="211" t="s">
        <v>684</v>
      </c>
      <c r="K132" s="212">
        <f t="shared" si="34"/>
        <v>66</v>
      </c>
      <c r="L132" s="213">
        <f t="shared" si="35"/>
        <v>0.29203539823008851</v>
      </c>
      <c r="M132" s="208" t="s">
        <v>594</v>
      </c>
      <c r="N132" s="214">
        <v>42286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5">
        <v>38</v>
      </c>
      <c r="B133" s="206">
        <v>42254</v>
      </c>
      <c r="C133" s="206"/>
      <c r="D133" s="207" t="s">
        <v>671</v>
      </c>
      <c r="E133" s="208" t="s">
        <v>626</v>
      </c>
      <c r="F133" s="209">
        <v>232.5</v>
      </c>
      <c r="G133" s="208"/>
      <c r="H133" s="208">
        <v>312.5</v>
      </c>
      <c r="I133" s="210">
        <v>310</v>
      </c>
      <c r="J133" s="211" t="s">
        <v>628</v>
      </c>
      <c r="K133" s="212">
        <f t="shared" si="34"/>
        <v>80</v>
      </c>
      <c r="L133" s="213">
        <f t="shared" si="35"/>
        <v>0.34408602150537637</v>
      </c>
      <c r="M133" s="208" t="s">
        <v>594</v>
      </c>
      <c r="N133" s="214">
        <v>42823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39</v>
      </c>
      <c r="B134" s="206">
        <v>42268</v>
      </c>
      <c r="C134" s="206"/>
      <c r="D134" s="207" t="s">
        <v>685</v>
      </c>
      <c r="E134" s="208" t="s">
        <v>626</v>
      </c>
      <c r="F134" s="209">
        <v>196.5</v>
      </c>
      <c r="G134" s="208"/>
      <c r="H134" s="208">
        <v>238</v>
      </c>
      <c r="I134" s="210">
        <v>238</v>
      </c>
      <c r="J134" s="211" t="s">
        <v>684</v>
      </c>
      <c r="K134" s="212">
        <f t="shared" si="34"/>
        <v>41.5</v>
      </c>
      <c r="L134" s="213">
        <f t="shared" si="35"/>
        <v>0.21119592875318066</v>
      </c>
      <c r="M134" s="208" t="s">
        <v>594</v>
      </c>
      <c r="N134" s="214">
        <v>42291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5">
        <v>40</v>
      </c>
      <c r="B135" s="206">
        <v>42271</v>
      </c>
      <c r="C135" s="206"/>
      <c r="D135" s="207" t="s">
        <v>625</v>
      </c>
      <c r="E135" s="208" t="s">
        <v>626</v>
      </c>
      <c r="F135" s="209">
        <v>65</v>
      </c>
      <c r="G135" s="208"/>
      <c r="H135" s="208">
        <v>82</v>
      </c>
      <c r="I135" s="210">
        <v>82</v>
      </c>
      <c r="J135" s="211" t="s">
        <v>684</v>
      </c>
      <c r="K135" s="212">
        <f t="shared" si="34"/>
        <v>17</v>
      </c>
      <c r="L135" s="213">
        <f t="shared" si="35"/>
        <v>0.26153846153846155</v>
      </c>
      <c r="M135" s="208" t="s">
        <v>594</v>
      </c>
      <c r="N135" s="21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5">
        <v>41</v>
      </c>
      <c r="B136" s="206">
        <v>42291</v>
      </c>
      <c r="C136" s="206"/>
      <c r="D136" s="207" t="s">
        <v>686</v>
      </c>
      <c r="E136" s="208" t="s">
        <v>626</v>
      </c>
      <c r="F136" s="209">
        <v>144</v>
      </c>
      <c r="G136" s="208"/>
      <c r="H136" s="208">
        <v>182.5</v>
      </c>
      <c r="I136" s="210">
        <v>181</v>
      </c>
      <c r="J136" s="211" t="s">
        <v>684</v>
      </c>
      <c r="K136" s="212">
        <f t="shared" si="34"/>
        <v>38.5</v>
      </c>
      <c r="L136" s="213">
        <f t="shared" si="35"/>
        <v>0.2673611111111111</v>
      </c>
      <c r="M136" s="208" t="s">
        <v>594</v>
      </c>
      <c r="N136" s="214">
        <v>42817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42</v>
      </c>
      <c r="B137" s="206">
        <v>42291</v>
      </c>
      <c r="C137" s="206"/>
      <c r="D137" s="207" t="s">
        <v>687</v>
      </c>
      <c r="E137" s="208" t="s">
        <v>626</v>
      </c>
      <c r="F137" s="209">
        <v>264</v>
      </c>
      <c r="G137" s="208"/>
      <c r="H137" s="208">
        <v>311</v>
      </c>
      <c r="I137" s="210">
        <v>311</v>
      </c>
      <c r="J137" s="211" t="s">
        <v>684</v>
      </c>
      <c r="K137" s="212">
        <f t="shared" si="34"/>
        <v>47</v>
      </c>
      <c r="L137" s="213">
        <f t="shared" si="35"/>
        <v>0.17803030303030304</v>
      </c>
      <c r="M137" s="208" t="s">
        <v>594</v>
      </c>
      <c r="N137" s="214">
        <v>42604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5">
        <v>43</v>
      </c>
      <c r="B138" s="206">
        <v>42318</v>
      </c>
      <c r="C138" s="206"/>
      <c r="D138" s="207" t="s">
        <v>688</v>
      </c>
      <c r="E138" s="208" t="s">
        <v>596</v>
      </c>
      <c r="F138" s="209">
        <v>549.5</v>
      </c>
      <c r="G138" s="208"/>
      <c r="H138" s="208">
        <v>630</v>
      </c>
      <c r="I138" s="210">
        <v>630</v>
      </c>
      <c r="J138" s="211" t="s">
        <v>684</v>
      </c>
      <c r="K138" s="212">
        <f t="shared" si="34"/>
        <v>80.5</v>
      </c>
      <c r="L138" s="213">
        <f t="shared" si="35"/>
        <v>0.1464968152866242</v>
      </c>
      <c r="M138" s="208" t="s">
        <v>594</v>
      </c>
      <c r="N138" s="214">
        <v>42419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5">
        <v>44</v>
      </c>
      <c r="B139" s="206">
        <v>42342</v>
      </c>
      <c r="C139" s="206"/>
      <c r="D139" s="207" t="s">
        <v>689</v>
      </c>
      <c r="E139" s="208" t="s">
        <v>626</v>
      </c>
      <c r="F139" s="209">
        <v>1027.5</v>
      </c>
      <c r="G139" s="208"/>
      <c r="H139" s="208">
        <v>1315</v>
      </c>
      <c r="I139" s="210">
        <v>1250</v>
      </c>
      <c r="J139" s="211" t="s">
        <v>684</v>
      </c>
      <c r="K139" s="212">
        <f t="shared" si="34"/>
        <v>287.5</v>
      </c>
      <c r="L139" s="213">
        <f t="shared" si="35"/>
        <v>0.27980535279805352</v>
      </c>
      <c r="M139" s="208" t="s">
        <v>594</v>
      </c>
      <c r="N139" s="214">
        <v>43244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5">
        <v>45</v>
      </c>
      <c r="B140" s="206">
        <v>42367</v>
      </c>
      <c r="C140" s="206"/>
      <c r="D140" s="207" t="s">
        <v>690</v>
      </c>
      <c r="E140" s="208" t="s">
        <v>626</v>
      </c>
      <c r="F140" s="209">
        <v>465</v>
      </c>
      <c r="G140" s="208"/>
      <c r="H140" s="208">
        <v>540</v>
      </c>
      <c r="I140" s="210">
        <v>540</v>
      </c>
      <c r="J140" s="211" t="s">
        <v>684</v>
      </c>
      <c r="K140" s="212">
        <f t="shared" si="34"/>
        <v>75</v>
      </c>
      <c r="L140" s="213">
        <f t="shared" si="35"/>
        <v>0.16129032258064516</v>
      </c>
      <c r="M140" s="208" t="s">
        <v>594</v>
      </c>
      <c r="N140" s="214">
        <v>42530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46</v>
      </c>
      <c r="B141" s="206">
        <v>42380</v>
      </c>
      <c r="C141" s="206"/>
      <c r="D141" s="207" t="s">
        <v>385</v>
      </c>
      <c r="E141" s="208" t="s">
        <v>596</v>
      </c>
      <c r="F141" s="209">
        <v>81</v>
      </c>
      <c r="G141" s="208"/>
      <c r="H141" s="208">
        <v>110</v>
      </c>
      <c r="I141" s="210">
        <v>110</v>
      </c>
      <c r="J141" s="211" t="s">
        <v>684</v>
      </c>
      <c r="K141" s="212">
        <f t="shared" si="34"/>
        <v>29</v>
      </c>
      <c r="L141" s="213">
        <f t="shared" si="35"/>
        <v>0.35802469135802467</v>
      </c>
      <c r="M141" s="208" t="s">
        <v>594</v>
      </c>
      <c r="N141" s="214">
        <v>42745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5">
        <v>47</v>
      </c>
      <c r="B142" s="206">
        <v>42382</v>
      </c>
      <c r="C142" s="206"/>
      <c r="D142" s="207" t="s">
        <v>691</v>
      </c>
      <c r="E142" s="208" t="s">
        <v>596</v>
      </c>
      <c r="F142" s="209">
        <v>417.5</v>
      </c>
      <c r="G142" s="208"/>
      <c r="H142" s="208">
        <v>547</v>
      </c>
      <c r="I142" s="210">
        <v>535</v>
      </c>
      <c r="J142" s="211" t="s">
        <v>684</v>
      </c>
      <c r="K142" s="212">
        <f t="shared" si="34"/>
        <v>129.5</v>
      </c>
      <c r="L142" s="213">
        <f t="shared" si="35"/>
        <v>0.31017964071856285</v>
      </c>
      <c r="M142" s="208" t="s">
        <v>594</v>
      </c>
      <c r="N142" s="214">
        <v>42578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5">
        <v>48</v>
      </c>
      <c r="B143" s="206">
        <v>42408</v>
      </c>
      <c r="C143" s="206"/>
      <c r="D143" s="207" t="s">
        <v>692</v>
      </c>
      <c r="E143" s="208" t="s">
        <v>626</v>
      </c>
      <c r="F143" s="209">
        <v>650</v>
      </c>
      <c r="G143" s="208"/>
      <c r="H143" s="208">
        <v>800</v>
      </c>
      <c r="I143" s="210">
        <v>800</v>
      </c>
      <c r="J143" s="211" t="s">
        <v>684</v>
      </c>
      <c r="K143" s="212">
        <f t="shared" si="34"/>
        <v>150</v>
      </c>
      <c r="L143" s="213">
        <f t="shared" si="35"/>
        <v>0.23076923076923078</v>
      </c>
      <c r="M143" s="208" t="s">
        <v>594</v>
      </c>
      <c r="N143" s="214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49</v>
      </c>
      <c r="B144" s="206">
        <v>42433</v>
      </c>
      <c r="C144" s="206"/>
      <c r="D144" s="207" t="s">
        <v>211</v>
      </c>
      <c r="E144" s="208" t="s">
        <v>626</v>
      </c>
      <c r="F144" s="209">
        <v>437.5</v>
      </c>
      <c r="G144" s="208"/>
      <c r="H144" s="208">
        <v>504.5</v>
      </c>
      <c r="I144" s="210">
        <v>522</v>
      </c>
      <c r="J144" s="211" t="s">
        <v>693</v>
      </c>
      <c r="K144" s="212">
        <f t="shared" si="34"/>
        <v>67</v>
      </c>
      <c r="L144" s="213">
        <f t="shared" si="35"/>
        <v>0.15314285714285714</v>
      </c>
      <c r="M144" s="208" t="s">
        <v>594</v>
      </c>
      <c r="N144" s="214">
        <v>42480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50</v>
      </c>
      <c r="B145" s="206">
        <v>42438</v>
      </c>
      <c r="C145" s="206"/>
      <c r="D145" s="207" t="s">
        <v>694</v>
      </c>
      <c r="E145" s="208" t="s">
        <v>626</v>
      </c>
      <c r="F145" s="209">
        <v>189.5</v>
      </c>
      <c r="G145" s="208"/>
      <c r="H145" s="208">
        <v>218</v>
      </c>
      <c r="I145" s="210">
        <v>218</v>
      </c>
      <c r="J145" s="211" t="s">
        <v>684</v>
      </c>
      <c r="K145" s="212">
        <f t="shared" si="34"/>
        <v>28.5</v>
      </c>
      <c r="L145" s="213">
        <f t="shared" si="35"/>
        <v>0.15039577836411611</v>
      </c>
      <c r="M145" s="208" t="s">
        <v>594</v>
      </c>
      <c r="N145" s="214">
        <v>43034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5">
        <v>51</v>
      </c>
      <c r="B146" s="216">
        <v>42471</v>
      </c>
      <c r="C146" s="216"/>
      <c r="D146" s="224" t="s">
        <v>695</v>
      </c>
      <c r="E146" s="219" t="s">
        <v>626</v>
      </c>
      <c r="F146" s="219">
        <v>36.5</v>
      </c>
      <c r="G146" s="220"/>
      <c r="H146" s="220">
        <v>15.85</v>
      </c>
      <c r="I146" s="220">
        <v>60</v>
      </c>
      <c r="J146" s="221" t="s">
        <v>696</v>
      </c>
      <c r="K146" s="222">
        <f t="shared" si="34"/>
        <v>-20.65</v>
      </c>
      <c r="L146" s="223">
        <f t="shared" si="35"/>
        <v>-0.5657534246575342</v>
      </c>
      <c r="M146" s="219" t="s">
        <v>607</v>
      </c>
      <c r="N146" s="227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52</v>
      </c>
      <c r="B147" s="206">
        <v>42472</v>
      </c>
      <c r="C147" s="206"/>
      <c r="D147" s="207" t="s">
        <v>697</v>
      </c>
      <c r="E147" s="208" t="s">
        <v>626</v>
      </c>
      <c r="F147" s="209">
        <v>93</v>
      </c>
      <c r="G147" s="208"/>
      <c r="H147" s="208">
        <v>149</v>
      </c>
      <c r="I147" s="210">
        <v>140</v>
      </c>
      <c r="J147" s="211" t="s">
        <v>698</v>
      </c>
      <c r="K147" s="212">
        <f t="shared" si="34"/>
        <v>56</v>
      </c>
      <c r="L147" s="213">
        <f t="shared" si="35"/>
        <v>0.60215053763440862</v>
      </c>
      <c r="M147" s="208" t="s">
        <v>594</v>
      </c>
      <c r="N147" s="214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53</v>
      </c>
      <c r="B148" s="206">
        <v>42472</v>
      </c>
      <c r="C148" s="206"/>
      <c r="D148" s="207" t="s">
        <v>699</v>
      </c>
      <c r="E148" s="208" t="s">
        <v>626</v>
      </c>
      <c r="F148" s="209">
        <v>130</v>
      </c>
      <c r="G148" s="208"/>
      <c r="H148" s="208">
        <v>150</v>
      </c>
      <c r="I148" s="210" t="s">
        <v>700</v>
      </c>
      <c r="J148" s="211" t="s">
        <v>684</v>
      </c>
      <c r="K148" s="212">
        <f t="shared" si="34"/>
        <v>20</v>
      </c>
      <c r="L148" s="213">
        <f t="shared" si="35"/>
        <v>0.15384615384615385</v>
      </c>
      <c r="M148" s="208" t="s">
        <v>594</v>
      </c>
      <c r="N148" s="214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54</v>
      </c>
      <c r="B149" s="206">
        <v>42473</v>
      </c>
      <c r="C149" s="206"/>
      <c r="D149" s="207" t="s">
        <v>701</v>
      </c>
      <c r="E149" s="208" t="s">
        <v>626</v>
      </c>
      <c r="F149" s="209">
        <v>196</v>
      </c>
      <c r="G149" s="208"/>
      <c r="H149" s="208">
        <v>299</v>
      </c>
      <c r="I149" s="210">
        <v>299</v>
      </c>
      <c r="J149" s="211" t="s">
        <v>684</v>
      </c>
      <c r="K149" s="212">
        <v>103</v>
      </c>
      <c r="L149" s="213">
        <v>0.52551020408163296</v>
      </c>
      <c r="M149" s="208" t="s">
        <v>594</v>
      </c>
      <c r="N149" s="214">
        <v>42620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55</v>
      </c>
      <c r="B150" s="206">
        <v>42473</v>
      </c>
      <c r="C150" s="206"/>
      <c r="D150" s="207" t="s">
        <v>702</v>
      </c>
      <c r="E150" s="208" t="s">
        <v>626</v>
      </c>
      <c r="F150" s="209">
        <v>88</v>
      </c>
      <c r="G150" s="208"/>
      <c r="H150" s="208">
        <v>103</v>
      </c>
      <c r="I150" s="210">
        <v>103</v>
      </c>
      <c r="J150" s="211" t="s">
        <v>684</v>
      </c>
      <c r="K150" s="212">
        <v>15</v>
      </c>
      <c r="L150" s="213">
        <v>0.170454545454545</v>
      </c>
      <c r="M150" s="208" t="s">
        <v>594</v>
      </c>
      <c r="N150" s="214">
        <v>42530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56</v>
      </c>
      <c r="B151" s="206">
        <v>42492</v>
      </c>
      <c r="C151" s="206"/>
      <c r="D151" s="207" t="s">
        <v>703</v>
      </c>
      <c r="E151" s="208" t="s">
        <v>626</v>
      </c>
      <c r="F151" s="209">
        <v>127.5</v>
      </c>
      <c r="G151" s="208"/>
      <c r="H151" s="208">
        <v>148</v>
      </c>
      <c r="I151" s="210" t="s">
        <v>704</v>
      </c>
      <c r="J151" s="211" t="s">
        <v>684</v>
      </c>
      <c r="K151" s="212">
        <f t="shared" ref="K151:K155" si="36">H151-F151</f>
        <v>20.5</v>
      </c>
      <c r="L151" s="213">
        <f t="shared" ref="L151:L155" si="37">K151/F151</f>
        <v>0.16078431372549021</v>
      </c>
      <c r="M151" s="208" t="s">
        <v>594</v>
      </c>
      <c r="N151" s="214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57</v>
      </c>
      <c r="B152" s="206">
        <v>42493</v>
      </c>
      <c r="C152" s="206"/>
      <c r="D152" s="207" t="s">
        <v>705</v>
      </c>
      <c r="E152" s="208" t="s">
        <v>626</v>
      </c>
      <c r="F152" s="209">
        <v>675</v>
      </c>
      <c r="G152" s="208"/>
      <c r="H152" s="208">
        <v>815</v>
      </c>
      <c r="I152" s="210" t="s">
        <v>706</v>
      </c>
      <c r="J152" s="211" t="s">
        <v>684</v>
      </c>
      <c r="K152" s="212">
        <f t="shared" si="36"/>
        <v>140</v>
      </c>
      <c r="L152" s="213">
        <f t="shared" si="37"/>
        <v>0.2074074074074074</v>
      </c>
      <c r="M152" s="208" t="s">
        <v>594</v>
      </c>
      <c r="N152" s="214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5">
        <v>58</v>
      </c>
      <c r="B153" s="216">
        <v>42522</v>
      </c>
      <c r="C153" s="216"/>
      <c r="D153" s="217" t="s">
        <v>707</v>
      </c>
      <c r="E153" s="218" t="s">
        <v>626</v>
      </c>
      <c r="F153" s="219">
        <v>500</v>
      </c>
      <c r="G153" s="219"/>
      <c r="H153" s="220">
        <v>232.5</v>
      </c>
      <c r="I153" s="220" t="s">
        <v>708</v>
      </c>
      <c r="J153" s="221" t="s">
        <v>709</v>
      </c>
      <c r="K153" s="222">
        <f t="shared" si="36"/>
        <v>-267.5</v>
      </c>
      <c r="L153" s="223">
        <f t="shared" si="37"/>
        <v>-0.53500000000000003</v>
      </c>
      <c r="M153" s="219" t="s">
        <v>607</v>
      </c>
      <c r="N153" s="216">
        <v>43735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59</v>
      </c>
      <c r="B154" s="206">
        <v>42527</v>
      </c>
      <c r="C154" s="206"/>
      <c r="D154" s="207" t="s">
        <v>544</v>
      </c>
      <c r="E154" s="208" t="s">
        <v>626</v>
      </c>
      <c r="F154" s="209">
        <v>110</v>
      </c>
      <c r="G154" s="208"/>
      <c r="H154" s="208">
        <v>126.5</v>
      </c>
      <c r="I154" s="210">
        <v>125</v>
      </c>
      <c r="J154" s="211" t="s">
        <v>635</v>
      </c>
      <c r="K154" s="212">
        <f t="shared" si="36"/>
        <v>16.5</v>
      </c>
      <c r="L154" s="213">
        <f t="shared" si="37"/>
        <v>0.15</v>
      </c>
      <c r="M154" s="208" t="s">
        <v>594</v>
      </c>
      <c r="N154" s="214">
        <v>42552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60</v>
      </c>
      <c r="B155" s="206">
        <v>42538</v>
      </c>
      <c r="C155" s="206"/>
      <c r="D155" s="207" t="s">
        <v>710</v>
      </c>
      <c r="E155" s="208" t="s">
        <v>626</v>
      </c>
      <c r="F155" s="209">
        <v>44</v>
      </c>
      <c r="G155" s="208"/>
      <c r="H155" s="208">
        <v>69.5</v>
      </c>
      <c r="I155" s="210">
        <v>69.5</v>
      </c>
      <c r="J155" s="211" t="s">
        <v>711</v>
      </c>
      <c r="K155" s="212">
        <f t="shared" si="36"/>
        <v>25.5</v>
      </c>
      <c r="L155" s="213">
        <f t="shared" si="37"/>
        <v>0.57954545454545459</v>
      </c>
      <c r="M155" s="208" t="s">
        <v>594</v>
      </c>
      <c r="N155" s="214">
        <v>42977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61</v>
      </c>
      <c r="B156" s="206">
        <v>42549</v>
      </c>
      <c r="C156" s="206"/>
      <c r="D156" s="207" t="s">
        <v>712</v>
      </c>
      <c r="E156" s="208" t="s">
        <v>626</v>
      </c>
      <c r="F156" s="209">
        <v>262.5</v>
      </c>
      <c r="G156" s="208"/>
      <c r="H156" s="208">
        <v>340</v>
      </c>
      <c r="I156" s="210">
        <v>333</v>
      </c>
      <c r="J156" s="211" t="s">
        <v>713</v>
      </c>
      <c r="K156" s="212">
        <v>77.5</v>
      </c>
      <c r="L156" s="213">
        <v>0.29523809523809502</v>
      </c>
      <c r="M156" s="208" t="s">
        <v>594</v>
      </c>
      <c r="N156" s="214">
        <v>43017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62</v>
      </c>
      <c r="B157" s="206">
        <v>42549</v>
      </c>
      <c r="C157" s="206"/>
      <c r="D157" s="207" t="s">
        <v>714</v>
      </c>
      <c r="E157" s="208" t="s">
        <v>626</v>
      </c>
      <c r="F157" s="209">
        <v>840</v>
      </c>
      <c r="G157" s="208"/>
      <c r="H157" s="208">
        <v>1230</v>
      </c>
      <c r="I157" s="210">
        <v>1230</v>
      </c>
      <c r="J157" s="211" t="s">
        <v>684</v>
      </c>
      <c r="K157" s="212">
        <v>390</v>
      </c>
      <c r="L157" s="213">
        <v>0.46428571428571402</v>
      </c>
      <c r="M157" s="208" t="s">
        <v>594</v>
      </c>
      <c r="N157" s="214">
        <v>42649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8">
        <v>63</v>
      </c>
      <c r="B158" s="229">
        <v>42556</v>
      </c>
      <c r="C158" s="229"/>
      <c r="D158" s="230" t="s">
        <v>715</v>
      </c>
      <c r="E158" s="231" t="s">
        <v>626</v>
      </c>
      <c r="F158" s="231">
        <v>395</v>
      </c>
      <c r="G158" s="232"/>
      <c r="H158" s="232">
        <f>(468.5+342.5)/2</f>
        <v>405.5</v>
      </c>
      <c r="I158" s="232">
        <v>510</v>
      </c>
      <c r="J158" s="233" t="s">
        <v>716</v>
      </c>
      <c r="K158" s="234">
        <f t="shared" ref="K158:K164" si="38">H158-F158</f>
        <v>10.5</v>
      </c>
      <c r="L158" s="235">
        <f t="shared" ref="L158:L164" si="39">K158/F158</f>
        <v>2.6582278481012658E-2</v>
      </c>
      <c r="M158" s="231" t="s">
        <v>717</v>
      </c>
      <c r="N158" s="229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5">
        <v>64</v>
      </c>
      <c r="B159" s="216">
        <v>42584</v>
      </c>
      <c r="C159" s="216"/>
      <c r="D159" s="217" t="s">
        <v>718</v>
      </c>
      <c r="E159" s="218" t="s">
        <v>596</v>
      </c>
      <c r="F159" s="219">
        <f>169.5-12.8</f>
        <v>156.69999999999999</v>
      </c>
      <c r="G159" s="219"/>
      <c r="H159" s="220">
        <v>77</v>
      </c>
      <c r="I159" s="220" t="s">
        <v>719</v>
      </c>
      <c r="J159" s="221" t="s">
        <v>720</v>
      </c>
      <c r="K159" s="222">
        <f t="shared" si="38"/>
        <v>-79.699999999999989</v>
      </c>
      <c r="L159" s="223">
        <f t="shared" si="39"/>
        <v>-0.50861518825781749</v>
      </c>
      <c r="M159" s="219" t="s">
        <v>607</v>
      </c>
      <c r="N159" s="216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5">
        <v>65</v>
      </c>
      <c r="B160" s="216">
        <v>42586</v>
      </c>
      <c r="C160" s="216"/>
      <c r="D160" s="217" t="s">
        <v>721</v>
      </c>
      <c r="E160" s="218" t="s">
        <v>626</v>
      </c>
      <c r="F160" s="219">
        <v>400</v>
      </c>
      <c r="G160" s="219"/>
      <c r="H160" s="220">
        <v>305</v>
      </c>
      <c r="I160" s="220">
        <v>475</v>
      </c>
      <c r="J160" s="221" t="s">
        <v>722</v>
      </c>
      <c r="K160" s="222">
        <f t="shared" si="38"/>
        <v>-95</v>
      </c>
      <c r="L160" s="223">
        <f t="shared" si="39"/>
        <v>-0.23749999999999999</v>
      </c>
      <c r="M160" s="219" t="s">
        <v>607</v>
      </c>
      <c r="N160" s="216">
        <v>43606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66</v>
      </c>
      <c r="B161" s="206">
        <v>42593</v>
      </c>
      <c r="C161" s="206"/>
      <c r="D161" s="207" t="s">
        <v>723</v>
      </c>
      <c r="E161" s="208" t="s">
        <v>626</v>
      </c>
      <c r="F161" s="209">
        <v>86.5</v>
      </c>
      <c r="G161" s="208"/>
      <c r="H161" s="208">
        <v>130</v>
      </c>
      <c r="I161" s="210">
        <v>130</v>
      </c>
      <c r="J161" s="211" t="s">
        <v>724</v>
      </c>
      <c r="K161" s="212">
        <f t="shared" si="38"/>
        <v>43.5</v>
      </c>
      <c r="L161" s="213">
        <f t="shared" si="39"/>
        <v>0.50289017341040465</v>
      </c>
      <c r="M161" s="208" t="s">
        <v>594</v>
      </c>
      <c r="N161" s="214">
        <v>43091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5">
        <v>67</v>
      </c>
      <c r="B162" s="216">
        <v>42600</v>
      </c>
      <c r="C162" s="216"/>
      <c r="D162" s="217" t="s">
        <v>110</v>
      </c>
      <c r="E162" s="218" t="s">
        <v>626</v>
      </c>
      <c r="F162" s="219">
        <v>133.5</v>
      </c>
      <c r="G162" s="219"/>
      <c r="H162" s="220">
        <v>126.5</v>
      </c>
      <c r="I162" s="220">
        <v>178</v>
      </c>
      <c r="J162" s="221" t="s">
        <v>725</v>
      </c>
      <c r="K162" s="222">
        <f t="shared" si="38"/>
        <v>-7</v>
      </c>
      <c r="L162" s="223">
        <f t="shared" si="39"/>
        <v>-5.2434456928838954E-2</v>
      </c>
      <c r="M162" s="219" t="s">
        <v>607</v>
      </c>
      <c r="N162" s="216">
        <v>42615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68</v>
      </c>
      <c r="B163" s="206">
        <v>42613</v>
      </c>
      <c r="C163" s="206"/>
      <c r="D163" s="207" t="s">
        <v>726</v>
      </c>
      <c r="E163" s="208" t="s">
        <v>626</v>
      </c>
      <c r="F163" s="209">
        <v>560</v>
      </c>
      <c r="G163" s="208"/>
      <c r="H163" s="208">
        <v>725</v>
      </c>
      <c r="I163" s="210">
        <v>725</v>
      </c>
      <c r="J163" s="211" t="s">
        <v>628</v>
      </c>
      <c r="K163" s="212">
        <f t="shared" si="38"/>
        <v>165</v>
      </c>
      <c r="L163" s="213">
        <f t="shared" si="39"/>
        <v>0.29464285714285715</v>
      </c>
      <c r="M163" s="208" t="s">
        <v>594</v>
      </c>
      <c r="N163" s="214">
        <v>42456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69</v>
      </c>
      <c r="B164" s="206">
        <v>42614</v>
      </c>
      <c r="C164" s="206"/>
      <c r="D164" s="207" t="s">
        <v>727</v>
      </c>
      <c r="E164" s="208" t="s">
        <v>626</v>
      </c>
      <c r="F164" s="209">
        <v>160.5</v>
      </c>
      <c r="G164" s="208"/>
      <c r="H164" s="208">
        <v>210</v>
      </c>
      <c r="I164" s="210">
        <v>210</v>
      </c>
      <c r="J164" s="211" t="s">
        <v>628</v>
      </c>
      <c r="K164" s="212">
        <f t="shared" si="38"/>
        <v>49.5</v>
      </c>
      <c r="L164" s="213">
        <f t="shared" si="39"/>
        <v>0.30841121495327101</v>
      </c>
      <c r="M164" s="208" t="s">
        <v>594</v>
      </c>
      <c r="N164" s="214">
        <v>42871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70</v>
      </c>
      <c r="B165" s="206">
        <v>42646</v>
      </c>
      <c r="C165" s="206"/>
      <c r="D165" s="207" t="s">
        <v>399</v>
      </c>
      <c r="E165" s="208" t="s">
        <v>626</v>
      </c>
      <c r="F165" s="209">
        <v>430</v>
      </c>
      <c r="G165" s="208"/>
      <c r="H165" s="208">
        <v>596</v>
      </c>
      <c r="I165" s="210">
        <v>575</v>
      </c>
      <c r="J165" s="211" t="s">
        <v>728</v>
      </c>
      <c r="K165" s="212">
        <v>166</v>
      </c>
      <c r="L165" s="213">
        <v>0.38604651162790699</v>
      </c>
      <c r="M165" s="208" t="s">
        <v>594</v>
      </c>
      <c r="N165" s="214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71</v>
      </c>
      <c r="B166" s="206">
        <v>42657</v>
      </c>
      <c r="C166" s="206"/>
      <c r="D166" s="207" t="s">
        <v>729</v>
      </c>
      <c r="E166" s="208" t="s">
        <v>626</v>
      </c>
      <c r="F166" s="209">
        <v>280</v>
      </c>
      <c r="G166" s="208"/>
      <c r="H166" s="208">
        <v>345</v>
      </c>
      <c r="I166" s="210">
        <v>345</v>
      </c>
      <c r="J166" s="211" t="s">
        <v>628</v>
      </c>
      <c r="K166" s="212">
        <f t="shared" ref="K166:K171" si="40">H166-F166</f>
        <v>65</v>
      </c>
      <c r="L166" s="213">
        <f t="shared" ref="L166:L167" si="41">K166/F166</f>
        <v>0.23214285714285715</v>
      </c>
      <c r="M166" s="208" t="s">
        <v>594</v>
      </c>
      <c r="N166" s="214">
        <v>42814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72</v>
      </c>
      <c r="B167" s="206">
        <v>42657</v>
      </c>
      <c r="C167" s="206"/>
      <c r="D167" s="207" t="s">
        <v>730</v>
      </c>
      <c r="E167" s="208" t="s">
        <v>626</v>
      </c>
      <c r="F167" s="209">
        <v>245</v>
      </c>
      <c r="G167" s="208"/>
      <c r="H167" s="208">
        <v>325.5</v>
      </c>
      <c r="I167" s="210">
        <v>330</v>
      </c>
      <c r="J167" s="211" t="s">
        <v>731</v>
      </c>
      <c r="K167" s="212">
        <f t="shared" si="40"/>
        <v>80.5</v>
      </c>
      <c r="L167" s="213">
        <f t="shared" si="41"/>
        <v>0.32857142857142857</v>
      </c>
      <c r="M167" s="208" t="s">
        <v>594</v>
      </c>
      <c r="N167" s="214">
        <v>42769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73</v>
      </c>
      <c r="B168" s="206">
        <v>42660</v>
      </c>
      <c r="C168" s="206"/>
      <c r="D168" s="207" t="s">
        <v>349</v>
      </c>
      <c r="E168" s="208" t="s">
        <v>626</v>
      </c>
      <c r="F168" s="209">
        <v>125</v>
      </c>
      <c r="G168" s="208"/>
      <c r="H168" s="208">
        <v>160</v>
      </c>
      <c r="I168" s="210">
        <v>160</v>
      </c>
      <c r="J168" s="211" t="s">
        <v>684</v>
      </c>
      <c r="K168" s="212">
        <f t="shared" si="40"/>
        <v>35</v>
      </c>
      <c r="L168" s="213">
        <v>0.28000000000000003</v>
      </c>
      <c r="M168" s="208" t="s">
        <v>594</v>
      </c>
      <c r="N168" s="214">
        <v>42803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74</v>
      </c>
      <c r="B169" s="206">
        <v>42660</v>
      </c>
      <c r="C169" s="206"/>
      <c r="D169" s="207" t="s">
        <v>472</v>
      </c>
      <c r="E169" s="208" t="s">
        <v>626</v>
      </c>
      <c r="F169" s="209">
        <v>114</v>
      </c>
      <c r="G169" s="208"/>
      <c r="H169" s="208">
        <v>145</v>
      </c>
      <c r="I169" s="210">
        <v>145</v>
      </c>
      <c r="J169" s="211" t="s">
        <v>684</v>
      </c>
      <c r="K169" s="212">
        <f t="shared" si="40"/>
        <v>31</v>
      </c>
      <c r="L169" s="213">
        <f t="shared" ref="L169:L171" si="42">K169/F169</f>
        <v>0.27192982456140352</v>
      </c>
      <c r="M169" s="208" t="s">
        <v>594</v>
      </c>
      <c r="N169" s="214">
        <v>42859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75</v>
      </c>
      <c r="B170" s="206">
        <v>42660</v>
      </c>
      <c r="C170" s="206"/>
      <c r="D170" s="207" t="s">
        <v>732</v>
      </c>
      <c r="E170" s="208" t="s">
        <v>626</v>
      </c>
      <c r="F170" s="209">
        <v>212</v>
      </c>
      <c r="G170" s="208"/>
      <c r="H170" s="208">
        <v>280</v>
      </c>
      <c r="I170" s="210">
        <v>276</v>
      </c>
      <c r="J170" s="211" t="s">
        <v>733</v>
      </c>
      <c r="K170" s="212">
        <f t="shared" si="40"/>
        <v>68</v>
      </c>
      <c r="L170" s="213">
        <f t="shared" si="42"/>
        <v>0.32075471698113206</v>
      </c>
      <c r="M170" s="208" t="s">
        <v>594</v>
      </c>
      <c r="N170" s="214">
        <v>42858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76</v>
      </c>
      <c r="B171" s="206">
        <v>42678</v>
      </c>
      <c r="C171" s="206"/>
      <c r="D171" s="207" t="s">
        <v>460</v>
      </c>
      <c r="E171" s="208" t="s">
        <v>626</v>
      </c>
      <c r="F171" s="209">
        <v>155</v>
      </c>
      <c r="G171" s="208"/>
      <c r="H171" s="208">
        <v>210</v>
      </c>
      <c r="I171" s="210">
        <v>210</v>
      </c>
      <c r="J171" s="211" t="s">
        <v>734</v>
      </c>
      <c r="K171" s="212">
        <f t="shared" si="40"/>
        <v>55</v>
      </c>
      <c r="L171" s="213">
        <f t="shared" si="42"/>
        <v>0.35483870967741937</v>
      </c>
      <c r="M171" s="208" t="s">
        <v>594</v>
      </c>
      <c r="N171" s="214">
        <v>42944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5">
        <v>77</v>
      </c>
      <c r="B172" s="216">
        <v>42710</v>
      </c>
      <c r="C172" s="216"/>
      <c r="D172" s="217" t="s">
        <v>735</v>
      </c>
      <c r="E172" s="218" t="s">
        <v>626</v>
      </c>
      <c r="F172" s="219">
        <v>150.5</v>
      </c>
      <c r="G172" s="219"/>
      <c r="H172" s="220">
        <v>72.5</v>
      </c>
      <c r="I172" s="220">
        <v>174</v>
      </c>
      <c r="J172" s="221" t="s">
        <v>736</v>
      </c>
      <c r="K172" s="222">
        <v>-78</v>
      </c>
      <c r="L172" s="223">
        <v>-0.51827242524916906</v>
      </c>
      <c r="M172" s="219" t="s">
        <v>607</v>
      </c>
      <c r="N172" s="216">
        <v>43333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78</v>
      </c>
      <c r="B173" s="206">
        <v>42712</v>
      </c>
      <c r="C173" s="206"/>
      <c r="D173" s="207" t="s">
        <v>737</v>
      </c>
      <c r="E173" s="208" t="s">
        <v>626</v>
      </c>
      <c r="F173" s="209">
        <v>380</v>
      </c>
      <c r="G173" s="208"/>
      <c r="H173" s="208">
        <v>478</v>
      </c>
      <c r="I173" s="210">
        <v>468</v>
      </c>
      <c r="J173" s="211" t="s">
        <v>684</v>
      </c>
      <c r="K173" s="212">
        <f t="shared" ref="K173:K175" si="43">H173-F173</f>
        <v>98</v>
      </c>
      <c r="L173" s="213">
        <f t="shared" ref="L173:L175" si="44">K173/F173</f>
        <v>0.25789473684210529</v>
      </c>
      <c r="M173" s="208" t="s">
        <v>594</v>
      </c>
      <c r="N173" s="214">
        <v>43025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79</v>
      </c>
      <c r="B174" s="206">
        <v>42734</v>
      </c>
      <c r="C174" s="206"/>
      <c r="D174" s="207" t="s">
        <v>109</v>
      </c>
      <c r="E174" s="208" t="s">
        <v>626</v>
      </c>
      <c r="F174" s="209">
        <v>305</v>
      </c>
      <c r="G174" s="208"/>
      <c r="H174" s="208">
        <v>375</v>
      </c>
      <c r="I174" s="210">
        <v>375</v>
      </c>
      <c r="J174" s="211" t="s">
        <v>684</v>
      </c>
      <c r="K174" s="212">
        <f t="shared" si="43"/>
        <v>70</v>
      </c>
      <c r="L174" s="213">
        <f t="shared" si="44"/>
        <v>0.22950819672131148</v>
      </c>
      <c r="M174" s="208" t="s">
        <v>594</v>
      </c>
      <c r="N174" s="214">
        <v>42768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80</v>
      </c>
      <c r="B175" s="206">
        <v>42739</v>
      </c>
      <c r="C175" s="206"/>
      <c r="D175" s="207" t="s">
        <v>95</v>
      </c>
      <c r="E175" s="208" t="s">
        <v>626</v>
      </c>
      <c r="F175" s="209">
        <v>99.5</v>
      </c>
      <c r="G175" s="208"/>
      <c r="H175" s="208">
        <v>158</v>
      </c>
      <c r="I175" s="210">
        <v>158</v>
      </c>
      <c r="J175" s="211" t="s">
        <v>684</v>
      </c>
      <c r="K175" s="212">
        <f t="shared" si="43"/>
        <v>58.5</v>
      </c>
      <c r="L175" s="213">
        <f t="shared" si="44"/>
        <v>0.5879396984924623</v>
      </c>
      <c r="M175" s="208" t="s">
        <v>594</v>
      </c>
      <c r="N175" s="214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81</v>
      </c>
      <c r="B176" s="206">
        <v>42739</v>
      </c>
      <c r="C176" s="206"/>
      <c r="D176" s="207" t="s">
        <v>95</v>
      </c>
      <c r="E176" s="208" t="s">
        <v>626</v>
      </c>
      <c r="F176" s="209">
        <v>99.5</v>
      </c>
      <c r="G176" s="208"/>
      <c r="H176" s="208">
        <v>158</v>
      </c>
      <c r="I176" s="210">
        <v>158</v>
      </c>
      <c r="J176" s="211" t="s">
        <v>684</v>
      </c>
      <c r="K176" s="212">
        <v>58.5</v>
      </c>
      <c r="L176" s="213">
        <v>0.58793969849246197</v>
      </c>
      <c r="M176" s="208" t="s">
        <v>594</v>
      </c>
      <c r="N176" s="214">
        <v>42898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82</v>
      </c>
      <c r="B177" s="206">
        <v>42786</v>
      </c>
      <c r="C177" s="206"/>
      <c r="D177" s="207" t="s">
        <v>186</v>
      </c>
      <c r="E177" s="208" t="s">
        <v>626</v>
      </c>
      <c r="F177" s="209">
        <v>140.5</v>
      </c>
      <c r="G177" s="208"/>
      <c r="H177" s="208">
        <v>220</v>
      </c>
      <c r="I177" s="210">
        <v>220</v>
      </c>
      <c r="J177" s="211" t="s">
        <v>684</v>
      </c>
      <c r="K177" s="212">
        <f>H177-F177</f>
        <v>79.5</v>
      </c>
      <c r="L177" s="213">
        <f>K177/F177</f>
        <v>0.5658362989323843</v>
      </c>
      <c r="M177" s="208" t="s">
        <v>594</v>
      </c>
      <c r="N177" s="214">
        <v>42864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83</v>
      </c>
      <c r="B178" s="206">
        <v>42786</v>
      </c>
      <c r="C178" s="206"/>
      <c r="D178" s="207" t="s">
        <v>738</v>
      </c>
      <c r="E178" s="208" t="s">
        <v>626</v>
      </c>
      <c r="F178" s="209">
        <v>202.5</v>
      </c>
      <c r="G178" s="208"/>
      <c r="H178" s="208">
        <v>234</v>
      </c>
      <c r="I178" s="210">
        <v>234</v>
      </c>
      <c r="J178" s="211" t="s">
        <v>684</v>
      </c>
      <c r="K178" s="212">
        <v>31.5</v>
      </c>
      <c r="L178" s="213">
        <v>0.155555555555556</v>
      </c>
      <c r="M178" s="208" t="s">
        <v>594</v>
      </c>
      <c r="N178" s="214">
        <v>42836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84</v>
      </c>
      <c r="B179" s="206">
        <v>42818</v>
      </c>
      <c r="C179" s="206"/>
      <c r="D179" s="207" t="s">
        <v>739</v>
      </c>
      <c r="E179" s="208" t="s">
        <v>626</v>
      </c>
      <c r="F179" s="209">
        <v>300.5</v>
      </c>
      <c r="G179" s="208"/>
      <c r="H179" s="208">
        <v>417.5</v>
      </c>
      <c r="I179" s="210">
        <v>420</v>
      </c>
      <c r="J179" s="211" t="s">
        <v>740</v>
      </c>
      <c r="K179" s="212">
        <f>H179-F179</f>
        <v>117</v>
      </c>
      <c r="L179" s="213">
        <f>K179/F179</f>
        <v>0.38935108153078202</v>
      </c>
      <c r="M179" s="208" t="s">
        <v>594</v>
      </c>
      <c r="N179" s="214">
        <v>43070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85</v>
      </c>
      <c r="B180" s="206">
        <v>42818</v>
      </c>
      <c r="C180" s="206"/>
      <c r="D180" s="207" t="s">
        <v>714</v>
      </c>
      <c r="E180" s="208" t="s">
        <v>626</v>
      </c>
      <c r="F180" s="209">
        <v>850</v>
      </c>
      <c r="G180" s="208"/>
      <c r="H180" s="208">
        <v>1042.5</v>
      </c>
      <c r="I180" s="210">
        <v>1023</v>
      </c>
      <c r="J180" s="211" t="s">
        <v>741</v>
      </c>
      <c r="K180" s="212">
        <v>192.5</v>
      </c>
      <c r="L180" s="213">
        <v>0.22647058823529401</v>
      </c>
      <c r="M180" s="208" t="s">
        <v>594</v>
      </c>
      <c r="N180" s="214">
        <v>42830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86</v>
      </c>
      <c r="B181" s="206">
        <v>42830</v>
      </c>
      <c r="C181" s="206"/>
      <c r="D181" s="207" t="s">
        <v>491</v>
      </c>
      <c r="E181" s="208" t="s">
        <v>626</v>
      </c>
      <c r="F181" s="209">
        <v>785</v>
      </c>
      <c r="G181" s="208"/>
      <c r="H181" s="208">
        <v>930</v>
      </c>
      <c r="I181" s="210">
        <v>920</v>
      </c>
      <c r="J181" s="211" t="s">
        <v>742</v>
      </c>
      <c r="K181" s="212">
        <f>H181-F181</f>
        <v>145</v>
      </c>
      <c r="L181" s="213">
        <f>K181/F181</f>
        <v>0.18471337579617833</v>
      </c>
      <c r="M181" s="208" t="s">
        <v>594</v>
      </c>
      <c r="N181" s="214">
        <v>42976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5">
        <v>87</v>
      </c>
      <c r="B182" s="216">
        <v>42831</v>
      </c>
      <c r="C182" s="216"/>
      <c r="D182" s="217" t="s">
        <v>743</v>
      </c>
      <c r="E182" s="218" t="s">
        <v>626</v>
      </c>
      <c r="F182" s="219">
        <v>40</v>
      </c>
      <c r="G182" s="219"/>
      <c r="H182" s="220">
        <v>13.1</v>
      </c>
      <c r="I182" s="220">
        <v>60</v>
      </c>
      <c r="J182" s="221" t="s">
        <v>744</v>
      </c>
      <c r="K182" s="222">
        <v>-26.9</v>
      </c>
      <c r="L182" s="223">
        <v>-0.67249999999999999</v>
      </c>
      <c r="M182" s="219" t="s">
        <v>607</v>
      </c>
      <c r="N182" s="216">
        <v>43138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88</v>
      </c>
      <c r="B183" s="206">
        <v>42837</v>
      </c>
      <c r="C183" s="206"/>
      <c r="D183" s="207" t="s">
        <v>94</v>
      </c>
      <c r="E183" s="208" t="s">
        <v>626</v>
      </c>
      <c r="F183" s="209">
        <v>289.5</v>
      </c>
      <c r="G183" s="208"/>
      <c r="H183" s="208">
        <v>354</v>
      </c>
      <c r="I183" s="210">
        <v>360</v>
      </c>
      <c r="J183" s="211" t="s">
        <v>745</v>
      </c>
      <c r="K183" s="212">
        <f t="shared" ref="K183:K191" si="45">H183-F183</f>
        <v>64.5</v>
      </c>
      <c r="L183" s="213">
        <f t="shared" ref="L183:L191" si="46">K183/F183</f>
        <v>0.22279792746113988</v>
      </c>
      <c r="M183" s="208" t="s">
        <v>594</v>
      </c>
      <c r="N183" s="214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89</v>
      </c>
      <c r="B184" s="206">
        <v>42845</v>
      </c>
      <c r="C184" s="206"/>
      <c r="D184" s="207" t="s">
        <v>430</v>
      </c>
      <c r="E184" s="208" t="s">
        <v>626</v>
      </c>
      <c r="F184" s="209">
        <v>700</v>
      </c>
      <c r="G184" s="208"/>
      <c r="H184" s="208">
        <v>840</v>
      </c>
      <c r="I184" s="210">
        <v>840</v>
      </c>
      <c r="J184" s="211" t="s">
        <v>746</v>
      </c>
      <c r="K184" s="212">
        <f t="shared" si="45"/>
        <v>140</v>
      </c>
      <c r="L184" s="213">
        <f t="shared" si="46"/>
        <v>0.2</v>
      </c>
      <c r="M184" s="208" t="s">
        <v>594</v>
      </c>
      <c r="N184" s="214">
        <v>42893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90</v>
      </c>
      <c r="B185" s="206">
        <v>42887</v>
      </c>
      <c r="C185" s="206"/>
      <c r="D185" s="207" t="s">
        <v>747</v>
      </c>
      <c r="E185" s="208" t="s">
        <v>626</v>
      </c>
      <c r="F185" s="209">
        <v>130</v>
      </c>
      <c r="G185" s="208"/>
      <c r="H185" s="208">
        <v>144.25</v>
      </c>
      <c r="I185" s="210">
        <v>170</v>
      </c>
      <c r="J185" s="211" t="s">
        <v>748</v>
      </c>
      <c r="K185" s="212">
        <f t="shared" si="45"/>
        <v>14.25</v>
      </c>
      <c r="L185" s="213">
        <f t="shared" si="46"/>
        <v>0.10961538461538461</v>
      </c>
      <c r="M185" s="208" t="s">
        <v>594</v>
      </c>
      <c r="N185" s="214">
        <v>43675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91</v>
      </c>
      <c r="B186" s="206">
        <v>42901</v>
      </c>
      <c r="C186" s="206"/>
      <c r="D186" s="207" t="s">
        <v>749</v>
      </c>
      <c r="E186" s="208" t="s">
        <v>626</v>
      </c>
      <c r="F186" s="209">
        <v>214.5</v>
      </c>
      <c r="G186" s="208"/>
      <c r="H186" s="208">
        <v>262</v>
      </c>
      <c r="I186" s="210">
        <v>262</v>
      </c>
      <c r="J186" s="211" t="s">
        <v>750</v>
      </c>
      <c r="K186" s="212">
        <f t="shared" si="45"/>
        <v>47.5</v>
      </c>
      <c r="L186" s="213">
        <f t="shared" si="46"/>
        <v>0.22144522144522144</v>
      </c>
      <c r="M186" s="208" t="s">
        <v>594</v>
      </c>
      <c r="N186" s="214">
        <v>42977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36">
        <v>92</v>
      </c>
      <c r="B187" s="237">
        <v>42933</v>
      </c>
      <c r="C187" s="237"/>
      <c r="D187" s="238" t="s">
        <v>751</v>
      </c>
      <c r="E187" s="239" t="s">
        <v>626</v>
      </c>
      <c r="F187" s="240">
        <v>370</v>
      </c>
      <c r="G187" s="239"/>
      <c r="H187" s="239">
        <v>447.5</v>
      </c>
      <c r="I187" s="241">
        <v>450</v>
      </c>
      <c r="J187" s="242" t="s">
        <v>684</v>
      </c>
      <c r="K187" s="212">
        <f t="shared" si="45"/>
        <v>77.5</v>
      </c>
      <c r="L187" s="243">
        <f t="shared" si="46"/>
        <v>0.20945945945945946</v>
      </c>
      <c r="M187" s="239" t="s">
        <v>594</v>
      </c>
      <c r="N187" s="244">
        <v>43035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36">
        <v>93</v>
      </c>
      <c r="B188" s="237">
        <v>42943</v>
      </c>
      <c r="C188" s="237"/>
      <c r="D188" s="238" t="s">
        <v>184</v>
      </c>
      <c r="E188" s="239" t="s">
        <v>626</v>
      </c>
      <c r="F188" s="240">
        <v>657.5</v>
      </c>
      <c r="G188" s="239"/>
      <c r="H188" s="239">
        <v>825</v>
      </c>
      <c r="I188" s="241">
        <v>820</v>
      </c>
      <c r="J188" s="242" t="s">
        <v>684</v>
      </c>
      <c r="K188" s="212">
        <f t="shared" si="45"/>
        <v>167.5</v>
      </c>
      <c r="L188" s="243">
        <f t="shared" si="46"/>
        <v>0.25475285171102663</v>
      </c>
      <c r="M188" s="239" t="s">
        <v>594</v>
      </c>
      <c r="N188" s="244">
        <v>43090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94</v>
      </c>
      <c r="B189" s="206">
        <v>42964</v>
      </c>
      <c r="C189" s="206"/>
      <c r="D189" s="207" t="s">
        <v>365</v>
      </c>
      <c r="E189" s="208" t="s">
        <v>626</v>
      </c>
      <c r="F189" s="209">
        <v>605</v>
      </c>
      <c r="G189" s="208"/>
      <c r="H189" s="208">
        <v>750</v>
      </c>
      <c r="I189" s="210">
        <v>750</v>
      </c>
      <c r="J189" s="211" t="s">
        <v>742</v>
      </c>
      <c r="K189" s="212">
        <f t="shared" si="45"/>
        <v>145</v>
      </c>
      <c r="L189" s="213">
        <f t="shared" si="46"/>
        <v>0.23966942148760331</v>
      </c>
      <c r="M189" s="208" t="s">
        <v>594</v>
      </c>
      <c r="N189" s="214">
        <v>43027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5">
        <v>95</v>
      </c>
      <c r="B190" s="216">
        <v>42979</v>
      </c>
      <c r="C190" s="216"/>
      <c r="D190" s="224" t="s">
        <v>752</v>
      </c>
      <c r="E190" s="219" t="s">
        <v>626</v>
      </c>
      <c r="F190" s="219">
        <v>255</v>
      </c>
      <c r="G190" s="220"/>
      <c r="H190" s="220">
        <v>217.25</v>
      </c>
      <c r="I190" s="220">
        <v>320</v>
      </c>
      <c r="J190" s="221" t="s">
        <v>753</v>
      </c>
      <c r="K190" s="222">
        <f t="shared" si="45"/>
        <v>-37.75</v>
      </c>
      <c r="L190" s="225">
        <f t="shared" si="46"/>
        <v>-0.14803921568627451</v>
      </c>
      <c r="M190" s="219" t="s">
        <v>607</v>
      </c>
      <c r="N190" s="216">
        <v>43661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96</v>
      </c>
      <c r="B191" s="206">
        <v>42997</v>
      </c>
      <c r="C191" s="206"/>
      <c r="D191" s="207" t="s">
        <v>754</v>
      </c>
      <c r="E191" s="208" t="s">
        <v>626</v>
      </c>
      <c r="F191" s="209">
        <v>215</v>
      </c>
      <c r="G191" s="208"/>
      <c r="H191" s="208">
        <v>258</v>
      </c>
      <c r="I191" s="210">
        <v>258</v>
      </c>
      <c r="J191" s="211" t="s">
        <v>684</v>
      </c>
      <c r="K191" s="212">
        <f t="shared" si="45"/>
        <v>43</v>
      </c>
      <c r="L191" s="213">
        <f t="shared" si="46"/>
        <v>0.2</v>
      </c>
      <c r="M191" s="208" t="s">
        <v>594</v>
      </c>
      <c r="N191" s="214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97</v>
      </c>
      <c r="B192" s="206">
        <v>42997</v>
      </c>
      <c r="C192" s="206"/>
      <c r="D192" s="207" t="s">
        <v>754</v>
      </c>
      <c r="E192" s="208" t="s">
        <v>626</v>
      </c>
      <c r="F192" s="209">
        <v>215</v>
      </c>
      <c r="G192" s="208"/>
      <c r="H192" s="208">
        <v>258</v>
      </c>
      <c r="I192" s="210">
        <v>258</v>
      </c>
      <c r="J192" s="242" t="s">
        <v>684</v>
      </c>
      <c r="K192" s="212">
        <v>43</v>
      </c>
      <c r="L192" s="213">
        <v>0.2</v>
      </c>
      <c r="M192" s="208" t="s">
        <v>594</v>
      </c>
      <c r="N192" s="214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36">
        <v>98</v>
      </c>
      <c r="B193" s="237">
        <v>42998</v>
      </c>
      <c r="C193" s="237"/>
      <c r="D193" s="238" t="s">
        <v>755</v>
      </c>
      <c r="E193" s="239" t="s">
        <v>626</v>
      </c>
      <c r="F193" s="209">
        <v>75</v>
      </c>
      <c r="G193" s="239"/>
      <c r="H193" s="239">
        <v>90</v>
      </c>
      <c r="I193" s="241">
        <v>90</v>
      </c>
      <c r="J193" s="211" t="s">
        <v>756</v>
      </c>
      <c r="K193" s="212">
        <f t="shared" ref="K193:K198" si="47">H193-F193</f>
        <v>15</v>
      </c>
      <c r="L193" s="213">
        <f t="shared" ref="L193:L198" si="48">K193/F193</f>
        <v>0.2</v>
      </c>
      <c r="M193" s="208" t="s">
        <v>594</v>
      </c>
      <c r="N193" s="214">
        <v>43019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6">
        <v>99</v>
      </c>
      <c r="B194" s="237">
        <v>43011</v>
      </c>
      <c r="C194" s="237"/>
      <c r="D194" s="238" t="s">
        <v>609</v>
      </c>
      <c r="E194" s="239" t="s">
        <v>626</v>
      </c>
      <c r="F194" s="240">
        <v>315</v>
      </c>
      <c r="G194" s="239"/>
      <c r="H194" s="239">
        <v>392</v>
      </c>
      <c r="I194" s="241">
        <v>384</v>
      </c>
      <c r="J194" s="242" t="s">
        <v>757</v>
      </c>
      <c r="K194" s="212">
        <f t="shared" si="47"/>
        <v>77</v>
      </c>
      <c r="L194" s="243">
        <f t="shared" si="48"/>
        <v>0.24444444444444444</v>
      </c>
      <c r="M194" s="239" t="s">
        <v>594</v>
      </c>
      <c r="N194" s="244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36">
        <v>100</v>
      </c>
      <c r="B195" s="237">
        <v>43013</v>
      </c>
      <c r="C195" s="237"/>
      <c r="D195" s="238" t="s">
        <v>465</v>
      </c>
      <c r="E195" s="239" t="s">
        <v>626</v>
      </c>
      <c r="F195" s="240">
        <v>145</v>
      </c>
      <c r="G195" s="239"/>
      <c r="H195" s="239">
        <v>179</v>
      </c>
      <c r="I195" s="241">
        <v>180</v>
      </c>
      <c r="J195" s="242" t="s">
        <v>758</v>
      </c>
      <c r="K195" s="212">
        <f t="shared" si="47"/>
        <v>34</v>
      </c>
      <c r="L195" s="243">
        <f t="shared" si="48"/>
        <v>0.23448275862068965</v>
      </c>
      <c r="M195" s="239" t="s">
        <v>594</v>
      </c>
      <c r="N195" s="244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6">
        <v>101</v>
      </c>
      <c r="B196" s="237">
        <v>43014</v>
      </c>
      <c r="C196" s="237"/>
      <c r="D196" s="238" t="s">
        <v>339</v>
      </c>
      <c r="E196" s="239" t="s">
        <v>626</v>
      </c>
      <c r="F196" s="240">
        <v>256</v>
      </c>
      <c r="G196" s="239"/>
      <c r="H196" s="239">
        <v>323</v>
      </c>
      <c r="I196" s="241">
        <v>320</v>
      </c>
      <c r="J196" s="242" t="s">
        <v>684</v>
      </c>
      <c r="K196" s="212">
        <f t="shared" si="47"/>
        <v>67</v>
      </c>
      <c r="L196" s="243">
        <f t="shared" si="48"/>
        <v>0.26171875</v>
      </c>
      <c r="M196" s="239" t="s">
        <v>594</v>
      </c>
      <c r="N196" s="244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36">
        <v>102</v>
      </c>
      <c r="B197" s="237">
        <v>43017</v>
      </c>
      <c r="C197" s="237"/>
      <c r="D197" s="238" t="s">
        <v>355</v>
      </c>
      <c r="E197" s="239" t="s">
        <v>626</v>
      </c>
      <c r="F197" s="240">
        <v>137.5</v>
      </c>
      <c r="G197" s="239"/>
      <c r="H197" s="239">
        <v>184</v>
      </c>
      <c r="I197" s="241">
        <v>183</v>
      </c>
      <c r="J197" s="242" t="s">
        <v>759</v>
      </c>
      <c r="K197" s="212">
        <f t="shared" si="47"/>
        <v>46.5</v>
      </c>
      <c r="L197" s="243">
        <f t="shared" si="48"/>
        <v>0.33818181818181819</v>
      </c>
      <c r="M197" s="239" t="s">
        <v>594</v>
      </c>
      <c r="N197" s="244">
        <v>43108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36">
        <v>103</v>
      </c>
      <c r="B198" s="237">
        <v>43018</v>
      </c>
      <c r="C198" s="237"/>
      <c r="D198" s="238" t="s">
        <v>760</v>
      </c>
      <c r="E198" s="239" t="s">
        <v>626</v>
      </c>
      <c r="F198" s="240">
        <v>125.5</v>
      </c>
      <c r="G198" s="239"/>
      <c r="H198" s="239">
        <v>158</v>
      </c>
      <c r="I198" s="241">
        <v>155</v>
      </c>
      <c r="J198" s="242" t="s">
        <v>761</v>
      </c>
      <c r="K198" s="212">
        <f t="shared" si="47"/>
        <v>32.5</v>
      </c>
      <c r="L198" s="243">
        <f t="shared" si="48"/>
        <v>0.25896414342629481</v>
      </c>
      <c r="M198" s="239" t="s">
        <v>594</v>
      </c>
      <c r="N198" s="244">
        <v>43067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6">
        <v>104</v>
      </c>
      <c r="B199" s="237">
        <v>43018</v>
      </c>
      <c r="C199" s="237"/>
      <c r="D199" s="238" t="s">
        <v>762</v>
      </c>
      <c r="E199" s="239" t="s">
        <v>626</v>
      </c>
      <c r="F199" s="240">
        <v>895</v>
      </c>
      <c r="G199" s="239"/>
      <c r="H199" s="239">
        <v>1122.5</v>
      </c>
      <c r="I199" s="241">
        <v>1078</v>
      </c>
      <c r="J199" s="242" t="s">
        <v>763</v>
      </c>
      <c r="K199" s="212">
        <v>227.5</v>
      </c>
      <c r="L199" s="243">
        <v>0.25418994413407803</v>
      </c>
      <c r="M199" s="239" t="s">
        <v>594</v>
      </c>
      <c r="N199" s="244">
        <v>43117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36">
        <v>105</v>
      </c>
      <c r="B200" s="237">
        <v>43020</v>
      </c>
      <c r="C200" s="237"/>
      <c r="D200" s="238" t="s">
        <v>348</v>
      </c>
      <c r="E200" s="239" t="s">
        <v>626</v>
      </c>
      <c r="F200" s="240">
        <v>525</v>
      </c>
      <c r="G200" s="239"/>
      <c r="H200" s="239">
        <v>629</v>
      </c>
      <c r="I200" s="241">
        <v>629</v>
      </c>
      <c r="J200" s="242" t="s">
        <v>684</v>
      </c>
      <c r="K200" s="212">
        <v>104</v>
      </c>
      <c r="L200" s="243">
        <v>0.19809523809523799</v>
      </c>
      <c r="M200" s="239" t="s">
        <v>594</v>
      </c>
      <c r="N200" s="244">
        <v>43119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36">
        <v>106</v>
      </c>
      <c r="B201" s="237">
        <v>43046</v>
      </c>
      <c r="C201" s="237"/>
      <c r="D201" s="238" t="s">
        <v>390</v>
      </c>
      <c r="E201" s="239" t="s">
        <v>626</v>
      </c>
      <c r="F201" s="240">
        <v>740</v>
      </c>
      <c r="G201" s="239"/>
      <c r="H201" s="239">
        <v>892.5</v>
      </c>
      <c r="I201" s="241">
        <v>900</v>
      </c>
      <c r="J201" s="242" t="s">
        <v>764</v>
      </c>
      <c r="K201" s="212">
        <f t="shared" ref="K201:K203" si="49">H201-F201</f>
        <v>152.5</v>
      </c>
      <c r="L201" s="243">
        <f t="shared" ref="L201:L203" si="50">K201/F201</f>
        <v>0.20608108108108109</v>
      </c>
      <c r="M201" s="239" t="s">
        <v>594</v>
      </c>
      <c r="N201" s="244">
        <v>43052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107</v>
      </c>
      <c r="B202" s="206">
        <v>43073</v>
      </c>
      <c r="C202" s="206"/>
      <c r="D202" s="207" t="s">
        <v>765</v>
      </c>
      <c r="E202" s="208" t="s">
        <v>626</v>
      </c>
      <c r="F202" s="209">
        <v>118.5</v>
      </c>
      <c r="G202" s="208"/>
      <c r="H202" s="208">
        <v>143.5</v>
      </c>
      <c r="I202" s="210">
        <v>145</v>
      </c>
      <c r="J202" s="211" t="s">
        <v>616</v>
      </c>
      <c r="K202" s="212">
        <f t="shared" si="49"/>
        <v>25</v>
      </c>
      <c r="L202" s="213">
        <f t="shared" si="50"/>
        <v>0.2109704641350211</v>
      </c>
      <c r="M202" s="208" t="s">
        <v>594</v>
      </c>
      <c r="N202" s="214">
        <v>43097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5">
        <v>108</v>
      </c>
      <c r="B203" s="216">
        <v>43090</v>
      </c>
      <c r="C203" s="216"/>
      <c r="D203" s="217" t="s">
        <v>436</v>
      </c>
      <c r="E203" s="218" t="s">
        <v>626</v>
      </c>
      <c r="F203" s="219">
        <v>715</v>
      </c>
      <c r="G203" s="219"/>
      <c r="H203" s="220">
        <v>500</v>
      </c>
      <c r="I203" s="220">
        <v>872</v>
      </c>
      <c r="J203" s="221" t="s">
        <v>766</v>
      </c>
      <c r="K203" s="222">
        <f t="shared" si="49"/>
        <v>-215</v>
      </c>
      <c r="L203" s="223">
        <f t="shared" si="50"/>
        <v>-0.30069930069930068</v>
      </c>
      <c r="M203" s="219" t="s">
        <v>607</v>
      </c>
      <c r="N203" s="216">
        <v>43670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109</v>
      </c>
      <c r="B204" s="206">
        <v>43098</v>
      </c>
      <c r="C204" s="206"/>
      <c r="D204" s="207" t="s">
        <v>609</v>
      </c>
      <c r="E204" s="208" t="s">
        <v>626</v>
      </c>
      <c r="F204" s="209">
        <v>435</v>
      </c>
      <c r="G204" s="208"/>
      <c r="H204" s="208">
        <v>542.5</v>
      </c>
      <c r="I204" s="210">
        <v>539</v>
      </c>
      <c r="J204" s="211" t="s">
        <v>684</v>
      </c>
      <c r="K204" s="212">
        <v>107.5</v>
      </c>
      <c r="L204" s="213">
        <v>0.247126436781609</v>
      </c>
      <c r="M204" s="208" t="s">
        <v>594</v>
      </c>
      <c r="N204" s="214">
        <v>43206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110</v>
      </c>
      <c r="B205" s="206">
        <v>43098</v>
      </c>
      <c r="C205" s="206"/>
      <c r="D205" s="207" t="s">
        <v>565</v>
      </c>
      <c r="E205" s="208" t="s">
        <v>626</v>
      </c>
      <c r="F205" s="209">
        <v>885</v>
      </c>
      <c r="G205" s="208"/>
      <c r="H205" s="208">
        <v>1090</v>
      </c>
      <c r="I205" s="210">
        <v>1084</v>
      </c>
      <c r="J205" s="211" t="s">
        <v>684</v>
      </c>
      <c r="K205" s="212">
        <v>205</v>
      </c>
      <c r="L205" s="213">
        <v>0.23163841807909599</v>
      </c>
      <c r="M205" s="208" t="s">
        <v>594</v>
      </c>
      <c r="N205" s="214">
        <v>43213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5">
        <v>111</v>
      </c>
      <c r="B206" s="246">
        <v>43192</v>
      </c>
      <c r="C206" s="246"/>
      <c r="D206" s="224" t="s">
        <v>767</v>
      </c>
      <c r="E206" s="219" t="s">
        <v>626</v>
      </c>
      <c r="F206" s="247">
        <v>478.5</v>
      </c>
      <c r="G206" s="219"/>
      <c r="H206" s="219">
        <v>442</v>
      </c>
      <c r="I206" s="220">
        <v>613</v>
      </c>
      <c r="J206" s="221" t="s">
        <v>768</v>
      </c>
      <c r="K206" s="222">
        <f t="shared" ref="K206:K209" si="51">H206-F206</f>
        <v>-36.5</v>
      </c>
      <c r="L206" s="223">
        <f t="shared" ref="L206:L209" si="52">K206/F206</f>
        <v>-7.6280041797283177E-2</v>
      </c>
      <c r="M206" s="219" t="s">
        <v>607</v>
      </c>
      <c r="N206" s="216">
        <v>43762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5">
        <v>112</v>
      </c>
      <c r="B207" s="216">
        <v>43194</v>
      </c>
      <c r="C207" s="216"/>
      <c r="D207" s="217" t="s">
        <v>769</v>
      </c>
      <c r="E207" s="218" t="s">
        <v>626</v>
      </c>
      <c r="F207" s="219">
        <f>141.5-7.3</f>
        <v>134.19999999999999</v>
      </c>
      <c r="G207" s="219"/>
      <c r="H207" s="220">
        <v>77</v>
      </c>
      <c r="I207" s="220">
        <v>180</v>
      </c>
      <c r="J207" s="221" t="s">
        <v>770</v>
      </c>
      <c r="K207" s="222">
        <f t="shared" si="51"/>
        <v>-57.199999999999989</v>
      </c>
      <c r="L207" s="223">
        <f t="shared" si="52"/>
        <v>-0.42622950819672129</v>
      </c>
      <c r="M207" s="219" t="s">
        <v>607</v>
      </c>
      <c r="N207" s="216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5">
        <v>113</v>
      </c>
      <c r="B208" s="216">
        <v>43209</v>
      </c>
      <c r="C208" s="216"/>
      <c r="D208" s="217" t="s">
        <v>771</v>
      </c>
      <c r="E208" s="218" t="s">
        <v>626</v>
      </c>
      <c r="F208" s="219">
        <v>430</v>
      </c>
      <c r="G208" s="219"/>
      <c r="H208" s="220">
        <v>220</v>
      </c>
      <c r="I208" s="220">
        <v>537</v>
      </c>
      <c r="J208" s="221" t="s">
        <v>772</v>
      </c>
      <c r="K208" s="222">
        <f t="shared" si="51"/>
        <v>-210</v>
      </c>
      <c r="L208" s="223">
        <f t="shared" si="52"/>
        <v>-0.48837209302325579</v>
      </c>
      <c r="M208" s="219" t="s">
        <v>607</v>
      </c>
      <c r="N208" s="216">
        <v>43252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6">
        <v>114</v>
      </c>
      <c r="B209" s="237">
        <v>43220</v>
      </c>
      <c r="C209" s="237"/>
      <c r="D209" s="238" t="s">
        <v>391</v>
      </c>
      <c r="E209" s="239" t="s">
        <v>626</v>
      </c>
      <c r="F209" s="239">
        <v>153.5</v>
      </c>
      <c r="G209" s="239"/>
      <c r="H209" s="239">
        <v>196</v>
      </c>
      <c r="I209" s="241">
        <v>196</v>
      </c>
      <c r="J209" s="211" t="s">
        <v>773</v>
      </c>
      <c r="K209" s="212">
        <f t="shared" si="51"/>
        <v>42.5</v>
      </c>
      <c r="L209" s="213">
        <f t="shared" si="52"/>
        <v>0.27687296416938112</v>
      </c>
      <c r="M209" s="208" t="s">
        <v>594</v>
      </c>
      <c r="N209" s="214">
        <v>43605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5">
        <v>115</v>
      </c>
      <c r="B210" s="216">
        <v>43306</v>
      </c>
      <c r="C210" s="216"/>
      <c r="D210" s="217" t="s">
        <v>743</v>
      </c>
      <c r="E210" s="218" t="s">
        <v>626</v>
      </c>
      <c r="F210" s="219">
        <v>27.5</v>
      </c>
      <c r="G210" s="219"/>
      <c r="H210" s="220">
        <v>13.1</v>
      </c>
      <c r="I210" s="220">
        <v>60</v>
      </c>
      <c r="J210" s="221" t="s">
        <v>774</v>
      </c>
      <c r="K210" s="222">
        <v>-14.4</v>
      </c>
      <c r="L210" s="223">
        <v>-0.52363636363636401</v>
      </c>
      <c r="M210" s="219" t="s">
        <v>607</v>
      </c>
      <c r="N210" s="216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5">
        <v>116</v>
      </c>
      <c r="B211" s="246">
        <v>43318</v>
      </c>
      <c r="C211" s="246"/>
      <c r="D211" s="224" t="s">
        <v>775</v>
      </c>
      <c r="E211" s="219" t="s">
        <v>626</v>
      </c>
      <c r="F211" s="219">
        <v>148.5</v>
      </c>
      <c r="G211" s="219"/>
      <c r="H211" s="219">
        <v>102</v>
      </c>
      <c r="I211" s="220">
        <v>182</v>
      </c>
      <c r="J211" s="221" t="s">
        <v>776</v>
      </c>
      <c r="K211" s="222">
        <f>H211-F211</f>
        <v>-46.5</v>
      </c>
      <c r="L211" s="223">
        <f>K211/F211</f>
        <v>-0.31313131313131315</v>
      </c>
      <c r="M211" s="219" t="s">
        <v>607</v>
      </c>
      <c r="N211" s="216">
        <v>43661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117</v>
      </c>
      <c r="B212" s="206">
        <v>43335</v>
      </c>
      <c r="C212" s="206"/>
      <c r="D212" s="207" t="s">
        <v>777</v>
      </c>
      <c r="E212" s="208" t="s">
        <v>626</v>
      </c>
      <c r="F212" s="239">
        <v>285</v>
      </c>
      <c r="G212" s="208"/>
      <c r="H212" s="208">
        <v>355</v>
      </c>
      <c r="I212" s="210">
        <v>364</v>
      </c>
      <c r="J212" s="211" t="s">
        <v>778</v>
      </c>
      <c r="K212" s="212">
        <v>70</v>
      </c>
      <c r="L212" s="213">
        <v>0.24561403508771901</v>
      </c>
      <c r="M212" s="208" t="s">
        <v>594</v>
      </c>
      <c r="N212" s="214">
        <v>43455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118</v>
      </c>
      <c r="B213" s="206">
        <v>43341</v>
      </c>
      <c r="C213" s="206"/>
      <c r="D213" s="207" t="s">
        <v>379</v>
      </c>
      <c r="E213" s="208" t="s">
        <v>626</v>
      </c>
      <c r="F213" s="239">
        <v>525</v>
      </c>
      <c r="G213" s="208"/>
      <c r="H213" s="208">
        <v>585</v>
      </c>
      <c r="I213" s="210">
        <v>635</v>
      </c>
      <c r="J213" s="211" t="s">
        <v>779</v>
      </c>
      <c r="K213" s="212">
        <f t="shared" ref="K213:K230" si="53">H213-F213</f>
        <v>60</v>
      </c>
      <c r="L213" s="213">
        <f t="shared" ref="L213:L230" si="54">K213/F213</f>
        <v>0.11428571428571428</v>
      </c>
      <c r="M213" s="208" t="s">
        <v>594</v>
      </c>
      <c r="N213" s="214">
        <v>43662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119</v>
      </c>
      <c r="B214" s="206">
        <v>43395</v>
      </c>
      <c r="C214" s="206"/>
      <c r="D214" s="207" t="s">
        <v>365</v>
      </c>
      <c r="E214" s="208" t="s">
        <v>626</v>
      </c>
      <c r="F214" s="239">
        <v>475</v>
      </c>
      <c r="G214" s="208"/>
      <c r="H214" s="208">
        <v>574</v>
      </c>
      <c r="I214" s="210">
        <v>570</v>
      </c>
      <c r="J214" s="211" t="s">
        <v>684</v>
      </c>
      <c r="K214" s="212">
        <f t="shared" si="53"/>
        <v>99</v>
      </c>
      <c r="L214" s="213">
        <f t="shared" si="54"/>
        <v>0.20842105263157895</v>
      </c>
      <c r="M214" s="208" t="s">
        <v>594</v>
      </c>
      <c r="N214" s="214">
        <v>43403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6">
        <v>120</v>
      </c>
      <c r="B215" s="237">
        <v>43397</v>
      </c>
      <c r="C215" s="237"/>
      <c r="D215" s="238" t="s">
        <v>386</v>
      </c>
      <c r="E215" s="239" t="s">
        <v>626</v>
      </c>
      <c r="F215" s="239">
        <v>707.5</v>
      </c>
      <c r="G215" s="239"/>
      <c r="H215" s="239">
        <v>872</v>
      </c>
      <c r="I215" s="241">
        <v>872</v>
      </c>
      <c r="J215" s="242" t="s">
        <v>684</v>
      </c>
      <c r="K215" s="212">
        <f t="shared" si="53"/>
        <v>164.5</v>
      </c>
      <c r="L215" s="243">
        <f t="shared" si="54"/>
        <v>0.23250883392226149</v>
      </c>
      <c r="M215" s="239" t="s">
        <v>594</v>
      </c>
      <c r="N215" s="244">
        <v>43482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6">
        <v>121</v>
      </c>
      <c r="B216" s="237">
        <v>43398</v>
      </c>
      <c r="C216" s="237"/>
      <c r="D216" s="238" t="s">
        <v>780</v>
      </c>
      <c r="E216" s="239" t="s">
        <v>626</v>
      </c>
      <c r="F216" s="239">
        <v>162</v>
      </c>
      <c r="G216" s="239"/>
      <c r="H216" s="239">
        <v>204</v>
      </c>
      <c r="I216" s="241">
        <v>209</v>
      </c>
      <c r="J216" s="242" t="s">
        <v>781</v>
      </c>
      <c r="K216" s="212">
        <f t="shared" si="53"/>
        <v>42</v>
      </c>
      <c r="L216" s="243">
        <f t="shared" si="54"/>
        <v>0.25925925925925924</v>
      </c>
      <c r="M216" s="239" t="s">
        <v>594</v>
      </c>
      <c r="N216" s="244">
        <v>43539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6">
        <v>122</v>
      </c>
      <c r="B217" s="237">
        <v>43399</v>
      </c>
      <c r="C217" s="237"/>
      <c r="D217" s="238" t="s">
        <v>484</v>
      </c>
      <c r="E217" s="239" t="s">
        <v>626</v>
      </c>
      <c r="F217" s="239">
        <v>240</v>
      </c>
      <c r="G217" s="239"/>
      <c r="H217" s="239">
        <v>297</v>
      </c>
      <c r="I217" s="241">
        <v>297</v>
      </c>
      <c r="J217" s="242" t="s">
        <v>684</v>
      </c>
      <c r="K217" s="248">
        <f t="shared" si="53"/>
        <v>57</v>
      </c>
      <c r="L217" s="243">
        <f t="shared" si="54"/>
        <v>0.23749999999999999</v>
      </c>
      <c r="M217" s="239" t="s">
        <v>594</v>
      </c>
      <c r="N217" s="244">
        <v>43417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123</v>
      </c>
      <c r="B218" s="206">
        <v>43439</v>
      </c>
      <c r="C218" s="206"/>
      <c r="D218" s="207" t="s">
        <v>782</v>
      </c>
      <c r="E218" s="208" t="s">
        <v>626</v>
      </c>
      <c r="F218" s="208">
        <v>202.5</v>
      </c>
      <c r="G218" s="208"/>
      <c r="H218" s="208">
        <v>255</v>
      </c>
      <c r="I218" s="210">
        <v>252</v>
      </c>
      <c r="J218" s="211" t="s">
        <v>684</v>
      </c>
      <c r="K218" s="212">
        <f t="shared" si="53"/>
        <v>52.5</v>
      </c>
      <c r="L218" s="213">
        <f t="shared" si="54"/>
        <v>0.25925925925925924</v>
      </c>
      <c r="M218" s="208" t="s">
        <v>594</v>
      </c>
      <c r="N218" s="214">
        <v>43542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6">
        <v>124</v>
      </c>
      <c r="B219" s="237">
        <v>43465</v>
      </c>
      <c r="C219" s="206"/>
      <c r="D219" s="238" t="s">
        <v>418</v>
      </c>
      <c r="E219" s="239" t="s">
        <v>626</v>
      </c>
      <c r="F219" s="239">
        <v>710</v>
      </c>
      <c r="G219" s="239"/>
      <c r="H219" s="239">
        <v>866</v>
      </c>
      <c r="I219" s="241">
        <v>866</v>
      </c>
      <c r="J219" s="242" t="s">
        <v>684</v>
      </c>
      <c r="K219" s="212">
        <f t="shared" si="53"/>
        <v>156</v>
      </c>
      <c r="L219" s="213">
        <f t="shared" si="54"/>
        <v>0.21971830985915494</v>
      </c>
      <c r="M219" s="208" t="s">
        <v>594</v>
      </c>
      <c r="N219" s="214">
        <v>43553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6">
        <v>125</v>
      </c>
      <c r="B220" s="237">
        <v>43522</v>
      </c>
      <c r="C220" s="237"/>
      <c r="D220" s="238" t="s">
        <v>153</v>
      </c>
      <c r="E220" s="239" t="s">
        <v>626</v>
      </c>
      <c r="F220" s="239">
        <v>337.25</v>
      </c>
      <c r="G220" s="239"/>
      <c r="H220" s="239">
        <v>398.5</v>
      </c>
      <c r="I220" s="241">
        <v>411</v>
      </c>
      <c r="J220" s="211" t="s">
        <v>784</v>
      </c>
      <c r="K220" s="212">
        <f t="shared" si="53"/>
        <v>61.25</v>
      </c>
      <c r="L220" s="213">
        <f t="shared" si="54"/>
        <v>0.1816160118606375</v>
      </c>
      <c r="M220" s="208" t="s">
        <v>594</v>
      </c>
      <c r="N220" s="214">
        <v>43760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9">
        <v>126</v>
      </c>
      <c r="B221" s="250">
        <v>43559</v>
      </c>
      <c r="C221" s="250"/>
      <c r="D221" s="251" t="s">
        <v>785</v>
      </c>
      <c r="E221" s="252" t="s">
        <v>626</v>
      </c>
      <c r="F221" s="252">
        <v>130</v>
      </c>
      <c r="G221" s="252"/>
      <c r="H221" s="252">
        <v>65</v>
      </c>
      <c r="I221" s="253">
        <v>158</v>
      </c>
      <c r="J221" s="221" t="s">
        <v>786</v>
      </c>
      <c r="K221" s="222">
        <f t="shared" si="53"/>
        <v>-65</v>
      </c>
      <c r="L221" s="223">
        <f t="shared" si="54"/>
        <v>-0.5</v>
      </c>
      <c r="M221" s="219" t="s">
        <v>607</v>
      </c>
      <c r="N221" s="216">
        <v>43726</v>
      </c>
      <c r="O221" s="1"/>
      <c r="P221" s="1"/>
      <c r="Q221" s="1"/>
      <c r="R221" s="6" t="s">
        <v>787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6">
        <v>127</v>
      </c>
      <c r="B222" s="237">
        <v>43017</v>
      </c>
      <c r="C222" s="237"/>
      <c r="D222" s="238" t="s">
        <v>186</v>
      </c>
      <c r="E222" s="239" t="s">
        <v>626</v>
      </c>
      <c r="F222" s="239">
        <v>141.5</v>
      </c>
      <c r="G222" s="239"/>
      <c r="H222" s="239">
        <v>183.5</v>
      </c>
      <c r="I222" s="241">
        <v>210</v>
      </c>
      <c r="J222" s="211" t="s">
        <v>781</v>
      </c>
      <c r="K222" s="212">
        <f t="shared" si="53"/>
        <v>42</v>
      </c>
      <c r="L222" s="213">
        <f t="shared" si="54"/>
        <v>0.29681978798586572</v>
      </c>
      <c r="M222" s="208" t="s">
        <v>594</v>
      </c>
      <c r="N222" s="214">
        <v>43042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9">
        <v>128</v>
      </c>
      <c r="B223" s="250">
        <v>43074</v>
      </c>
      <c r="C223" s="250"/>
      <c r="D223" s="251" t="s">
        <v>788</v>
      </c>
      <c r="E223" s="252" t="s">
        <v>626</v>
      </c>
      <c r="F223" s="247">
        <v>172</v>
      </c>
      <c r="G223" s="252"/>
      <c r="H223" s="252">
        <v>155.25</v>
      </c>
      <c r="I223" s="253">
        <v>230</v>
      </c>
      <c r="J223" s="221" t="s">
        <v>789</v>
      </c>
      <c r="K223" s="222">
        <f t="shared" si="53"/>
        <v>-16.75</v>
      </c>
      <c r="L223" s="223">
        <f t="shared" si="54"/>
        <v>-9.7383720930232565E-2</v>
      </c>
      <c r="M223" s="219" t="s">
        <v>607</v>
      </c>
      <c r="N223" s="216">
        <v>43787</v>
      </c>
      <c r="O223" s="1"/>
      <c r="P223" s="1"/>
      <c r="Q223" s="1"/>
      <c r="R223" s="6" t="s">
        <v>787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6">
        <v>129</v>
      </c>
      <c r="B224" s="237">
        <v>43398</v>
      </c>
      <c r="C224" s="237"/>
      <c r="D224" s="238" t="s">
        <v>108</v>
      </c>
      <c r="E224" s="239" t="s">
        <v>626</v>
      </c>
      <c r="F224" s="239">
        <v>698.5</v>
      </c>
      <c r="G224" s="239"/>
      <c r="H224" s="239">
        <v>890</v>
      </c>
      <c r="I224" s="241">
        <v>890</v>
      </c>
      <c r="J224" s="211" t="s">
        <v>790</v>
      </c>
      <c r="K224" s="212">
        <f t="shared" si="53"/>
        <v>191.5</v>
      </c>
      <c r="L224" s="213">
        <f t="shared" si="54"/>
        <v>0.27415891195418757</v>
      </c>
      <c r="M224" s="208" t="s">
        <v>594</v>
      </c>
      <c r="N224" s="214">
        <v>44328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6">
        <v>130</v>
      </c>
      <c r="B225" s="237">
        <v>42877</v>
      </c>
      <c r="C225" s="237"/>
      <c r="D225" s="238" t="s">
        <v>378</v>
      </c>
      <c r="E225" s="239" t="s">
        <v>626</v>
      </c>
      <c r="F225" s="239">
        <v>127.6</v>
      </c>
      <c r="G225" s="239"/>
      <c r="H225" s="239">
        <v>138</v>
      </c>
      <c r="I225" s="241">
        <v>190</v>
      </c>
      <c r="J225" s="211" t="s">
        <v>791</v>
      </c>
      <c r="K225" s="212">
        <f t="shared" si="53"/>
        <v>10.400000000000006</v>
      </c>
      <c r="L225" s="213">
        <f t="shared" si="54"/>
        <v>8.1504702194357417E-2</v>
      </c>
      <c r="M225" s="208" t="s">
        <v>594</v>
      </c>
      <c r="N225" s="214">
        <v>43774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6">
        <v>131</v>
      </c>
      <c r="B226" s="237">
        <v>43158</v>
      </c>
      <c r="C226" s="237"/>
      <c r="D226" s="238" t="s">
        <v>792</v>
      </c>
      <c r="E226" s="239" t="s">
        <v>626</v>
      </c>
      <c r="F226" s="239">
        <v>317</v>
      </c>
      <c r="G226" s="239"/>
      <c r="H226" s="239">
        <v>382.5</v>
      </c>
      <c r="I226" s="241">
        <v>398</v>
      </c>
      <c r="J226" s="211" t="s">
        <v>793</v>
      </c>
      <c r="K226" s="212">
        <f t="shared" si="53"/>
        <v>65.5</v>
      </c>
      <c r="L226" s="213">
        <f t="shared" si="54"/>
        <v>0.20662460567823343</v>
      </c>
      <c r="M226" s="208" t="s">
        <v>594</v>
      </c>
      <c r="N226" s="214">
        <v>44238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9">
        <v>132</v>
      </c>
      <c r="B227" s="250">
        <v>43164</v>
      </c>
      <c r="C227" s="250"/>
      <c r="D227" s="251" t="s">
        <v>145</v>
      </c>
      <c r="E227" s="252" t="s">
        <v>626</v>
      </c>
      <c r="F227" s="247">
        <f>510-14.4</f>
        <v>495.6</v>
      </c>
      <c r="G227" s="252"/>
      <c r="H227" s="252">
        <v>350</v>
      </c>
      <c r="I227" s="253">
        <v>672</v>
      </c>
      <c r="J227" s="221" t="s">
        <v>794</v>
      </c>
      <c r="K227" s="222">
        <f t="shared" si="53"/>
        <v>-145.60000000000002</v>
      </c>
      <c r="L227" s="223">
        <f t="shared" si="54"/>
        <v>-0.29378531073446329</v>
      </c>
      <c r="M227" s="219" t="s">
        <v>607</v>
      </c>
      <c r="N227" s="216">
        <v>43887</v>
      </c>
      <c r="O227" s="1"/>
      <c r="P227" s="1"/>
      <c r="Q227" s="1"/>
      <c r="R227" s="6" t="s">
        <v>783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9">
        <v>133</v>
      </c>
      <c r="B228" s="250">
        <v>43237</v>
      </c>
      <c r="C228" s="250"/>
      <c r="D228" s="251" t="s">
        <v>476</v>
      </c>
      <c r="E228" s="252" t="s">
        <v>626</v>
      </c>
      <c r="F228" s="247">
        <v>230.3</v>
      </c>
      <c r="G228" s="252"/>
      <c r="H228" s="252">
        <v>102.5</v>
      </c>
      <c r="I228" s="253">
        <v>348</v>
      </c>
      <c r="J228" s="221" t="s">
        <v>795</v>
      </c>
      <c r="K228" s="222">
        <f t="shared" si="53"/>
        <v>-127.80000000000001</v>
      </c>
      <c r="L228" s="223">
        <f t="shared" si="54"/>
        <v>-0.55492835432045162</v>
      </c>
      <c r="M228" s="219" t="s">
        <v>607</v>
      </c>
      <c r="N228" s="216">
        <v>43896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6">
        <v>134</v>
      </c>
      <c r="B229" s="237">
        <v>43258</v>
      </c>
      <c r="C229" s="237"/>
      <c r="D229" s="238" t="s">
        <v>441</v>
      </c>
      <c r="E229" s="239" t="s">
        <v>626</v>
      </c>
      <c r="F229" s="239">
        <f>342.5-5.1</f>
        <v>337.4</v>
      </c>
      <c r="G229" s="239"/>
      <c r="H229" s="239">
        <v>412.5</v>
      </c>
      <c r="I229" s="241">
        <v>439</v>
      </c>
      <c r="J229" s="211" t="s">
        <v>796</v>
      </c>
      <c r="K229" s="212">
        <f t="shared" si="53"/>
        <v>75.100000000000023</v>
      </c>
      <c r="L229" s="213">
        <f t="shared" si="54"/>
        <v>0.22258446947243635</v>
      </c>
      <c r="M229" s="208" t="s">
        <v>594</v>
      </c>
      <c r="N229" s="214">
        <v>44230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0">
        <v>135</v>
      </c>
      <c r="B230" s="229">
        <v>43285</v>
      </c>
      <c r="C230" s="229"/>
      <c r="D230" s="230" t="s">
        <v>55</v>
      </c>
      <c r="E230" s="231" t="s">
        <v>626</v>
      </c>
      <c r="F230" s="231">
        <f>127.5-5.53</f>
        <v>121.97</v>
      </c>
      <c r="G230" s="232"/>
      <c r="H230" s="232">
        <v>122.5</v>
      </c>
      <c r="I230" s="232">
        <v>170</v>
      </c>
      <c r="J230" s="233" t="s">
        <v>829</v>
      </c>
      <c r="K230" s="234">
        <f t="shared" si="53"/>
        <v>0.53000000000000114</v>
      </c>
      <c r="L230" s="235">
        <f t="shared" si="54"/>
        <v>4.3453308190538747E-3</v>
      </c>
      <c r="M230" s="231" t="s">
        <v>717</v>
      </c>
      <c r="N230" s="229">
        <v>44431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9">
        <v>136</v>
      </c>
      <c r="B231" s="250">
        <v>43294</v>
      </c>
      <c r="C231" s="250"/>
      <c r="D231" s="251" t="s">
        <v>367</v>
      </c>
      <c r="E231" s="252" t="s">
        <v>626</v>
      </c>
      <c r="F231" s="247">
        <v>46.5</v>
      </c>
      <c r="G231" s="252"/>
      <c r="H231" s="252">
        <v>17</v>
      </c>
      <c r="I231" s="253">
        <v>59</v>
      </c>
      <c r="J231" s="221" t="s">
        <v>797</v>
      </c>
      <c r="K231" s="222">
        <f t="shared" ref="K231:K239" si="55">H231-F231</f>
        <v>-29.5</v>
      </c>
      <c r="L231" s="223">
        <f t="shared" ref="L231:L239" si="56">K231/F231</f>
        <v>-0.63440860215053763</v>
      </c>
      <c r="M231" s="219" t="s">
        <v>607</v>
      </c>
      <c r="N231" s="216">
        <v>43887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6">
        <v>137</v>
      </c>
      <c r="B232" s="237">
        <v>43396</v>
      </c>
      <c r="C232" s="237"/>
      <c r="D232" s="238" t="s">
        <v>420</v>
      </c>
      <c r="E232" s="239" t="s">
        <v>626</v>
      </c>
      <c r="F232" s="239">
        <v>156.5</v>
      </c>
      <c r="G232" s="239"/>
      <c r="H232" s="239">
        <v>207.5</v>
      </c>
      <c r="I232" s="241">
        <v>191</v>
      </c>
      <c r="J232" s="211" t="s">
        <v>684</v>
      </c>
      <c r="K232" s="212">
        <f t="shared" si="55"/>
        <v>51</v>
      </c>
      <c r="L232" s="213">
        <f t="shared" si="56"/>
        <v>0.32587859424920129</v>
      </c>
      <c r="M232" s="208" t="s">
        <v>594</v>
      </c>
      <c r="N232" s="214">
        <v>44369</v>
      </c>
      <c r="O232" s="1"/>
      <c r="P232" s="1"/>
      <c r="Q232" s="1"/>
      <c r="R232" s="6" t="s">
        <v>783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6">
        <v>138</v>
      </c>
      <c r="B233" s="237">
        <v>43439</v>
      </c>
      <c r="C233" s="237"/>
      <c r="D233" s="238" t="s">
        <v>329</v>
      </c>
      <c r="E233" s="239" t="s">
        <v>626</v>
      </c>
      <c r="F233" s="239">
        <v>259.5</v>
      </c>
      <c r="G233" s="239"/>
      <c r="H233" s="239">
        <v>320</v>
      </c>
      <c r="I233" s="241">
        <v>320</v>
      </c>
      <c r="J233" s="211" t="s">
        <v>684</v>
      </c>
      <c r="K233" s="212">
        <f t="shared" si="55"/>
        <v>60.5</v>
      </c>
      <c r="L233" s="213">
        <f t="shared" si="56"/>
        <v>0.23314065510597304</v>
      </c>
      <c r="M233" s="208" t="s">
        <v>594</v>
      </c>
      <c r="N233" s="214">
        <v>44323</v>
      </c>
      <c r="O233" s="1"/>
      <c r="P233" s="1"/>
      <c r="Q233" s="1"/>
      <c r="R233" s="6" t="s">
        <v>783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9">
        <v>139</v>
      </c>
      <c r="B234" s="250">
        <v>43439</v>
      </c>
      <c r="C234" s="250"/>
      <c r="D234" s="251" t="s">
        <v>798</v>
      </c>
      <c r="E234" s="252" t="s">
        <v>626</v>
      </c>
      <c r="F234" s="252">
        <v>715</v>
      </c>
      <c r="G234" s="252"/>
      <c r="H234" s="252">
        <v>445</v>
      </c>
      <c r="I234" s="253">
        <v>840</v>
      </c>
      <c r="J234" s="221" t="s">
        <v>799</v>
      </c>
      <c r="K234" s="222">
        <f t="shared" si="55"/>
        <v>-270</v>
      </c>
      <c r="L234" s="223">
        <f t="shared" si="56"/>
        <v>-0.3776223776223776</v>
      </c>
      <c r="M234" s="219" t="s">
        <v>607</v>
      </c>
      <c r="N234" s="216">
        <v>43800</v>
      </c>
      <c r="O234" s="1"/>
      <c r="P234" s="1"/>
      <c r="Q234" s="1"/>
      <c r="R234" s="6" t="s">
        <v>783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6">
        <v>140</v>
      </c>
      <c r="B235" s="237">
        <v>43469</v>
      </c>
      <c r="C235" s="237"/>
      <c r="D235" s="238" t="s">
        <v>158</v>
      </c>
      <c r="E235" s="239" t="s">
        <v>626</v>
      </c>
      <c r="F235" s="239">
        <v>875</v>
      </c>
      <c r="G235" s="239"/>
      <c r="H235" s="239">
        <v>1165</v>
      </c>
      <c r="I235" s="241">
        <v>1185</v>
      </c>
      <c r="J235" s="211" t="s">
        <v>800</v>
      </c>
      <c r="K235" s="212">
        <f t="shared" si="55"/>
        <v>290</v>
      </c>
      <c r="L235" s="213">
        <f t="shared" si="56"/>
        <v>0.33142857142857141</v>
      </c>
      <c r="M235" s="208" t="s">
        <v>594</v>
      </c>
      <c r="N235" s="214">
        <v>43847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6">
        <v>141</v>
      </c>
      <c r="B236" s="237">
        <v>43559</v>
      </c>
      <c r="C236" s="237"/>
      <c r="D236" s="238" t="s">
        <v>345</v>
      </c>
      <c r="E236" s="239" t="s">
        <v>626</v>
      </c>
      <c r="F236" s="239">
        <f>387-14.63</f>
        <v>372.37</v>
      </c>
      <c r="G236" s="239"/>
      <c r="H236" s="239">
        <v>490</v>
      </c>
      <c r="I236" s="241">
        <v>490</v>
      </c>
      <c r="J236" s="211" t="s">
        <v>684</v>
      </c>
      <c r="K236" s="212">
        <f t="shared" si="55"/>
        <v>117.63</v>
      </c>
      <c r="L236" s="213">
        <f t="shared" si="56"/>
        <v>0.31589548030185027</v>
      </c>
      <c r="M236" s="208" t="s">
        <v>594</v>
      </c>
      <c r="N236" s="214">
        <v>43850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9">
        <v>142</v>
      </c>
      <c r="B237" s="250">
        <v>43578</v>
      </c>
      <c r="C237" s="250"/>
      <c r="D237" s="251" t="s">
        <v>801</v>
      </c>
      <c r="E237" s="252" t="s">
        <v>596</v>
      </c>
      <c r="F237" s="252">
        <v>220</v>
      </c>
      <c r="G237" s="252"/>
      <c r="H237" s="252">
        <v>127.5</v>
      </c>
      <c r="I237" s="253">
        <v>284</v>
      </c>
      <c r="J237" s="221" t="s">
        <v>802</v>
      </c>
      <c r="K237" s="222">
        <f t="shared" si="55"/>
        <v>-92.5</v>
      </c>
      <c r="L237" s="223">
        <f t="shared" si="56"/>
        <v>-0.42045454545454547</v>
      </c>
      <c r="M237" s="219" t="s">
        <v>607</v>
      </c>
      <c r="N237" s="216">
        <v>43896</v>
      </c>
      <c r="O237" s="1"/>
      <c r="P237" s="1"/>
      <c r="Q237" s="1"/>
      <c r="R237" s="6" t="s">
        <v>783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6">
        <v>143</v>
      </c>
      <c r="B238" s="237">
        <v>43622</v>
      </c>
      <c r="C238" s="237"/>
      <c r="D238" s="238" t="s">
        <v>485</v>
      </c>
      <c r="E238" s="239" t="s">
        <v>596</v>
      </c>
      <c r="F238" s="239">
        <v>332.8</v>
      </c>
      <c r="G238" s="239"/>
      <c r="H238" s="239">
        <v>405</v>
      </c>
      <c r="I238" s="241">
        <v>419</v>
      </c>
      <c r="J238" s="211" t="s">
        <v>803</v>
      </c>
      <c r="K238" s="212">
        <f t="shared" si="55"/>
        <v>72.199999999999989</v>
      </c>
      <c r="L238" s="213">
        <f t="shared" si="56"/>
        <v>0.21694711538461534</v>
      </c>
      <c r="M238" s="208" t="s">
        <v>594</v>
      </c>
      <c r="N238" s="214">
        <v>43860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0">
        <v>144</v>
      </c>
      <c r="B239" s="229">
        <v>43641</v>
      </c>
      <c r="C239" s="229"/>
      <c r="D239" s="230" t="s">
        <v>151</v>
      </c>
      <c r="E239" s="231" t="s">
        <v>626</v>
      </c>
      <c r="F239" s="231">
        <v>386</v>
      </c>
      <c r="G239" s="232"/>
      <c r="H239" s="232">
        <v>395</v>
      </c>
      <c r="I239" s="232">
        <v>452</v>
      </c>
      <c r="J239" s="233" t="s">
        <v>804</v>
      </c>
      <c r="K239" s="234">
        <f t="shared" si="55"/>
        <v>9</v>
      </c>
      <c r="L239" s="235">
        <f t="shared" si="56"/>
        <v>2.3316062176165803E-2</v>
      </c>
      <c r="M239" s="231" t="s">
        <v>717</v>
      </c>
      <c r="N239" s="229">
        <v>43868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0">
        <v>145</v>
      </c>
      <c r="B240" s="229">
        <v>43707</v>
      </c>
      <c r="C240" s="229"/>
      <c r="D240" s="230" t="s">
        <v>131</v>
      </c>
      <c r="E240" s="231" t="s">
        <v>626</v>
      </c>
      <c r="F240" s="231">
        <v>137.5</v>
      </c>
      <c r="G240" s="232"/>
      <c r="H240" s="232">
        <v>138.5</v>
      </c>
      <c r="I240" s="232">
        <v>190</v>
      </c>
      <c r="J240" s="233" t="s">
        <v>828</v>
      </c>
      <c r="K240" s="234">
        <f t="shared" ref="K240" si="57">H240-F240</f>
        <v>1</v>
      </c>
      <c r="L240" s="235">
        <f t="shared" ref="L240" si="58">K240/F240</f>
        <v>7.2727272727272727E-3</v>
      </c>
      <c r="M240" s="231" t="s">
        <v>717</v>
      </c>
      <c r="N240" s="229">
        <v>44432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146</v>
      </c>
      <c r="B241" s="237">
        <v>43731</v>
      </c>
      <c r="C241" s="237"/>
      <c r="D241" s="238" t="s">
        <v>432</v>
      </c>
      <c r="E241" s="239" t="s">
        <v>626</v>
      </c>
      <c r="F241" s="239">
        <v>235</v>
      </c>
      <c r="G241" s="239"/>
      <c r="H241" s="239">
        <v>295</v>
      </c>
      <c r="I241" s="241">
        <v>296</v>
      </c>
      <c r="J241" s="211" t="s">
        <v>805</v>
      </c>
      <c r="K241" s="212">
        <f t="shared" ref="K241:K246" si="59">H241-F241</f>
        <v>60</v>
      </c>
      <c r="L241" s="213">
        <f t="shared" ref="L241:L246" si="60">K241/F241</f>
        <v>0.25531914893617019</v>
      </c>
      <c r="M241" s="208" t="s">
        <v>594</v>
      </c>
      <c r="N241" s="214">
        <v>43844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147</v>
      </c>
      <c r="B242" s="237">
        <v>43752</v>
      </c>
      <c r="C242" s="237"/>
      <c r="D242" s="238" t="s">
        <v>806</v>
      </c>
      <c r="E242" s="239" t="s">
        <v>626</v>
      </c>
      <c r="F242" s="239">
        <v>277.5</v>
      </c>
      <c r="G242" s="239"/>
      <c r="H242" s="239">
        <v>333</v>
      </c>
      <c r="I242" s="241">
        <v>333</v>
      </c>
      <c r="J242" s="211" t="s">
        <v>807</v>
      </c>
      <c r="K242" s="212">
        <f t="shared" si="59"/>
        <v>55.5</v>
      </c>
      <c r="L242" s="213">
        <f t="shared" si="60"/>
        <v>0.2</v>
      </c>
      <c r="M242" s="208" t="s">
        <v>594</v>
      </c>
      <c r="N242" s="214">
        <v>43846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148</v>
      </c>
      <c r="B243" s="237">
        <v>43752</v>
      </c>
      <c r="C243" s="237"/>
      <c r="D243" s="238" t="s">
        <v>808</v>
      </c>
      <c r="E243" s="239" t="s">
        <v>626</v>
      </c>
      <c r="F243" s="239">
        <v>930</v>
      </c>
      <c r="G243" s="239"/>
      <c r="H243" s="239">
        <v>1165</v>
      </c>
      <c r="I243" s="241">
        <v>1200</v>
      </c>
      <c r="J243" s="211" t="s">
        <v>809</v>
      </c>
      <c r="K243" s="212">
        <f t="shared" si="59"/>
        <v>235</v>
      </c>
      <c r="L243" s="213">
        <f t="shared" si="60"/>
        <v>0.25268817204301075</v>
      </c>
      <c r="M243" s="208" t="s">
        <v>594</v>
      </c>
      <c r="N243" s="214">
        <v>43847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6">
        <v>149</v>
      </c>
      <c r="B244" s="237">
        <v>43753</v>
      </c>
      <c r="C244" s="237"/>
      <c r="D244" s="238" t="s">
        <v>810</v>
      </c>
      <c r="E244" s="239" t="s">
        <v>626</v>
      </c>
      <c r="F244" s="209">
        <v>111</v>
      </c>
      <c r="G244" s="239"/>
      <c r="H244" s="239">
        <v>141</v>
      </c>
      <c r="I244" s="241">
        <v>141</v>
      </c>
      <c r="J244" s="211" t="s">
        <v>610</v>
      </c>
      <c r="K244" s="212">
        <f t="shared" si="59"/>
        <v>30</v>
      </c>
      <c r="L244" s="213">
        <f t="shared" si="60"/>
        <v>0.27027027027027029</v>
      </c>
      <c r="M244" s="208" t="s">
        <v>594</v>
      </c>
      <c r="N244" s="214">
        <v>44328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150</v>
      </c>
      <c r="B245" s="237">
        <v>43753</v>
      </c>
      <c r="C245" s="237"/>
      <c r="D245" s="238" t="s">
        <v>811</v>
      </c>
      <c r="E245" s="239" t="s">
        <v>626</v>
      </c>
      <c r="F245" s="209">
        <v>296</v>
      </c>
      <c r="G245" s="239"/>
      <c r="H245" s="239">
        <v>370</v>
      </c>
      <c r="I245" s="241">
        <v>370</v>
      </c>
      <c r="J245" s="211" t="s">
        <v>684</v>
      </c>
      <c r="K245" s="212">
        <f t="shared" si="59"/>
        <v>74</v>
      </c>
      <c r="L245" s="213">
        <f t="shared" si="60"/>
        <v>0.25</v>
      </c>
      <c r="M245" s="208" t="s">
        <v>594</v>
      </c>
      <c r="N245" s="214">
        <v>43853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151</v>
      </c>
      <c r="B246" s="237">
        <v>43754</v>
      </c>
      <c r="C246" s="237"/>
      <c r="D246" s="238" t="s">
        <v>812</v>
      </c>
      <c r="E246" s="239" t="s">
        <v>626</v>
      </c>
      <c r="F246" s="209">
        <v>300</v>
      </c>
      <c r="G246" s="239"/>
      <c r="H246" s="239">
        <v>382.5</v>
      </c>
      <c r="I246" s="241">
        <v>344</v>
      </c>
      <c r="J246" s="211" t="s">
        <v>813</v>
      </c>
      <c r="K246" s="212">
        <f t="shared" si="59"/>
        <v>82.5</v>
      </c>
      <c r="L246" s="213">
        <f t="shared" si="60"/>
        <v>0.27500000000000002</v>
      </c>
      <c r="M246" s="208" t="s">
        <v>594</v>
      </c>
      <c r="N246" s="214">
        <v>44238</v>
      </c>
      <c r="O246" s="1"/>
      <c r="P246" s="1"/>
      <c r="Q246" s="1"/>
      <c r="R246" s="6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5">
        <v>152</v>
      </c>
      <c r="B247" s="256">
        <v>43832</v>
      </c>
      <c r="C247" s="256"/>
      <c r="D247" s="257" t="s">
        <v>814</v>
      </c>
      <c r="E247" s="56" t="s">
        <v>626</v>
      </c>
      <c r="F247" s="258" t="s">
        <v>815</v>
      </c>
      <c r="G247" s="56"/>
      <c r="H247" s="56"/>
      <c r="I247" s="259">
        <v>590</v>
      </c>
      <c r="J247" s="254" t="s">
        <v>597</v>
      </c>
      <c r="K247" s="254"/>
      <c r="L247" s="260"/>
      <c r="M247" s="261" t="s">
        <v>597</v>
      </c>
      <c r="N247" s="262"/>
      <c r="O247" s="1"/>
      <c r="P247" s="1"/>
      <c r="Q247" s="1"/>
      <c r="R247" s="6" t="s">
        <v>787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153</v>
      </c>
      <c r="B248" s="237">
        <v>43966</v>
      </c>
      <c r="C248" s="237"/>
      <c r="D248" s="238" t="s">
        <v>71</v>
      </c>
      <c r="E248" s="239" t="s">
        <v>626</v>
      </c>
      <c r="F248" s="209">
        <v>67.5</v>
      </c>
      <c r="G248" s="239"/>
      <c r="H248" s="239">
        <v>86</v>
      </c>
      <c r="I248" s="241">
        <v>86</v>
      </c>
      <c r="J248" s="211" t="s">
        <v>816</v>
      </c>
      <c r="K248" s="212">
        <f t="shared" ref="K248:K255" si="61">H248-F248</f>
        <v>18.5</v>
      </c>
      <c r="L248" s="213">
        <f t="shared" ref="L248:L255" si="62">K248/F248</f>
        <v>0.27407407407407408</v>
      </c>
      <c r="M248" s="208" t="s">
        <v>594</v>
      </c>
      <c r="N248" s="214">
        <v>44008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154</v>
      </c>
      <c r="B249" s="237">
        <v>44035</v>
      </c>
      <c r="C249" s="237"/>
      <c r="D249" s="238" t="s">
        <v>484</v>
      </c>
      <c r="E249" s="239" t="s">
        <v>626</v>
      </c>
      <c r="F249" s="209">
        <v>231</v>
      </c>
      <c r="G249" s="239"/>
      <c r="H249" s="239">
        <v>281</v>
      </c>
      <c r="I249" s="241">
        <v>281</v>
      </c>
      <c r="J249" s="211" t="s">
        <v>684</v>
      </c>
      <c r="K249" s="212">
        <f t="shared" si="61"/>
        <v>50</v>
      </c>
      <c r="L249" s="213">
        <f t="shared" si="62"/>
        <v>0.21645021645021645</v>
      </c>
      <c r="M249" s="208" t="s">
        <v>594</v>
      </c>
      <c r="N249" s="214">
        <v>44358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155</v>
      </c>
      <c r="B250" s="237">
        <v>44092</v>
      </c>
      <c r="C250" s="237"/>
      <c r="D250" s="238" t="s">
        <v>409</v>
      </c>
      <c r="E250" s="239" t="s">
        <v>626</v>
      </c>
      <c r="F250" s="239">
        <v>206</v>
      </c>
      <c r="G250" s="239"/>
      <c r="H250" s="239">
        <v>248</v>
      </c>
      <c r="I250" s="241">
        <v>248</v>
      </c>
      <c r="J250" s="211" t="s">
        <v>684</v>
      </c>
      <c r="K250" s="212">
        <f t="shared" si="61"/>
        <v>42</v>
      </c>
      <c r="L250" s="213">
        <f t="shared" si="62"/>
        <v>0.20388349514563106</v>
      </c>
      <c r="M250" s="208" t="s">
        <v>594</v>
      </c>
      <c r="N250" s="214">
        <v>44214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156</v>
      </c>
      <c r="B251" s="237">
        <v>44140</v>
      </c>
      <c r="C251" s="237"/>
      <c r="D251" s="238" t="s">
        <v>409</v>
      </c>
      <c r="E251" s="239" t="s">
        <v>626</v>
      </c>
      <c r="F251" s="239">
        <v>182.5</v>
      </c>
      <c r="G251" s="239"/>
      <c r="H251" s="239">
        <v>248</v>
      </c>
      <c r="I251" s="241">
        <v>248</v>
      </c>
      <c r="J251" s="211" t="s">
        <v>684</v>
      </c>
      <c r="K251" s="212">
        <f t="shared" si="61"/>
        <v>65.5</v>
      </c>
      <c r="L251" s="213">
        <f t="shared" si="62"/>
        <v>0.35890410958904112</v>
      </c>
      <c r="M251" s="208" t="s">
        <v>594</v>
      </c>
      <c r="N251" s="214">
        <v>44214</v>
      </c>
      <c r="O251" s="1"/>
      <c r="P251" s="1"/>
      <c r="Q251" s="1"/>
      <c r="R251" s="6" t="s">
        <v>787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157</v>
      </c>
      <c r="B252" s="237">
        <v>44140</v>
      </c>
      <c r="C252" s="237"/>
      <c r="D252" s="238" t="s">
        <v>329</v>
      </c>
      <c r="E252" s="239" t="s">
        <v>626</v>
      </c>
      <c r="F252" s="239">
        <v>247.5</v>
      </c>
      <c r="G252" s="239"/>
      <c r="H252" s="239">
        <v>320</v>
      </c>
      <c r="I252" s="241">
        <v>320</v>
      </c>
      <c r="J252" s="211" t="s">
        <v>684</v>
      </c>
      <c r="K252" s="212">
        <f t="shared" si="61"/>
        <v>72.5</v>
      </c>
      <c r="L252" s="213">
        <f t="shared" si="62"/>
        <v>0.29292929292929293</v>
      </c>
      <c r="M252" s="208" t="s">
        <v>594</v>
      </c>
      <c r="N252" s="214">
        <v>44323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158</v>
      </c>
      <c r="B253" s="237">
        <v>44140</v>
      </c>
      <c r="C253" s="237"/>
      <c r="D253" s="238" t="s">
        <v>272</v>
      </c>
      <c r="E253" s="239" t="s">
        <v>626</v>
      </c>
      <c r="F253" s="209">
        <v>925</v>
      </c>
      <c r="G253" s="239"/>
      <c r="H253" s="239">
        <v>1095</v>
      </c>
      <c r="I253" s="241">
        <v>1093</v>
      </c>
      <c r="J253" s="211" t="s">
        <v>817</v>
      </c>
      <c r="K253" s="212">
        <f t="shared" si="61"/>
        <v>170</v>
      </c>
      <c r="L253" s="213">
        <f t="shared" si="62"/>
        <v>0.18378378378378379</v>
      </c>
      <c r="M253" s="208" t="s">
        <v>594</v>
      </c>
      <c r="N253" s="214">
        <v>44201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159</v>
      </c>
      <c r="B254" s="237">
        <v>44140</v>
      </c>
      <c r="C254" s="237"/>
      <c r="D254" s="238" t="s">
        <v>345</v>
      </c>
      <c r="E254" s="239" t="s">
        <v>626</v>
      </c>
      <c r="F254" s="209">
        <v>332.5</v>
      </c>
      <c r="G254" s="239"/>
      <c r="H254" s="239">
        <v>393</v>
      </c>
      <c r="I254" s="241">
        <v>406</v>
      </c>
      <c r="J254" s="211" t="s">
        <v>818</v>
      </c>
      <c r="K254" s="212">
        <f t="shared" si="61"/>
        <v>60.5</v>
      </c>
      <c r="L254" s="213">
        <f t="shared" si="62"/>
        <v>0.18195488721804512</v>
      </c>
      <c r="M254" s="208" t="s">
        <v>594</v>
      </c>
      <c r="N254" s="214">
        <v>44256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6">
        <v>160</v>
      </c>
      <c r="B255" s="237">
        <v>44141</v>
      </c>
      <c r="C255" s="237"/>
      <c r="D255" s="238" t="s">
        <v>484</v>
      </c>
      <c r="E255" s="239" t="s">
        <v>626</v>
      </c>
      <c r="F255" s="209">
        <v>231</v>
      </c>
      <c r="G255" s="239"/>
      <c r="H255" s="239">
        <v>281</v>
      </c>
      <c r="I255" s="241">
        <v>281</v>
      </c>
      <c r="J255" s="211" t="s">
        <v>684</v>
      </c>
      <c r="K255" s="212">
        <f t="shared" si="61"/>
        <v>50</v>
      </c>
      <c r="L255" s="213">
        <f t="shared" si="62"/>
        <v>0.21645021645021645</v>
      </c>
      <c r="M255" s="208" t="s">
        <v>594</v>
      </c>
      <c r="N255" s="214">
        <v>44358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63">
        <v>161</v>
      </c>
      <c r="B256" s="256">
        <v>44187</v>
      </c>
      <c r="C256" s="256"/>
      <c r="D256" s="257" t="s">
        <v>457</v>
      </c>
      <c r="E256" s="56" t="s">
        <v>626</v>
      </c>
      <c r="F256" s="258" t="s">
        <v>819</v>
      </c>
      <c r="G256" s="56"/>
      <c r="H256" s="56"/>
      <c r="I256" s="259">
        <v>239</v>
      </c>
      <c r="J256" s="254" t="s">
        <v>597</v>
      </c>
      <c r="K256" s="254"/>
      <c r="L256" s="260"/>
      <c r="M256" s="261"/>
      <c r="N256" s="262"/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63">
        <v>162</v>
      </c>
      <c r="B257" s="256">
        <v>44258</v>
      </c>
      <c r="C257" s="256"/>
      <c r="D257" s="257" t="s">
        <v>814</v>
      </c>
      <c r="E257" s="56" t="s">
        <v>626</v>
      </c>
      <c r="F257" s="258" t="s">
        <v>815</v>
      </c>
      <c r="G257" s="56"/>
      <c r="H257" s="56"/>
      <c r="I257" s="259">
        <v>590</v>
      </c>
      <c r="J257" s="254" t="s">
        <v>597</v>
      </c>
      <c r="K257" s="254"/>
      <c r="L257" s="260"/>
      <c r="M257" s="261"/>
      <c r="N257" s="262"/>
      <c r="O257" s="1"/>
      <c r="P257" s="1"/>
      <c r="R257" s="6" t="s">
        <v>787</v>
      </c>
    </row>
    <row r="258" spans="1:26" ht="12.75" customHeight="1">
      <c r="A258" s="236">
        <v>163</v>
      </c>
      <c r="B258" s="237">
        <v>44274</v>
      </c>
      <c r="C258" s="237"/>
      <c r="D258" s="238" t="s">
        <v>345</v>
      </c>
      <c r="E258" s="239" t="s">
        <v>626</v>
      </c>
      <c r="F258" s="209">
        <v>355</v>
      </c>
      <c r="G258" s="239"/>
      <c r="H258" s="239">
        <v>422.5</v>
      </c>
      <c r="I258" s="241">
        <v>420</v>
      </c>
      <c r="J258" s="211" t="s">
        <v>820</v>
      </c>
      <c r="K258" s="212">
        <f t="shared" ref="K258:K261" si="63">H258-F258</f>
        <v>67.5</v>
      </c>
      <c r="L258" s="213">
        <f t="shared" ref="L258:L261" si="64">K258/F258</f>
        <v>0.19014084507042253</v>
      </c>
      <c r="M258" s="208" t="s">
        <v>594</v>
      </c>
      <c r="N258" s="214">
        <v>44361</v>
      </c>
      <c r="O258" s="1"/>
      <c r="R258" s="264" t="s">
        <v>787</v>
      </c>
    </row>
    <row r="259" spans="1:26" ht="12.75" customHeight="1">
      <c r="A259" s="236">
        <v>164</v>
      </c>
      <c r="B259" s="237">
        <v>44295</v>
      </c>
      <c r="C259" s="237"/>
      <c r="D259" s="238" t="s">
        <v>821</v>
      </c>
      <c r="E259" s="239" t="s">
        <v>626</v>
      </c>
      <c r="F259" s="209">
        <v>555</v>
      </c>
      <c r="G259" s="239"/>
      <c r="H259" s="239">
        <v>663</v>
      </c>
      <c r="I259" s="241">
        <v>663</v>
      </c>
      <c r="J259" s="211" t="s">
        <v>822</v>
      </c>
      <c r="K259" s="212">
        <f t="shared" si="63"/>
        <v>108</v>
      </c>
      <c r="L259" s="213">
        <f t="shared" si="64"/>
        <v>0.19459459459459461</v>
      </c>
      <c r="M259" s="208" t="s">
        <v>594</v>
      </c>
      <c r="N259" s="214">
        <v>44321</v>
      </c>
      <c r="O259" s="1"/>
      <c r="P259" s="1"/>
      <c r="Q259" s="1"/>
      <c r="R259" s="264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6">
        <v>165</v>
      </c>
      <c r="B260" s="237">
        <v>44308</v>
      </c>
      <c r="C260" s="237"/>
      <c r="D260" s="238" t="s">
        <v>378</v>
      </c>
      <c r="E260" s="239" t="s">
        <v>626</v>
      </c>
      <c r="F260" s="209">
        <v>126.5</v>
      </c>
      <c r="G260" s="239"/>
      <c r="H260" s="239">
        <v>155</v>
      </c>
      <c r="I260" s="241">
        <v>155</v>
      </c>
      <c r="J260" s="211" t="s">
        <v>684</v>
      </c>
      <c r="K260" s="212">
        <f t="shared" si="63"/>
        <v>28.5</v>
      </c>
      <c r="L260" s="213">
        <f t="shared" si="64"/>
        <v>0.22529644268774704</v>
      </c>
      <c r="M260" s="208" t="s">
        <v>594</v>
      </c>
      <c r="N260" s="214">
        <v>44362</v>
      </c>
      <c r="O260" s="1"/>
      <c r="R260" s="264" t="s">
        <v>787</v>
      </c>
    </row>
    <row r="261" spans="1:26" ht="12.75" customHeight="1">
      <c r="A261" s="470">
        <v>166</v>
      </c>
      <c r="B261" s="471">
        <v>44368</v>
      </c>
      <c r="C261" s="471"/>
      <c r="D261" s="472" t="s">
        <v>396</v>
      </c>
      <c r="E261" s="473" t="s">
        <v>626</v>
      </c>
      <c r="F261" s="474">
        <v>287.5</v>
      </c>
      <c r="G261" s="473"/>
      <c r="H261" s="473">
        <v>245</v>
      </c>
      <c r="I261" s="475">
        <v>344</v>
      </c>
      <c r="J261" s="221" t="s">
        <v>931</v>
      </c>
      <c r="K261" s="222">
        <f t="shared" si="63"/>
        <v>-42.5</v>
      </c>
      <c r="L261" s="223">
        <f t="shared" si="64"/>
        <v>-0.14782608695652175</v>
      </c>
      <c r="M261" s="219" t="s">
        <v>607</v>
      </c>
      <c r="N261" s="216">
        <v>44508</v>
      </c>
      <c r="O261" s="1"/>
      <c r="R261" s="264" t="s">
        <v>787</v>
      </c>
    </row>
    <row r="262" spans="1:26" ht="12.75" customHeight="1">
      <c r="A262" s="263">
        <v>167</v>
      </c>
      <c r="B262" s="256">
        <v>44368</v>
      </c>
      <c r="C262" s="256"/>
      <c r="D262" s="257" t="s">
        <v>484</v>
      </c>
      <c r="E262" s="56" t="s">
        <v>626</v>
      </c>
      <c r="F262" s="258" t="s">
        <v>823</v>
      </c>
      <c r="G262" s="56"/>
      <c r="H262" s="56"/>
      <c r="I262" s="259">
        <v>320</v>
      </c>
      <c r="J262" s="254" t="s">
        <v>597</v>
      </c>
      <c r="K262" s="263"/>
      <c r="L262" s="256"/>
      <c r="M262" s="256"/>
      <c r="N262" s="257"/>
      <c r="O262" s="44"/>
      <c r="R262" s="264" t="s">
        <v>787</v>
      </c>
    </row>
    <row r="263" spans="1:26" ht="12.75" customHeight="1">
      <c r="A263" s="263">
        <v>168</v>
      </c>
      <c r="B263" s="256">
        <v>44406</v>
      </c>
      <c r="C263" s="256"/>
      <c r="D263" s="257" t="s">
        <v>378</v>
      </c>
      <c r="E263" s="56" t="s">
        <v>626</v>
      </c>
      <c r="F263" s="258" t="s">
        <v>826</v>
      </c>
      <c r="G263" s="56"/>
      <c r="H263" s="56"/>
      <c r="I263" s="56">
        <v>200</v>
      </c>
      <c r="J263" s="254" t="s">
        <v>597</v>
      </c>
      <c r="K263" s="263"/>
      <c r="L263" s="256"/>
      <c r="M263" s="256"/>
      <c r="N263" s="257"/>
      <c r="O263" s="44"/>
      <c r="R263" s="264" t="s">
        <v>787</v>
      </c>
    </row>
    <row r="264" spans="1:26" ht="12.75" customHeight="1">
      <c r="A264" s="263">
        <v>169</v>
      </c>
      <c r="B264" s="256">
        <v>44462</v>
      </c>
      <c r="C264" s="256"/>
      <c r="D264" s="257" t="s">
        <v>833</v>
      </c>
      <c r="E264" s="56" t="s">
        <v>626</v>
      </c>
      <c r="F264" s="258" t="s">
        <v>834</v>
      </c>
      <c r="G264" s="56"/>
      <c r="H264" s="56"/>
      <c r="I264" s="56">
        <v>1500</v>
      </c>
      <c r="J264" s="254" t="s">
        <v>597</v>
      </c>
      <c r="K264" s="263"/>
      <c r="L264" s="256"/>
      <c r="M264" s="256"/>
      <c r="N264" s="257"/>
      <c r="O264" s="44"/>
      <c r="R264" s="264" t="s">
        <v>787</v>
      </c>
    </row>
    <row r="265" spans="1:26" ht="12.75" customHeight="1">
      <c r="A265" s="358">
        <v>170</v>
      </c>
      <c r="B265" s="359">
        <v>44480</v>
      </c>
      <c r="C265" s="359"/>
      <c r="D265" s="360" t="s">
        <v>840</v>
      </c>
      <c r="E265" s="361" t="s">
        <v>626</v>
      </c>
      <c r="F265" s="362" t="s">
        <v>846</v>
      </c>
      <c r="G265" s="361"/>
      <c r="H265" s="361"/>
      <c r="I265" s="361">
        <v>145</v>
      </c>
      <c r="J265" s="363" t="s">
        <v>597</v>
      </c>
      <c r="K265" s="358"/>
      <c r="L265" s="359"/>
      <c r="M265" s="359"/>
      <c r="N265" s="360"/>
      <c r="O265" s="44"/>
      <c r="R265" s="264" t="s">
        <v>787</v>
      </c>
    </row>
    <row r="266" spans="1:26" ht="12.75" customHeight="1">
      <c r="A266" s="364">
        <v>171</v>
      </c>
      <c r="B266" s="365">
        <v>44481</v>
      </c>
      <c r="C266" s="365"/>
      <c r="D266" s="366" t="s">
        <v>261</v>
      </c>
      <c r="E266" s="367" t="s">
        <v>626</v>
      </c>
      <c r="F266" s="368" t="s">
        <v>843</v>
      </c>
      <c r="G266" s="367"/>
      <c r="H266" s="367"/>
      <c r="I266" s="367">
        <v>380</v>
      </c>
      <c r="J266" s="369" t="s">
        <v>597</v>
      </c>
      <c r="K266" s="364"/>
      <c r="L266" s="365"/>
      <c r="M266" s="365"/>
      <c r="N266" s="366"/>
      <c r="O266" s="44"/>
      <c r="R266" s="264" t="s">
        <v>787</v>
      </c>
    </row>
    <row r="267" spans="1:26" ht="12.75" customHeight="1">
      <c r="A267" s="364">
        <v>172</v>
      </c>
      <c r="B267" s="365">
        <v>44481</v>
      </c>
      <c r="C267" s="365"/>
      <c r="D267" s="366" t="s">
        <v>404</v>
      </c>
      <c r="E267" s="367" t="s">
        <v>626</v>
      </c>
      <c r="F267" s="368" t="s">
        <v>844</v>
      </c>
      <c r="G267" s="367"/>
      <c r="H267" s="367"/>
      <c r="I267" s="367">
        <v>56</v>
      </c>
      <c r="J267" s="369" t="s">
        <v>597</v>
      </c>
      <c r="K267" s="364"/>
      <c r="L267" s="365"/>
      <c r="M267" s="365"/>
      <c r="N267" s="366"/>
      <c r="O267" s="44"/>
      <c r="R267" s="264"/>
    </row>
    <row r="268" spans="1:26" ht="12.75" customHeight="1">
      <c r="A268" s="370"/>
      <c r="B268" s="370"/>
      <c r="C268" s="370"/>
      <c r="D268" s="370"/>
      <c r="E268" s="370"/>
      <c r="F268" s="367"/>
      <c r="G268" s="367"/>
      <c r="H268" s="367"/>
      <c r="I268" s="367"/>
      <c r="J268" s="371"/>
      <c r="K268" s="367"/>
      <c r="L268" s="367"/>
      <c r="M268" s="367"/>
      <c r="N268" s="370"/>
      <c r="O268" s="44"/>
      <c r="R268" s="264"/>
    </row>
    <row r="269" spans="1:26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264"/>
    </row>
    <row r="270" spans="1:26" ht="12.75" customHeight="1">
      <c r="A270" s="263"/>
      <c r="B270" s="265" t="s">
        <v>824</v>
      </c>
      <c r="F270" s="59"/>
      <c r="G270" s="59"/>
      <c r="H270" s="59"/>
      <c r="I270" s="59"/>
      <c r="J270" s="44"/>
      <c r="K270" s="59"/>
      <c r="L270" s="59"/>
      <c r="M270" s="59"/>
      <c r="O270" s="44"/>
      <c r="R270" s="264"/>
    </row>
    <row r="271" spans="1:26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26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A280" s="266"/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A281" s="266"/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A282" s="56"/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</sheetData>
  <autoFilter ref="R1:R278"/>
  <mergeCells count="6">
    <mergeCell ref="O50:O51"/>
    <mergeCell ref="P50:P51"/>
    <mergeCell ref="A50:A51"/>
    <mergeCell ref="B50:B51"/>
    <mergeCell ref="M50:M51"/>
    <mergeCell ref="N50:N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2021-11-09T02:38:43Z</dcterms:modified>
</cp:coreProperties>
</file>