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F&amp;O)'!$R$1:$R$281</definedName>
    <definedName name="_xlnm._FilterDatabase" localSheetId="1" hidden="1">'Future Intra'!$B$14:$P$14</definedName>
  </definedNames>
  <calcPr calcId="124519"/>
</workbook>
</file>

<file path=xl/calcChain.xml><?xml version="1.0" encoding="utf-8"?>
<calcChain xmlns="http://schemas.openxmlformats.org/spreadsheetml/2006/main">
  <c r="P13" i="6"/>
  <c r="L53"/>
  <c r="K53"/>
  <c r="K67"/>
  <c r="M67" s="1"/>
  <c r="M66"/>
  <c r="K66"/>
  <c r="M65"/>
  <c r="K65"/>
  <c r="M63"/>
  <c r="K63"/>
  <c r="K51"/>
  <c r="L51"/>
  <c r="L48"/>
  <c r="K48"/>
  <c r="L50"/>
  <c r="K50"/>
  <c r="L49"/>
  <c r="K49"/>
  <c r="L30"/>
  <c r="K30"/>
  <c r="K47"/>
  <c r="L47"/>
  <c r="L28"/>
  <c r="K28"/>
  <c r="L25"/>
  <c r="K25"/>
  <c r="L46"/>
  <c r="K46"/>
  <c r="L45"/>
  <c r="K45"/>
  <c r="L44"/>
  <c r="K44"/>
  <c r="L26"/>
  <c r="K26"/>
  <c r="L43"/>
  <c r="K43"/>
  <c r="M53" l="1"/>
  <c r="M50"/>
  <c r="M51"/>
  <c r="M45"/>
  <c r="M25"/>
  <c r="M48"/>
  <c r="M49"/>
  <c r="M28"/>
  <c r="M30"/>
  <c r="M26"/>
  <c r="M43"/>
  <c r="M46"/>
  <c r="M47"/>
  <c r="M44"/>
  <c r="L76"/>
  <c r="K76"/>
  <c r="M76" l="1"/>
  <c r="L12" l="1"/>
  <c r="K12"/>
  <c r="L11"/>
  <c r="K11"/>
  <c r="L74"/>
  <c r="K74"/>
  <c r="M11" l="1"/>
  <c r="M12"/>
  <c r="M74"/>
  <c r="L75"/>
  <c r="K75"/>
  <c r="H269"/>
  <c r="M75" l="1"/>
  <c r="K269" l="1"/>
  <c r="L269" s="1"/>
  <c r="K258"/>
  <c r="L258" s="1"/>
  <c r="K248"/>
  <c r="L248" s="1"/>
  <c r="K264" l="1"/>
  <c r="L264" s="1"/>
  <c r="K265" l="1"/>
  <c r="L265" s="1"/>
  <c r="K262" l="1"/>
  <c r="L262" s="1"/>
  <c r="K241"/>
  <c r="L241" s="1"/>
  <c r="K261"/>
  <c r="L261" s="1"/>
  <c r="K260"/>
  <c r="L260" s="1"/>
  <c r="K259"/>
  <c r="L259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7"/>
  <c r="L247" s="1"/>
  <c r="K246"/>
  <c r="L246" s="1"/>
  <c r="K245"/>
  <c r="L245" s="1"/>
  <c r="K244"/>
  <c r="L244" s="1"/>
  <c r="K243"/>
  <c r="L243" s="1"/>
  <c r="K242"/>
  <c r="L242" s="1"/>
  <c r="K240"/>
  <c r="L240" s="1"/>
  <c r="K239"/>
  <c r="L239" s="1"/>
  <c r="K238"/>
  <c r="L238" s="1"/>
  <c r="F237"/>
  <c r="K237" s="1"/>
  <c r="L237" s="1"/>
  <c r="K236"/>
  <c r="L236" s="1"/>
  <c r="K235"/>
  <c r="L235" s="1"/>
  <c r="K234"/>
  <c r="L234" s="1"/>
  <c r="K233"/>
  <c r="L233" s="1"/>
  <c r="K232"/>
  <c r="L232" s="1"/>
  <c r="F231"/>
  <c r="K231" s="1"/>
  <c r="L231" s="1"/>
  <c r="F230"/>
  <c r="K230" s="1"/>
  <c r="L230" s="1"/>
  <c r="K229"/>
  <c r="L229" s="1"/>
  <c r="F228"/>
  <c r="K228" s="1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2"/>
  <c r="L212" s="1"/>
  <c r="K210"/>
  <c r="L210" s="1"/>
  <c r="K209"/>
  <c r="L209" s="1"/>
  <c r="F208"/>
  <c r="K208" s="1"/>
  <c r="L208" s="1"/>
  <c r="K207"/>
  <c r="L207" s="1"/>
  <c r="K204"/>
  <c r="L204" s="1"/>
  <c r="K203"/>
  <c r="L203" s="1"/>
  <c r="K202"/>
  <c r="L202" s="1"/>
  <c r="K199"/>
  <c r="L199" s="1"/>
  <c r="K198"/>
  <c r="L198" s="1"/>
  <c r="K197"/>
  <c r="L197" s="1"/>
  <c r="K196"/>
  <c r="L196" s="1"/>
  <c r="K195"/>
  <c r="L195" s="1"/>
  <c r="K194"/>
  <c r="L194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2"/>
  <c r="L182" s="1"/>
  <c r="K180"/>
  <c r="L180" s="1"/>
  <c r="K178"/>
  <c r="L178" s="1"/>
  <c r="K176"/>
  <c r="L176" s="1"/>
  <c r="K175"/>
  <c r="L175" s="1"/>
  <c r="K174"/>
  <c r="L174" s="1"/>
  <c r="K172"/>
  <c r="L172" s="1"/>
  <c r="K171"/>
  <c r="L171" s="1"/>
  <c r="K170"/>
  <c r="L170" s="1"/>
  <c r="K169"/>
  <c r="K168"/>
  <c r="L168" s="1"/>
  <c r="K167"/>
  <c r="L167" s="1"/>
  <c r="K165"/>
  <c r="L165" s="1"/>
  <c r="K164"/>
  <c r="L164" s="1"/>
  <c r="K163"/>
  <c r="L163" s="1"/>
  <c r="K162"/>
  <c r="L162" s="1"/>
  <c r="K161"/>
  <c r="L161" s="1"/>
  <c r="F160"/>
  <c r="K160" s="1"/>
  <c r="L160" s="1"/>
  <c r="H159"/>
  <c r="K159" s="1"/>
  <c r="L159" s="1"/>
  <c r="K156"/>
  <c r="L156" s="1"/>
  <c r="K155"/>
  <c r="L155" s="1"/>
  <c r="K154"/>
  <c r="L154" s="1"/>
  <c r="K153"/>
  <c r="L153" s="1"/>
  <c r="K152"/>
  <c r="L152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H125"/>
  <c r="K125" s="1"/>
  <c r="L125" s="1"/>
  <c r="F124"/>
  <c r="K124" s="1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M7"/>
  <c r="D7" i="5"/>
  <c r="K6" i="4"/>
  <c r="K6" i="3"/>
  <c r="L6" i="2"/>
  <c r="P10" i="6" l="1"/>
</calcChain>
</file>

<file path=xl/sharedStrings.xml><?xml version="1.0" encoding="utf-8"?>
<sst xmlns="http://schemas.openxmlformats.org/spreadsheetml/2006/main" count="2763" uniqueCount="1066">
  <si>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</si>
  <si>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</si>
  <si>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</si>
  <si>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</si>
  <si>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</si>
  <si>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</si>
  <si>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</si>
  <si>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</si>
  <si>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</si>
  <si>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</si>
  <si>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</si>
  <si>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</si>
  <si>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</si>
  <si>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</si>
  <si>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</si>
  <si>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</si>
  <si>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</si>
  <si>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</si>
  <si>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</si>
  <si>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</si>
  <si>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</si>
  <si>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</si>
  <si>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</si>
  <si>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</si>
  <si>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</si>
  <si>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</si>
  <si>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</si>
  <si>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</si>
  <si>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</si>
  <si>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</si>
  <si>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</si>
  <si>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</si>
  <si>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</si>
  <si>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</si>
  <si>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</si>
  <si>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</si>
  <si>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</si>
  <si>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</si>
  <si>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</si>
  <si>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</si>
  <si>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</si>
  <si>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</si>
  <si>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</si>
  <si>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</si>
  <si>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</si>
  <si>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</si>
  <si>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</si>
  <si>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</si>
  <si>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</si>
  <si>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</si>
  <si>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</si>
  <si>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</si>
  <si>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</si>
  <si>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</si>
  <si>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</si>
  <si>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</si>
  <si>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</si>
  <si>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</si>
  <si>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</si>
  <si>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</si>
  <si>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</si>
  <si>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</si>
  <si>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</si>
  <si>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</si>
  <si>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</si>
  <si>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</si>
  <si>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</si>
  <si>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</si>
  <si>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</si>
  <si>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</si>
  <si>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</si>
  <si>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</si>
  <si>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</si>
  <si>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</si>
  <si>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</si>
  <si>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</si>
  <si>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</si>
  <si>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</si>
  <si>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</si>
  <si>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</si>
  <si>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</si>
  <si>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</si>
  <si>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</si>
  <si>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</si>
  <si>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</si>
  <si>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</si>
  <si>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</si>
  <si>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</si>
  <si>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</si>
  <si>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</si>
  <si>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</si>
  <si>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</si>
  <si>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</si>
  <si>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</si>
  <si>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</si>
  <si>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</si>
  <si>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</si>
  <si>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</si>
  <si>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</si>
  <si>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</si>
  <si>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</si>
  <si>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</si>
  <si>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</si>
  <si>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</si>
  <si>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</si>
  <si>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</si>
  <si>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</si>
  <si>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</si>
  <si>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</si>
  <si>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</si>
  <si>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</si>
  <si>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</si>
  <si>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</si>
  <si>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</si>
  <si>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</si>
  <si>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</si>
  <si>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</si>
  <si>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</si>
  <si>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</si>
  <si>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</si>
  <si>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</si>
  <si>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</si>
  <si>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</si>
  <si>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</si>
  <si>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</si>
  <si>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</si>
  <si>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</si>
  <si>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</si>
  <si>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</si>
  <si>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</si>
  <si>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</si>
  <si>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</si>
  <si>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</si>
  <si>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</si>
  <si>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</si>
  <si>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</si>
  <si>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</si>
  <si>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</si>
  <si>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</si>
  <si>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</si>
  <si>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</si>
  <si>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</si>
  <si>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</si>
  <si>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</si>
  <si>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</si>
  <si>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</si>
  <si>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</si>
  <si>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</si>
  <si>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</si>
  <si>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</si>
  <si>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</si>
  <si>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</si>
  <si>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</si>
  <si>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</si>
  <si>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</si>
  <si>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</si>
  <si>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</si>
  <si>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</si>
  <si>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</si>
  <si>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</si>
  <si>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</si>
  <si>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</si>
  <si>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</si>
  <si>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</si>
  <si>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</si>
  <si>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</si>
  <si>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</si>
  <si>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</si>
  <si>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</si>
  <si>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</si>
  <si>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</si>
  <si>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</si>
  <si>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</si>
  <si>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</si>
  <si>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</si>
  <si>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</si>
  <si>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</si>
  <si>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</si>
  <si>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</si>
  <si>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</si>
  <si>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</si>
  <si>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</si>
  <si>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</si>
  <si>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</si>
  <si>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</si>
  <si>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</si>
  <si>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</si>
  <si>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</si>
  <si>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</si>
  <si>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</si>
  <si>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</si>
  <si>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</si>
  <si>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</si>
  <si>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</si>
  <si>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</si>
  <si>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</si>
  <si>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</si>
  <si>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</si>
  <si>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</si>
  <si>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</si>
  <si>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</si>
  <si>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</si>
  <si>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</si>
  <si>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</si>
  <si>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</si>
  <si>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</si>
  <si>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</si>
  <si>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</si>
  <si>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</si>
  <si>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</si>
  <si>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</si>
  <si>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</si>
  <si>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</si>
  <si>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</si>
  <si>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</si>
  <si>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</si>
  <si>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</si>
  <si>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</si>
  <si>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</si>
  <si>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</si>
  <si>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</si>
  <si>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</si>
  <si>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</si>
  <si>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</si>
  <si>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</si>
  <si>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</si>
  <si>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</si>
  <si>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</si>
  <si>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</si>
  <si>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</si>
  <si>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</si>
  <si>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</si>
  <si>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</si>
  <si>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</si>
  <si>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</si>
  <si>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</si>
  <si>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</si>
  <si>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</si>
  <si>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</si>
  <si>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</si>
  <si>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</si>
  <si>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</si>
  <si>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</si>
  <si>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</si>
  <si>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</si>
  <si>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</si>
  <si>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</si>
  <si>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</si>
  <si>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</si>
  <si>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</si>
  <si>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</si>
  <si>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</si>
  <si>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</si>
  <si>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</si>
  <si>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</si>
  <si>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</si>
  <si>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</si>
  <si>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</si>
  <si>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</si>
  <si>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</si>
  <si>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</si>
  <si>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</si>
  <si>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</si>
  <si>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</si>
  <si>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</si>
  <si>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</si>
  <si>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</si>
  <si>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</si>
  <si>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</si>
  <si>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</si>
  <si>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</si>
  <si>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</si>
  <si>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</si>
  <si>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</si>
  <si>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</si>
  <si>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</si>
  <si>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</si>
  <si>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</si>
  <si>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</si>
  <si>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</si>
  <si>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</si>
  <si>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</si>
  <si>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</si>
  <si>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</si>
  <si>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</si>
  <si>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</si>
  <si>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</si>
  <si>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</si>
  <si>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</si>
  <si>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</si>
  <si>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</si>
  <si>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</si>
  <si>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</si>
  <si>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</si>
  <si>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</si>
  <si>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</si>
  <si>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</si>
  <si>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</si>
  <si>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</si>
  <si>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</si>
  <si>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</si>
  <si>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</si>
  <si>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</si>
  <si>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</si>
  <si>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</si>
  <si>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</si>
  <si>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</si>
  <si>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</si>
  <si>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</si>
  <si>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</si>
  <si>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</si>
  <si>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</si>
  <si>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</si>
  <si>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</si>
  <si>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</si>
  <si>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</si>
  <si>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</si>
  <si>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</si>
  <si>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</si>
  <si>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</si>
  <si>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</si>
  <si>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</si>
  <si>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</si>
  <si>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</si>
  <si>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</si>
  <si>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</si>
  <si>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</si>
  <si>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</si>
  <si>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</si>
  <si>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</si>
  <si>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</si>
  <si>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</si>
  <si>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</si>
  <si>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</si>
  <si>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</si>
  <si>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</si>
  <si>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</si>
  <si>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</si>
  <si>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</si>
  <si>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</si>
  <si>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</si>
  <si>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</si>
  <si>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</si>
  <si>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</si>
  <si>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</si>
  <si>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</si>
  <si>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</si>
  <si>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</si>
  <si>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</si>
  <si>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</si>
  <si>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</si>
  <si>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</si>
  <si>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</si>
  <si>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</si>
  <si>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</si>
  <si>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</si>
  <si>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</si>
  <si>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</si>
  <si>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</si>
  <si>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</si>
  <si>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</si>
  <si>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</si>
  <si>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</si>
  <si>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</si>
  <si>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</si>
  <si>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</si>
  <si>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</si>
  <si>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</si>
  <si>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</si>
  <si>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</si>
  <si>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</si>
  <si>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</si>
  <si>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</si>
  <si>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</si>
  <si>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</si>
  <si>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</si>
  <si>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</si>
  <si>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</si>
  <si>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</si>
  <si>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</si>
  <si>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</si>
  <si>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</si>
  <si>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</si>
  <si>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</si>
  <si>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</si>
  <si>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</si>
  <si>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</si>
  <si>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</si>
  <si>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</si>
  <si>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</si>
  <si>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</si>
  <si>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</si>
  <si>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</si>
  <si>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</si>
  <si>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</si>
  <si>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</si>
  <si>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</si>
  <si>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</si>
  <si>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</si>
  <si>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</si>
  <si>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</si>
  <si>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</si>
  <si>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</si>
  <si>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</si>
  <si>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</si>
  <si>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</si>
  <si>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</si>
  <si>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</si>
  <si>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</si>
  <si>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</si>
  <si>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</si>
  <si>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</si>
  <si>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</si>
  <si>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</si>
  <si>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</si>
  <si>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</si>
  <si>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</si>
  <si>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</si>
  <si>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</si>
  <si>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</si>
  <si>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</si>
  <si>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</si>
  <si>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</si>
  <si>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</si>
  <si>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</si>
  <si>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</si>
  <si>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</si>
  <si>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</si>
  <si>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</si>
  <si>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</si>
  <si>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</si>
  <si>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</si>
  <si>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</si>
  <si>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</si>
  <si>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</si>
  <si>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</si>
  <si>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</si>
  <si>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</si>
  <si>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</si>
  <si>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</si>
  <si>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</si>
  <si>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</si>
  <si>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</si>
  <si>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</si>
  <si>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</si>
  <si>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</si>
  <si>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</si>
  <si>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</si>
  <si>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</si>
  <si>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</si>
  <si>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</si>
  <si>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</si>
  <si>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</si>
  <si>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</si>
  <si>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</si>
  <si>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</si>
  <si>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</si>
  <si>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</si>
  <si>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</si>
  <si>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</si>
  <si>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</si>
  <si>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</si>
  <si>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</si>
  <si>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</si>
  <si>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</si>
  <si>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</si>
  <si>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</si>
  <si>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</si>
  <si>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</si>
  <si>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</si>
  <si>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</si>
  <si>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</si>
  <si>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</si>
  <si>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</si>
  <si>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</si>
  <si>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</si>
  <si>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</si>
  <si>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</si>
  <si>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</si>
  <si>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</si>
  <si>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</si>
  <si>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</si>
  <si>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</si>
  <si>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</si>
  <si>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</si>
  <si>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</si>
  <si>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</si>
  <si>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</si>
  <si>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</si>
  <si>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</si>
  <si>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</si>
  <si>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</si>
  <si>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</si>
  <si>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</si>
  <si>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</si>
  <si>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</si>
  <si>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</si>
  <si>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</si>
  <si>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</si>
  <si>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</si>
  <si>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</si>
  <si>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</si>
  <si>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</si>
  <si>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</si>
  <si>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</si>
  <si>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</si>
  <si>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</si>
  <si>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</si>
  <si>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</si>
  <si>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</si>
  <si>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</si>
  <si>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</si>
  <si>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</si>
  <si>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</si>
  <si>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</si>
  <si>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</si>
  <si>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</si>
  <si>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</si>
  <si>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</si>
  <si>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</si>
  <si>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</si>
  <si>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</si>
  <si>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</si>
  <si>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</si>
  <si>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</si>
  <si>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</si>
  <si>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</si>
  <si>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</si>
  <si>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</si>
  <si>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</si>
  <si>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</si>
  <si>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</si>
  <si>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</si>
  <si>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</si>
  <si>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</si>
  <si>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</si>
  <si>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</si>
  <si>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</si>
  <si>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</si>
  <si>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</si>
  <si>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</si>
  <si>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</si>
  <si>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</si>
  <si>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</si>
  <si>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</si>
  <si>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</si>
  <si>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</si>
  <si>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</si>
  <si>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</si>
  <si>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</si>
  <si>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</si>
  <si>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</si>
  <si>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</si>
  <si>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</si>
  <si>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</si>
  <si>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</si>
  <si>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</si>
  <si>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</si>
  <si>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</si>
  <si>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</si>
  <si>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</si>
  <si>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</si>
  <si>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</si>
  <si>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</si>
  <si>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</si>
  <si>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</si>
  <si>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</si>
  <si>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</si>
  <si>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</si>
  <si>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</si>
  <si>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</si>
  <si>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</si>
  <si>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</si>
  <si>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</si>
  <si>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</si>
  <si>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</si>
  <si>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</si>
  <si>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</si>
  <si>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</si>
  <si>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</si>
  <si>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</si>
  <si>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</si>
  <si>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</si>
  <si>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</si>
  <si>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</si>
  <si>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</si>
  <si>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</si>
  <si>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</si>
  <si>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</si>
  <si>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</si>
  <si>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</si>
  <si>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</si>
  <si>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</si>
  <si>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</si>
  <si>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</si>
  <si>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</si>
  <si>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</si>
  <si>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</si>
  <si>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</si>
  <si>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</si>
  <si>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</si>
  <si>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</si>
  <si>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</si>
  <si>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</si>
  <si>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</si>
  <si>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</si>
  <si>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</si>
  <si>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</si>
  <si>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</si>
  <si>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</si>
  <si>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</si>
  <si>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</si>
  <si>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</si>
  <si>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</si>
  <si>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</si>
  <si>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</si>
  <si>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</si>
  <si>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</si>
  <si>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</si>
  <si>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</si>
  <si>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</si>
  <si>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</si>
  <si>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</si>
  <si>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</si>
  <si>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</si>
  <si>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</si>
  <si>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</si>
  <si>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</si>
  <si>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</si>
  <si>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</si>
  <si>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</si>
  <si>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</si>
  <si>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</si>
  <si>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</si>
  <si>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</si>
  <si>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</si>
  <si>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</si>
  <si>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</si>
  <si>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</si>
  <si>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</si>
  <si>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</si>
  <si>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</si>
  <si>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</si>
  <si>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</si>
  <si>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</si>
  <si>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</si>
  <si>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</si>
  <si>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</si>
  <si>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</si>
  <si>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</si>
  <si>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</si>
  <si>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</si>
  <si>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</si>
  <si>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</si>
  <si>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</si>
  <si>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</si>
  <si>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</si>
  <si>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</si>
  <si>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</si>
  <si>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</si>
  <si>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</si>
  <si>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</si>
  <si>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</si>
  <si>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</si>
  <si>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</si>
  <si>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</si>
  <si>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</si>
  <si>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</si>
  <si>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</si>
  <si>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</si>
  <si>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</si>
  <si>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</si>
  <si>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</si>
  <si>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</si>
  <si>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</si>
  <si>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</si>
  <si>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</si>
  <si>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</si>
  <si>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</si>
  <si>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</si>
  <si>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</si>
  <si>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</si>
  <si>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</si>
  <si>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</si>
  <si>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</si>
  <si>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</si>
  <si>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</si>
  <si>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</si>
  <si>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</si>
  <si>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</si>
  <si>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</si>
  <si>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</si>
  <si>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</si>
  <si>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</si>
  <si>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</si>
  <si>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</si>
  <si>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</si>
  <si>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</si>
  <si>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</si>
  <si>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</si>
  <si>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</si>
  <si>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</si>
  <si>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</si>
  <si>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</si>
  <si>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</si>
  <si>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</si>
  <si>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</si>
  <si>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</si>
  <si>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</si>
  <si>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</si>
  <si>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</si>
  <si>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</si>
  <si>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</si>
  <si>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</si>
  <si>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</si>
  <si>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</si>
  <si>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</si>
  <si>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</si>
  <si>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</si>
  <si>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</si>
  <si>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</si>
  <si>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</si>
  <si>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</si>
  <si>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</si>
  <si>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</si>
  <si>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</si>
  <si>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</si>
  <si>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</si>
  <si>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</si>
  <si>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</si>
  <si>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</si>
  <si>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</si>
  <si>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</si>
  <si>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</si>
  <si>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</si>
  <si>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</si>
  <si>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</si>
  <si>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</si>
  <si>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</si>
  <si>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</si>
  <si>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</si>
  <si>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</si>
  <si>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</si>
  <si>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</si>
  <si>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</si>
  <si>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</si>
  <si>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</si>
  <si>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</si>
  <si>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</si>
  <si>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</si>
  <si>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</si>
  <si>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</si>
  <si>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</si>
  <si>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</si>
  <si>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</si>
  <si>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</si>
  <si>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</si>
  <si>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</si>
  <si>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</si>
  <si>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</si>
  <si>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</si>
  <si>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</si>
  <si>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</si>
  <si>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</si>
  <si>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</si>
  <si>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</si>
  <si>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</si>
  <si>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</si>
  <si>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</si>
  <si>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</si>
  <si>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</si>
  <si>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</si>
  <si>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</si>
  <si>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</si>
  <si>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</si>
  <si>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</si>
  <si>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</si>
  <si>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</si>
  <si>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</si>
  <si>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</si>
  <si>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</si>
  <si>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</si>
  <si>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</si>
  <si>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</si>
  <si>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</si>
  <si>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</si>
  <si>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</si>
  <si>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</si>
  <si>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</si>
  <si>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</si>
  <si>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</si>
  <si>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</si>
  <si>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</si>
  <si>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</si>
  <si>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</si>
  <si>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</si>
  <si>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</si>
  <si>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</si>
  <si>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</si>
  <si>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</si>
  <si>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</si>
  <si>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</si>
  <si>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</si>
  <si>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</si>
  <si>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</si>
  <si>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</si>
  <si>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</si>
  <si>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</si>
  <si>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</si>
  <si>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</si>
  <si>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</si>
  <si>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</si>
  <si>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</si>
  <si>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</si>
  <si>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</si>
  <si>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</si>
  <si>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</si>
  <si>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</si>
  <si>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</si>
  <si>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</si>
  <si>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</si>
  <si>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</si>
  <si>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</si>
  <si>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</si>
  <si>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</si>
  <si>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</si>
  <si>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</si>
  <si>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</si>
  <si>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</si>
  <si>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</si>
  <si>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</si>
  <si>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</si>
  <si>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</si>
  <si>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</si>
  <si>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</si>
  <si>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</si>
  <si>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</si>
  <si>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</si>
  <si>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</si>
  <si>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</si>
  <si>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</si>
  <si>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</si>
  <si>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</si>
  <si>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</si>
  <si>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</si>
  <si>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</si>
  <si>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</si>
  <si>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</si>
  <si>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</si>
  <si>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</si>
  <si>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</si>
  <si>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</si>
  <si>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</si>
  <si>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</si>
  <si>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</si>
  <si>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</si>
  <si>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</si>
  <si>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</si>
  <si>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</si>
  <si>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</si>
  <si>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</si>
  <si>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</si>
  <si>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</si>
  <si>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420-450</t>
  </si>
  <si>
    <t>N</t>
  </si>
  <si>
    <t>440-450</t>
  </si>
  <si>
    <t>250-275</t>
  </si>
  <si>
    <t>750-780</t>
  </si>
  <si>
    <t>270-275</t>
  </si>
  <si>
    <t>Loss of Rs.7.5/-</t>
  </si>
  <si>
    <t>677-685</t>
  </si>
  <si>
    <t>Part profit of Rs.37.75/-</t>
  </si>
  <si>
    <t>ITC&lt;&gt;</t>
  </si>
  <si>
    <t>ALPHA LEON ENTERPRISES LLP</t>
  </si>
  <si>
    <t>1750-1800</t>
  </si>
  <si>
    <t>GSPL JUNE FUT</t>
  </si>
  <si>
    <t>468-471</t>
  </si>
  <si>
    <t>490-500</t>
  </si>
  <si>
    <t>145-150</t>
  </si>
  <si>
    <t>1160-1180</t>
  </si>
  <si>
    <t>Part Profit of Rs.5/-</t>
  </si>
  <si>
    <t>PIIND JUNE FUT</t>
  </si>
  <si>
    <t>2820-2850</t>
  </si>
  <si>
    <t xml:space="preserve">NIFTY JUNE FUT </t>
  </si>
  <si>
    <t>215-220</t>
  </si>
  <si>
    <t>600-604</t>
  </si>
  <si>
    <t>Retail Research Technical Calls &amp; Fundamental Performance Report for the month of June-2022</t>
  </si>
  <si>
    <t>SAWABUSI</t>
  </si>
  <si>
    <t>XTX MARKETS LLP</t>
  </si>
  <si>
    <t>Profit of Rs.16/-</t>
  </si>
  <si>
    <t>Profit of Rs.24.5/-</t>
  </si>
  <si>
    <t>Loss of Rs.50/-</t>
  </si>
  <si>
    <t>NIFTY JUNE FUT</t>
  </si>
  <si>
    <t>16700-16800</t>
  </si>
  <si>
    <t>1000-1020</t>
  </si>
  <si>
    <t>103-103.8</t>
  </si>
  <si>
    <t>108-110</t>
  </si>
  <si>
    <t>Profit of Rs.5.75/-</t>
  </si>
  <si>
    <t>Profit of Rs.80/-</t>
  </si>
  <si>
    <t>JETMALL</t>
  </si>
  <si>
    <t>HRTI PRIVATE LIMITED</t>
  </si>
  <si>
    <t>Profit of Rs.77.5/-</t>
  </si>
  <si>
    <t>Profit of Rs.32/-</t>
  </si>
  <si>
    <t>Sell</t>
  </si>
  <si>
    <t>16600-16500</t>
  </si>
  <si>
    <t>Profit of Rs.65/-</t>
  </si>
  <si>
    <t>COLPAL JUNE FUT</t>
  </si>
  <si>
    <t>1620-1640</t>
  </si>
  <si>
    <t>ESSEN-RE</t>
  </si>
  <si>
    <t>Integra Essentia Limited</t>
  </si>
  <si>
    <t>VISHESH GUPTA</t>
  </si>
  <si>
    <t>Loss of Rs.3.8/-</t>
  </si>
  <si>
    <t>AXISBANK JUNE FUT</t>
  </si>
  <si>
    <t>670-665</t>
  </si>
  <si>
    <t>Profit of Rs.7/-</t>
  </si>
  <si>
    <t>BEL JUNE FUT</t>
  </si>
  <si>
    <t>245-250</t>
  </si>
  <si>
    <t>Profit of Rs.2.75/-</t>
  </si>
  <si>
    <t>RBLBANK JUNE FUT</t>
  </si>
  <si>
    <t>102-100</t>
  </si>
  <si>
    <t>SAMOR</t>
  </si>
  <si>
    <t>MEHTA AKSHAY</t>
  </si>
  <si>
    <t>SATISH RAMANLAL SHAH</t>
  </si>
  <si>
    <t>UMAEXPORTS</t>
  </si>
  <si>
    <t>Uma Exports Limited</t>
  </si>
  <si>
    <t>KANANIIND</t>
  </si>
  <si>
    <t>Kanani Industries Ltd</t>
  </si>
  <si>
    <t>HARSHIL PREMJIBHAI  KANANI</t>
  </si>
  <si>
    <t>2210-2230</t>
  </si>
  <si>
    <t>2350-2450</t>
  </si>
  <si>
    <t>179-180</t>
  </si>
  <si>
    <t>188-190</t>
  </si>
  <si>
    <t>1585-1591</t>
  </si>
  <si>
    <t>1650-1700</t>
  </si>
  <si>
    <t>BANKNIFTY 35300 CE 9-JUN</t>
  </si>
  <si>
    <t>350-400</t>
  </si>
  <si>
    <t>NIFTY 16500 CE 9-JUN</t>
  </si>
  <si>
    <t>110-130</t>
  </si>
  <si>
    <t>No profit no loss/-</t>
  </si>
  <si>
    <t>Loss of Rs.29/-</t>
  </si>
  <si>
    <t>Loss of Rs.2.75/-</t>
  </si>
  <si>
    <t>TCS JUNE FUT</t>
  </si>
  <si>
    <t>3385-3395</t>
  </si>
  <si>
    <t>3500-550</t>
  </si>
  <si>
    <t>16550-16650</t>
  </si>
  <si>
    <t>BHARTIA</t>
  </si>
  <si>
    <t>SAIANAND COMMERCIAL LIMITED</t>
  </si>
  <si>
    <t>NILMESH INFRABUILD LLP</t>
  </si>
  <si>
    <t>NATURAL</t>
  </si>
  <si>
    <t>RIPALBEN DHARMIKKUMAR PARIKH</t>
  </si>
  <si>
    <t>RAJESHKUMAR RAMESHCHANDRA GUPTA</t>
  </si>
  <si>
    <t>TOPGAIN FINANCE PRIVATE LIMITED</t>
  </si>
  <si>
    <t>SHARPLINE</t>
  </si>
  <si>
    <t>JATIN MANUBHAI SHAH</t>
  </si>
  <si>
    <t>CHENNPETRO</t>
  </si>
  <si>
    <t>Chennai Petroleum Corp</t>
  </si>
  <si>
    <t>Future Retail Limited</t>
  </si>
  <si>
    <t>MANSI SHARES &amp; STOCK ADVISORS PVT LTD</t>
  </si>
  <si>
    <t>Neutral/-</t>
  </si>
  <si>
    <t>NIFTY 16400 CE 9-JUN</t>
  </si>
  <si>
    <t>130-150</t>
  </si>
  <si>
    <t xml:space="preserve">HDFCBANK 1380 CE </t>
  </si>
  <si>
    <t>35-40</t>
  </si>
  <si>
    <t>90-100</t>
  </si>
  <si>
    <t>Profit of Rs.20/-</t>
  </si>
  <si>
    <t>Profit of Rs.7.5/-</t>
  </si>
  <si>
    <t>Profit of Rs.19.75/-</t>
  </si>
  <si>
    <t>482-486</t>
  </si>
  <si>
    <t>500-515</t>
  </si>
  <si>
    <t>SIEMENS JUNE FUT</t>
  </si>
  <si>
    <t>2350-2355</t>
  </si>
  <si>
    <t>2420-2450</t>
  </si>
  <si>
    <t>16390-16410</t>
  </si>
  <si>
    <t>Profit of Rs.15/-</t>
  </si>
  <si>
    <t>SUPPETRO</t>
  </si>
  <si>
    <t>ARCFIN</t>
  </si>
  <si>
    <t>BESTEAST</t>
  </si>
  <si>
    <t>GOODFIELD COMMERCIAL PRIVATE LIMITED</t>
  </si>
  <si>
    <t>RAMA SHIVA LEASE FINANCE PRIVATE LIMITED .</t>
  </si>
  <si>
    <t>ESSARSEC</t>
  </si>
  <si>
    <t>PRATIK RAJENDRA GANDHI</t>
  </si>
  <si>
    <t>GLCL</t>
  </si>
  <si>
    <t>KARAN MANOJ DAISARIA</t>
  </si>
  <si>
    <t>GROWINGTON</t>
  </si>
  <si>
    <t>VARUN GUPTA</t>
  </si>
  <si>
    <t>JADEJA DHARMJITSINH HIMATSINH</t>
  </si>
  <si>
    <t>GUJCOTEX</t>
  </si>
  <si>
    <t>HCKKVENTURE</t>
  </si>
  <si>
    <t>SAHIL INDRAVADAN BHANSALI</t>
  </si>
  <si>
    <t>BHAVESHBHAIDEVDASBHAICHAUDHARY</t>
  </si>
  <si>
    <t>INDIANVSH</t>
  </si>
  <si>
    <t>BRIGHT IMPEX &amp; AGENCIES PRIVATE LIMITED</t>
  </si>
  <si>
    <t>VIJAYAKUMAR</t>
  </si>
  <si>
    <t>KGES</t>
  </si>
  <si>
    <t>ANKITMANTRY</t>
  </si>
  <si>
    <t>SHOVA MUKHERJEE</t>
  </si>
  <si>
    <t>RAJNISH</t>
  </si>
  <si>
    <t>TANGO COMMOSALES LLP</t>
  </si>
  <si>
    <t>NIRAJ RAJNIKANT SHAH</t>
  </si>
  <si>
    <t>SADHNA</t>
  </si>
  <si>
    <t>KUNDAN SINGH BISHT</t>
  </si>
  <si>
    <t>GHANSHYAMBHAI MANSUKHBHAI KHAMBHAYATA</t>
  </si>
  <si>
    <t>SCANDENT</t>
  </si>
  <si>
    <t>BP EQUITIES PVT. LTD.</t>
  </si>
  <si>
    <t>PREETI JAIN</t>
  </si>
  <si>
    <t>GOUTAM CHORARIA</t>
  </si>
  <si>
    <t>SHREE BALAJI ENTERPRISES</t>
  </si>
  <si>
    <t>MANSI SHARE &amp; STOCK ADVISORS PRIVATE LIMITED</t>
  </si>
  <si>
    <t>VAIBHAV RAJENDRA DOSHI</t>
  </si>
  <si>
    <t>ZENAB AIYUB YACOOBALI</t>
  </si>
  <si>
    <t>OLGA TRADING PRIVATE LIMITED</t>
  </si>
  <si>
    <t>SEVENHILL</t>
  </si>
  <si>
    <t>RAVINDER KUMAR GUPTA</t>
  </si>
  <si>
    <t>CONRADO TRADERS PRIVATE LIMITED</t>
  </si>
  <si>
    <t>SIELFNS</t>
  </si>
  <si>
    <t>SURESH RADHESHYAM SHARMA .</t>
  </si>
  <si>
    <t>SUNRETAIL</t>
  </si>
  <si>
    <t>RAJENDRAPRASADKHARE</t>
  </si>
  <si>
    <t>WAGEND</t>
  </si>
  <si>
    <t>NITIN PANALAL SHAH</t>
  </si>
  <si>
    <t>GRAVITON RESEARCH CAPITAL LLP</t>
  </si>
  <si>
    <t>DIL</t>
  </si>
  <si>
    <t>Debock Industries Limited</t>
  </si>
  <si>
    <t>SATISH RAMSEVAK PANDEY</t>
  </si>
  <si>
    <t>FMGOETZE</t>
  </si>
  <si>
    <t>Federal-Mogul Goetze (I)</t>
  </si>
  <si>
    <t>RATNABALI SECURITIES PRIVATE LIMITED</t>
  </si>
  <si>
    <t>ASHWIN STOCKS AND INVESTMENT PRIVATE LIMITED</t>
  </si>
  <si>
    <t>GOLDSTAR</t>
  </si>
  <si>
    <t>Goldstar Power Limited</t>
  </si>
  <si>
    <t>SANJAY POPATLAL JAIN</t>
  </si>
  <si>
    <t>HARDWYN</t>
  </si>
  <si>
    <t>Hardwyn India Limited</t>
  </si>
  <si>
    <t>SUNRISE INFINLEASE PVT LTD</t>
  </si>
  <si>
    <t>ENTREAT FINCREDIT PRIVATE LIMITED</t>
  </si>
  <si>
    <t>HINDOILEXP</t>
  </si>
  <si>
    <t>Hind. Oil Exploration</t>
  </si>
  <si>
    <t>SUSHILA MOHANLAL TANNA</t>
  </si>
  <si>
    <t>NBIFIN</t>
  </si>
  <si>
    <t>N.B.I. Ind. Fin. Co. Ltd</t>
  </si>
  <si>
    <t>NARANTAK DEALCOMM LIMITED</t>
  </si>
  <si>
    <t>RICHA</t>
  </si>
  <si>
    <t>Richa Info Systems Ltd</t>
  </si>
  <si>
    <t>ADITYA ENTERPRISE</t>
  </si>
  <si>
    <t>RIIL</t>
  </si>
  <si>
    <t>Reliance Indl Infra Ltd</t>
  </si>
  <si>
    <t>SELAN</t>
  </si>
  <si>
    <t>Selan Exploration Technol</t>
  </si>
  <si>
    <t>WINTON ROAVIC LLP</t>
  </si>
  <si>
    <t>RAJASTHAN GLOBAL SECURITIES PVT LTD</t>
  </si>
  <si>
    <t>SRPL</t>
  </si>
  <si>
    <t>Shree Ram Proteins Ltd.</t>
  </si>
  <si>
    <t>THAKKAR DHAVAL</t>
  </si>
  <si>
    <t>SUPREMEENG</t>
  </si>
  <si>
    <t>Supreme Engineering Ltd</t>
  </si>
  <si>
    <t>GAURAV JAIN</t>
  </si>
  <si>
    <t>IDBI TRUSTEESHIP SERVICES LTD</t>
  </si>
  <si>
    <t>RIKHAV SECURITIES LIMITED</t>
  </si>
  <si>
    <t>HITESH HIMATLAL LAKHANI (HUF)</t>
  </si>
  <si>
    <t>CENTUARY FIBRE PLATES PRIVATE LIMITED</t>
  </si>
  <si>
    <t>SALASAR</t>
  </si>
  <si>
    <t>Salasar Techno Engg. Ltd.</t>
  </si>
  <si>
    <t>ONKAR NATH AGRAWAL</t>
  </si>
  <si>
    <t>ROHINI KAPUR</t>
  </si>
  <si>
    <t>LAVJIBHAI VALJIBHAI SAVALIYA</t>
  </si>
  <si>
    <t>VIKRAMKUMAR KARANRAJ SAKARIA HUF DAKSH CORPORATION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</si>
</sst>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5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0" fillId="21" borderId="21" xfId="0" applyFont="1" applyFill="1" applyBorder="1" applyAlignment="1"/>
    <xf numFmtId="0" fontId="1" fillId="0" borderId="23" xfId="0" applyFont="1" applyBorder="1"/>
    <xf numFmtId="0" fontId="0" fillId="0" borderId="23" xfId="0" applyFont="1" applyBorder="1" applyAlignment="1"/>
    <xf numFmtId="0" fontId="1" fillId="0" borderId="24" xfId="0" applyFont="1" applyBorder="1"/>
    <xf numFmtId="16" fontId="32" fillId="18" borderId="2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/>
    </xf>
    <xf numFmtId="16" fontId="31" fillId="11" borderId="1" xfId="0" applyNumberFormat="1" applyFont="1" applyFill="1" applyBorder="1" applyAlignment="1">
      <alignment horizontal="center" vertic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1" borderId="21" xfId="0" applyFont="1" applyFill="1" applyBorder="1" applyAlignment="1">
      <alignment horizontal="center" vertical="center"/>
    </xf>
    <xf numFmtId="16" fontId="32" fillId="6" borderId="2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0" borderId="5" xfId="0" applyFont="1" applyBorder="1"/>
    <xf numFmtId="0" fontId="1" fillId="12" borderId="25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" fontId="31" fillId="12" borderId="26" xfId="0" applyNumberFormat="1" applyFont="1" applyFill="1" applyBorder="1" applyAlignment="1">
      <alignment horizontal="center" vertical="center"/>
    </xf>
    <xf numFmtId="165" fontId="31" fillId="12" borderId="26" xfId="0" applyNumberFormat="1" applyFont="1" applyFill="1" applyBorder="1" applyAlignment="1">
      <alignment horizontal="center" vertical="center"/>
    </xf>
    <xf numFmtId="16" fontId="31" fillId="12" borderId="26" xfId="0" applyNumberFormat="1" applyFont="1" applyFill="1" applyBorder="1" applyAlignment="1">
      <alignment horizontal="center" vertical="center"/>
    </xf>
    <xf numFmtId="0" fontId="31" fillId="12" borderId="26" xfId="0" applyFont="1" applyFill="1" applyBorder="1" applyAlignment="1">
      <alignment horizontal="left"/>
    </xf>
    <xf numFmtId="0" fontId="31" fillId="12" borderId="26" xfId="0" applyFont="1" applyFill="1" applyBorder="1" applyAlignment="1">
      <alignment horizontal="center" vertical="center"/>
    </xf>
    <xf numFmtId="0" fontId="32" fillId="14" borderId="26" xfId="0" applyFont="1" applyFill="1" applyBorder="1" applyAlignment="1">
      <alignment horizontal="center" vertical="center"/>
    </xf>
    <xf numFmtId="2" fontId="32" fillId="14" borderId="26" xfId="0" applyNumberFormat="1" applyFont="1" applyFill="1" applyBorder="1" applyAlignment="1">
      <alignment horizontal="center" vertical="center"/>
    </xf>
    <xf numFmtId="10" fontId="32" fillId="14" borderId="26" xfId="0" applyNumberFormat="1" applyFont="1" applyFill="1" applyBorder="1" applyAlignment="1">
      <alignment horizontal="center" vertical="center" wrapText="1"/>
    </xf>
    <xf numFmtId="16" fontId="32" fillId="14" borderId="26" xfId="0" applyNumberFormat="1" applyFont="1" applyFill="1" applyBorder="1" applyAlignment="1">
      <alignment horizontal="center" vertical="center"/>
    </xf>
    <xf numFmtId="0" fontId="1" fillId="12" borderId="27" xfId="0" applyFont="1" applyFill="1" applyBorder="1"/>
    <xf numFmtId="0" fontId="1" fillId="12" borderId="26" xfId="0" applyFont="1" applyFill="1" applyBorder="1"/>
    <xf numFmtId="0" fontId="0" fillId="13" borderId="26" xfId="0" applyFont="1" applyFill="1" applyBorder="1" applyAlignment="1"/>
    <xf numFmtId="0" fontId="0" fillId="24" borderId="21" xfId="0" applyFont="1" applyFill="1" applyBorder="1" applyAlignment="1"/>
    <xf numFmtId="0" fontId="1" fillId="23" borderId="21" xfId="0" applyFont="1" applyFill="1" applyBorder="1"/>
    <xf numFmtId="0" fontId="31" fillId="17" borderId="23" xfId="0" applyFont="1" applyFill="1" applyBorder="1" applyAlignment="1">
      <alignment horizontal="center" vertical="center"/>
    </xf>
    <xf numFmtId="165" fontId="31" fillId="17" borderId="23" xfId="0" applyNumberFormat="1" applyFont="1" applyFill="1" applyBorder="1" applyAlignment="1">
      <alignment horizontal="center" vertical="center"/>
    </xf>
    <xf numFmtId="15" fontId="31" fillId="17" borderId="23" xfId="0" applyNumberFormat="1" applyFont="1" applyFill="1" applyBorder="1" applyAlignment="1">
      <alignment horizontal="center" vertical="center"/>
    </xf>
    <xf numFmtId="0" fontId="32" fillId="17" borderId="23" xfId="0" applyFont="1" applyFill="1" applyBorder="1"/>
    <xf numFmtId="43" fontId="31" fillId="17" borderId="23" xfId="0" applyNumberFormat="1" applyFont="1" applyFill="1" applyBorder="1" applyAlignment="1">
      <alignment horizontal="center" vertical="top"/>
    </xf>
    <xf numFmtId="0" fontId="31" fillId="17" borderId="23" xfId="0" applyFont="1" applyFill="1" applyBorder="1" applyAlignment="1">
      <alignment horizontal="center" vertical="top"/>
    </xf>
    <xf numFmtId="0" fontId="32" fillId="18" borderId="2" xfId="0" applyFont="1" applyFill="1" applyBorder="1" applyAlignment="1">
      <alignment horizontal="center" vertical="center"/>
    </xf>
    <xf numFmtId="2" fontId="32" fillId="18" borderId="2" xfId="0" applyNumberFormat="1" applyFont="1" applyFill="1" applyBorder="1" applyAlignment="1">
      <alignment horizontal="center" vertical="center"/>
    </xf>
    <xf numFmtId="10" fontId="32" fillId="18" borderId="2" xfId="0" applyNumberFormat="1" applyFont="1" applyFill="1" applyBorder="1" applyAlignment="1">
      <alignment horizontal="center" vertical="center" wrapText="1"/>
    </xf>
    <xf numFmtId="0" fontId="32" fillId="18" borderId="23" xfId="0" applyFont="1" applyFill="1" applyBorder="1" applyAlignment="1">
      <alignment horizontal="center" vertical="center"/>
    </xf>
    <xf numFmtId="15" fontId="31" fillId="12" borderId="26" xfId="0" applyNumberFormat="1" applyFont="1" applyFill="1" applyBorder="1" applyAlignment="1">
      <alignment horizontal="center" vertical="center"/>
    </xf>
    <xf numFmtId="0" fontId="32" fillId="12" borderId="26" xfId="0" applyFont="1" applyFill="1" applyBorder="1"/>
    <xf numFmtId="43" fontId="31" fillId="12" borderId="26" xfId="0" applyNumberFormat="1" applyFont="1" applyFill="1" applyBorder="1" applyAlignment="1">
      <alignment horizontal="center" vertical="top"/>
    </xf>
    <xf numFmtId="0" fontId="31" fillId="12" borderId="26" xfId="0" applyFont="1" applyFill="1" applyBorder="1" applyAlignment="1">
      <alignment horizontal="center" vertical="top"/>
    </xf>
    <xf numFmtId="0" fontId="32" fillId="14" borderId="20" xfId="0" applyFont="1" applyFill="1" applyBorder="1" applyAlignment="1">
      <alignment horizontal="center" vertical="center"/>
    </xf>
    <xf numFmtId="0" fontId="41" fillId="25" borderId="23" xfId="0" applyFont="1" applyFill="1" applyBorder="1" applyAlignment="1">
      <alignment horizontal="center" vertical="center"/>
    </xf>
    <xf numFmtId="165" fontId="41" fillId="25" borderId="23" xfId="0" applyNumberFormat="1" applyFont="1" applyFill="1" applyBorder="1" applyAlignment="1">
      <alignment horizontal="center" vertical="center"/>
    </xf>
    <xf numFmtId="0" fontId="41" fillId="25" borderId="23" xfId="0" applyFont="1" applyFill="1" applyBorder="1"/>
    <xf numFmtId="0" fontId="41" fillId="26" borderId="23" xfId="0" applyFont="1" applyFill="1" applyBorder="1" applyAlignment="1">
      <alignment horizontal="center" vertical="center"/>
    </xf>
    <xf numFmtId="2" fontId="41" fillId="25" borderId="23" xfId="0" applyNumberFormat="1" applyFont="1" applyFill="1" applyBorder="1" applyAlignment="1">
      <alignment horizontal="center" vertical="center"/>
    </xf>
    <xf numFmtId="166" fontId="41" fillId="25" borderId="23" xfId="0" applyNumberFormat="1" applyFont="1" applyFill="1" applyBorder="1" applyAlignment="1">
      <alignment horizontal="center" vertical="center"/>
    </xf>
    <xf numFmtId="0" fontId="41" fillId="26" borderId="2" xfId="0" applyFont="1" applyFill="1" applyBorder="1" applyAlignment="1">
      <alignment horizontal="center" vertical="center"/>
    </xf>
    <xf numFmtId="0" fontId="41" fillId="12" borderId="21" xfId="0" applyFont="1" applyFill="1" applyBorder="1" applyAlignment="1">
      <alignment horizontal="center" vertical="center"/>
    </xf>
    <xf numFmtId="165" fontId="41" fillId="12" borderId="21" xfId="0" applyNumberFormat="1" applyFont="1" applyFill="1" applyBorder="1" applyAlignment="1">
      <alignment horizontal="center" vertical="center"/>
    </xf>
    <xf numFmtId="0" fontId="41" fillId="12" borderId="21" xfId="0" applyFont="1" applyFill="1" applyBorder="1"/>
    <xf numFmtId="0" fontId="41" fillId="14" borderId="21" xfId="0" applyFont="1" applyFill="1" applyBorder="1" applyAlignment="1">
      <alignment horizontal="center" vertical="center"/>
    </xf>
    <xf numFmtId="2" fontId="41" fillId="12" borderId="21" xfId="0" applyNumberFormat="1" applyFont="1" applyFill="1" applyBorder="1" applyAlignment="1">
      <alignment horizontal="center" vertical="center"/>
    </xf>
    <xf numFmtId="166" fontId="41" fillId="12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166" fontId="32" fillId="25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 applyAlignment="1">
      <alignment horizontal="center" vertical="center"/>
    </xf>
    <xf numFmtId="165" fontId="41" fillId="11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/>
    <xf numFmtId="0" fontId="0" fillId="27" borderId="21" xfId="0" applyFont="1" applyFill="1" applyBorder="1" applyAlignment="1"/>
    <xf numFmtId="0" fontId="32" fillId="26" borderId="21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21" xfId="0" applyNumberFormat="1" applyFont="1" applyFill="1" applyBorder="1" applyAlignment="1">
      <alignment horizontal="center" vertical="center"/>
    </xf>
    <xf numFmtId="10" fontId="32" fillId="19" borderId="21" xfId="0" applyNumberFormat="1" applyFont="1" applyFill="1" applyBorder="1" applyAlignment="1">
      <alignment horizontal="center" vertical="center" wrapText="1"/>
    </xf>
    <xf numFmtId="16" fontId="32" fillId="19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511</xdr:row>
      <xdr:rowOff>0</xdr:rowOff>
    </xdr:from>
    <xdr:to>
      <xdr:col>12</xdr:col>
      <xdr:colOff>331694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510</xdr:row>
      <xdr:rowOff>11206</xdr:rowOff>
    </xdr:from>
    <xdr:to>
      <xdr:col>5</xdr:col>
      <xdr:colOff>224117</xdr:colOff>
      <xdr:row>514</xdr:row>
      <xdr:rowOff>22412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5" sqref="C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44721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L35" sqref="L3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44721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47" t="s">
        <v>16</v>
      </c>
      <c r="B9" s="449" t="s">
        <v>17</v>
      </c>
      <c r="C9" s="449" t="s">
        <v>18</v>
      </c>
      <c r="D9" s="449" t="s">
        <v>19</v>
      </c>
      <c r="E9" s="23" t="s">
        <v>20</v>
      </c>
      <c r="F9" s="23" t="s">
        <v>21</v>
      </c>
      <c r="G9" s="444" t="s">
        <v>22</v>
      </c>
      <c r="H9" s="445"/>
      <c r="I9" s="446"/>
      <c r="J9" s="444" t="s">
        <v>23</v>
      </c>
      <c r="K9" s="445"/>
      <c r="L9" s="446"/>
      <c r="M9" s="23"/>
      <c r="N9" s="24"/>
      <c r="O9" s="24"/>
      <c r="P9" s="24"/>
    </row>
    <row r="10" spans="1:16" ht="59.25" customHeight="1">
      <c r="A10" s="448"/>
      <c r="B10" s="450"/>
      <c r="C10" s="450"/>
      <c r="D10" s="45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44742</v>
      </c>
      <c r="E11" s="32">
        <v>16364.8</v>
      </c>
      <c r="F11" s="32">
        <v>16407.600000000002</v>
      </c>
      <c r="G11" s="33">
        <v>16267.200000000004</v>
      </c>
      <c r="H11" s="33">
        <v>16169.600000000002</v>
      </c>
      <c r="I11" s="33">
        <v>16029.200000000004</v>
      </c>
      <c r="J11" s="33">
        <v>16505.200000000004</v>
      </c>
      <c r="K11" s="33">
        <v>16645.600000000006</v>
      </c>
      <c r="L11" s="33">
        <v>16743.200000000004</v>
      </c>
      <c r="M11" s="34">
        <v>16548</v>
      </c>
      <c r="N11" s="34">
        <v>16310</v>
      </c>
      <c r="O11" s="35">
        <v>12969100</v>
      </c>
      <c r="P11" s="36">
        <v>2.0242758578062105E-3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44742</v>
      </c>
      <c r="E12" s="37">
        <v>35010.75</v>
      </c>
      <c r="F12" s="37">
        <v>35152.466666666667</v>
      </c>
      <c r="G12" s="38">
        <v>34749.333333333336</v>
      </c>
      <c r="H12" s="38">
        <v>34487.916666666672</v>
      </c>
      <c r="I12" s="38">
        <v>34084.78333333334</v>
      </c>
      <c r="J12" s="38">
        <v>35413.883333333331</v>
      </c>
      <c r="K12" s="38">
        <v>35817.016666666663</v>
      </c>
      <c r="L12" s="38">
        <v>36078.433333333327</v>
      </c>
      <c r="M12" s="28">
        <v>35555.599999999999</v>
      </c>
      <c r="N12" s="28">
        <v>34891.050000000003</v>
      </c>
      <c r="O12" s="39">
        <v>2725000</v>
      </c>
      <c r="P12" s="40">
        <v>9.2746489866757267E-4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44740</v>
      </c>
      <c r="E13" s="37">
        <v>16166.25</v>
      </c>
      <c r="F13" s="37">
        <v>16223.449999999999</v>
      </c>
      <c r="G13" s="38">
        <v>16057.899999999998</v>
      </c>
      <c r="H13" s="38">
        <v>15949.55</v>
      </c>
      <c r="I13" s="38">
        <v>15783.999999999998</v>
      </c>
      <c r="J13" s="38">
        <v>16331.799999999997</v>
      </c>
      <c r="K13" s="38">
        <v>16497.349999999999</v>
      </c>
      <c r="L13" s="38">
        <v>16605.699999999997</v>
      </c>
      <c r="M13" s="28">
        <v>16389</v>
      </c>
      <c r="N13" s="28">
        <v>16115.1</v>
      </c>
      <c r="O13" s="39">
        <v>2960</v>
      </c>
      <c r="P13" s="40">
        <v>0.32142857142857145</v>
      </c>
    </row>
    <row r="14" spans="1:16" ht="12.75" customHeight="1">
      <c r="A14" s="28">
        <v>4</v>
      </c>
      <c r="B14" s="29" t="s">
        <v>35</v>
      </c>
      <c r="C14" s="30" t="s">
        <v>854</v>
      </c>
      <c r="D14" s="31">
        <v>44740</v>
      </c>
      <c r="E14" s="37">
        <v>6867.6</v>
      </c>
      <c r="F14" s="37">
        <v>6873.3666666666659</v>
      </c>
      <c r="G14" s="38">
        <v>6861.8333333333321</v>
      </c>
      <c r="H14" s="38">
        <v>6856.0666666666666</v>
      </c>
      <c r="I14" s="38">
        <v>6844.5333333333328</v>
      </c>
      <c r="J14" s="38">
        <v>6879.1333333333314</v>
      </c>
      <c r="K14" s="38">
        <v>6890.6666666666661</v>
      </c>
      <c r="L14" s="38">
        <v>6896.4333333333307</v>
      </c>
      <c r="M14" s="28">
        <v>6884.9</v>
      </c>
      <c r="N14" s="28">
        <v>6867.6</v>
      </c>
      <c r="O14" s="39">
        <v>2100</v>
      </c>
      <c r="P14" s="40">
        <v>7.6923076923076927E-2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44742</v>
      </c>
      <c r="E15" s="37">
        <v>702.55</v>
      </c>
      <c r="F15" s="37">
        <v>702.35</v>
      </c>
      <c r="G15" s="38">
        <v>693.85</v>
      </c>
      <c r="H15" s="38">
        <v>685.15</v>
      </c>
      <c r="I15" s="38">
        <v>676.65</v>
      </c>
      <c r="J15" s="38">
        <v>711.05000000000007</v>
      </c>
      <c r="K15" s="38">
        <v>719.55000000000007</v>
      </c>
      <c r="L15" s="38">
        <v>728.25000000000011</v>
      </c>
      <c r="M15" s="28">
        <v>710.85</v>
      </c>
      <c r="N15" s="28">
        <v>693.65</v>
      </c>
      <c r="O15" s="39">
        <v>4423400</v>
      </c>
      <c r="P15" s="40">
        <v>1.1467444120505346E-2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44742</v>
      </c>
      <c r="E16" s="37">
        <v>2305.1</v>
      </c>
      <c r="F16" s="37">
        <v>2314.6666666666665</v>
      </c>
      <c r="G16" s="38">
        <v>2260.4833333333331</v>
      </c>
      <c r="H16" s="38">
        <v>2215.8666666666668</v>
      </c>
      <c r="I16" s="38">
        <v>2161.6833333333334</v>
      </c>
      <c r="J16" s="38">
        <v>2359.2833333333328</v>
      </c>
      <c r="K16" s="38">
        <v>2413.4666666666662</v>
      </c>
      <c r="L16" s="38">
        <v>2458.0833333333326</v>
      </c>
      <c r="M16" s="28">
        <v>2368.85</v>
      </c>
      <c r="N16" s="28">
        <v>2270.0500000000002</v>
      </c>
      <c r="O16" s="39">
        <v>600750</v>
      </c>
      <c r="P16" s="40">
        <v>-2.9045643153526972E-3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44742</v>
      </c>
      <c r="E17" s="37">
        <v>18003.25</v>
      </c>
      <c r="F17" s="37">
        <v>18065.133333333335</v>
      </c>
      <c r="G17" s="38">
        <v>17719.26666666667</v>
      </c>
      <c r="H17" s="38">
        <v>17435.283333333336</v>
      </c>
      <c r="I17" s="38">
        <v>17089.416666666672</v>
      </c>
      <c r="J17" s="38">
        <v>18349.116666666669</v>
      </c>
      <c r="K17" s="38">
        <v>18694.98333333333</v>
      </c>
      <c r="L17" s="38">
        <v>18978.966666666667</v>
      </c>
      <c r="M17" s="28">
        <v>18411</v>
      </c>
      <c r="N17" s="28">
        <v>17781.150000000001</v>
      </c>
      <c r="O17" s="39">
        <v>37500</v>
      </c>
      <c r="P17" s="40">
        <v>9.8290022889457387E-3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44742</v>
      </c>
      <c r="E18" s="37">
        <v>103.05</v>
      </c>
      <c r="F18" s="37">
        <v>103.38333333333333</v>
      </c>
      <c r="G18" s="38">
        <v>102.16666666666666</v>
      </c>
      <c r="H18" s="38">
        <v>101.28333333333333</v>
      </c>
      <c r="I18" s="38">
        <v>100.06666666666666</v>
      </c>
      <c r="J18" s="38">
        <v>104.26666666666665</v>
      </c>
      <c r="K18" s="38">
        <v>105.48333333333332</v>
      </c>
      <c r="L18" s="38">
        <v>106.36666666666665</v>
      </c>
      <c r="M18" s="28">
        <v>104.6</v>
      </c>
      <c r="N18" s="28">
        <v>102.5</v>
      </c>
      <c r="O18" s="39">
        <v>19429800</v>
      </c>
      <c r="P18" s="40">
        <v>-8.8758301961864537E-3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44742</v>
      </c>
      <c r="E19" s="37">
        <v>257.89999999999998</v>
      </c>
      <c r="F19" s="37">
        <v>259.83333333333331</v>
      </c>
      <c r="G19" s="38">
        <v>253.81666666666661</v>
      </c>
      <c r="H19" s="38">
        <v>249.73333333333329</v>
      </c>
      <c r="I19" s="38">
        <v>243.71666666666658</v>
      </c>
      <c r="J19" s="38">
        <v>263.91666666666663</v>
      </c>
      <c r="K19" s="38">
        <v>269.93333333333339</v>
      </c>
      <c r="L19" s="38">
        <v>274.01666666666665</v>
      </c>
      <c r="M19" s="28">
        <v>265.85000000000002</v>
      </c>
      <c r="N19" s="28">
        <v>255.75</v>
      </c>
      <c r="O19" s="39">
        <v>10964200</v>
      </c>
      <c r="P19" s="40">
        <v>1.3945660014426545E-2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44742</v>
      </c>
      <c r="E20" s="37">
        <v>2138.6999999999998</v>
      </c>
      <c r="F20" s="37">
        <v>2137.2333333333331</v>
      </c>
      <c r="G20" s="38">
        <v>2122.4666666666662</v>
      </c>
      <c r="H20" s="38">
        <v>2106.2333333333331</v>
      </c>
      <c r="I20" s="38">
        <v>2091.4666666666662</v>
      </c>
      <c r="J20" s="38">
        <v>2153.4666666666662</v>
      </c>
      <c r="K20" s="38">
        <v>2168.2333333333336</v>
      </c>
      <c r="L20" s="38">
        <v>2184.4666666666662</v>
      </c>
      <c r="M20" s="28">
        <v>2152</v>
      </c>
      <c r="N20" s="28">
        <v>2121</v>
      </c>
      <c r="O20" s="39">
        <v>3300250</v>
      </c>
      <c r="P20" s="40">
        <v>7.7099236641221371E-3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44742</v>
      </c>
      <c r="E21" s="37">
        <v>2180.5500000000002</v>
      </c>
      <c r="F21" s="37">
        <v>2198.0333333333333</v>
      </c>
      <c r="G21" s="38">
        <v>2144.0666666666666</v>
      </c>
      <c r="H21" s="38">
        <v>2107.5833333333335</v>
      </c>
      <c r="I21" s="38">
        <v>2053.6166666666668</v>
      </c>
      <c r="J21" s="38">
        <v>2234.5166666666664</v>
      </c>
      <c r="K21" s="38">
        <v>2288.4833333333327</v>
      </c>
      <c r="L21" s="38">
        <v>2324.9666666666662</v>
      </c>
      <c r="M21" s="28">
        <v>2252</v>
      </c>
      <c r="N21" s="28">
        <v>2161.5500000000002</v>
      </c>
      <c r="O21" s="39">
        <v>21542500</v>
      </c>
      <c r="P21" s="40">
        <v>1.3144899590838546E-2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44742</v>
      </c>
      <c r="E22" s="37">
        <v>731.85</v>
      </c>
      <c r="F22" s="37">
        <v>734.51666666666677</v>
      </c>
      <c r="G22" s="38">
        <v>725.83333333333348</v>
      </c>
      <c r="H22" s="38">
        <v>719.81666666666672</v>
      </c>
      <c r="I22" s="38">
        <v>711.13333333333344</v>
      </c>
      <c r="J22" s="38">
        <v>740.53333333333353</v>
      </c>
      <c r="K22" s="38">
        <v>749.2166666666667</v>
      </c>
      <c r="L22" s="38">
        <v>755.23333333333358</v>
      </c>
      <c r="M22" s="28">
        <v>743.2</v>
      </c>
      <c r="N22" s="28">
        <v>728.5</v>
      </c>
      <c r="O22" s="39">
        <v>79546250</v>
      </c>
      <c r="P22" s="40">
        <v>3.2159916762568379E-3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44742</v>
      </c>
      <c r="E23" s="37">
        <v>3134.05</v>
      </c>
      <c r="F23" s="37">
        <v>3136.6833333333329</v>
      </c>
      <c r="G23" s="38">
        <v>3106.6166666666659</v>
      </c>
      <c r="H23" s="38">
        <v>3079.1833333333329</v>
      </c>
      <c r="I23" s="38">
        <v>3049.1166666666659</v>
      </c>
      <c r="J23" s="38">
        <v>3164.1166666666659</v>
      </c>
      <c r="K23" s="38">
        <v>3194.1833333333325</v>
      </c>
      <c r="L23" s="38">
        <v>3221.6166666666659</v>
      </c>
      <c r="M23" s="28">
        <v>3166.75</v>
      </c>
      <c r="N23" s="28">
        <v>3109.25</v>
      </c>
      <c r="O23" s="39">
        <v>211800</v>
      </c>
      <c r="P23" s="40">
        <v>-2.3963133640552997E-2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44742</v>
      </c>
      <c r="E24" s="37">
        <v>496.45</v>
      </c>
      <c r="F24" s="37">
        <v>497.16666666666669</v>
      </c>
      <c r="G24" s="38">
        <v>491.53333333333336</v>
      </c>
      <c r="H24" s="38">
        <v>486.61666666666667</v>
      </c>
      <c r="I24" s="38">
        <v>480.98333333333335</v>
      </c>
      <c r="J24" s="38">
        <v>502.08333333333337</v>
      </c>
      <c r="K24" s="38">
        <v>507.7166666666667</v>
      </c>
      <c r="L24" s="38">
        <v>512.63333333333344</v>
      </c>
      <c r="M24" s="28">
        <v>502.8</v>
      </c>
      <c r="N24" s="28">
        <v>492.25</v>
      </c>
      <c r="O24" s="39">
        <v>6739000</v>
      </c>
      <c r="P24" s="40">
        <v>1.5215426333232902E-2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44742</v>
      </c>
      <c r="E25" s="37">
        <v>364.9</v>
      </c>
      <c r="F25" s="37">
        <v>364.75</v>
      </c>
      <c r="G25" s="38">
        <v>363.5</v>
      </c>
      <c r="H25" s="38">
        <v>362.1</v>
      </c>
      <c r="I25" s="38">
        <v>360.85</v>
      </c>
      <c r="J25" s="38">
        <v>366.15</v>
      </c>
      <c r="K25" s="38">
        <v>367.4</v>
      </c>
      <c r="L25" s="38">
        <v>368.79999999999995</v>
      </c>
      <c r="M25" s="28">
        <v>366</v>
      </c>
      <c r="N25" s="28">
        <v>363.35</v>
      </c>
      <c r="O25" s="39">
        <v>58614600</v>
      </c>
      <c r="P25" s="40">
        <v>1.6243712908108332E-2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44742</v>
      </c>
      <c r="E26" s="37">
        <v>734.9</v>
      </c>
      <c r="F26" s="37">
        <v>730.83333333333337</v>
      </c>
      <c r="G26" s="38">
        <v>723.61666666666679</v>
      </c>
      <c r="H26" s="38">
        <v>712.33333333333337</v>
      </c>
      <c r="I26" s="38">
        <v>705.11666666666679</v>
      </c>
      <c r="J26" s="38">
        <v>742.11666666666679</v>
      </c>
      <c r="K26" s="38">
        <v>749.33333333333326</v>
      </c>
      <c r="L26" s="38">
        <v>760.61666666666679</v>
      </c>
      <c r="M26" s="28">
        <v>738.05</v>
      </c>
      <c r="N26" s="28">
        <v>719.55</v>
      </c>
      <c r="O26" s="39">
        <v>1179500</v>
      </c>
      <c r="P26" s="40">
        <v>-1.1730205278592375E-2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44742</v>
      </c>
      <c r="E27" s="37">
        <v>3640.1</v>
      </c>
      <c r="F27" s="37">
        <v>3617.5</v>
      </c>
      <c r="G27" s="38">
        <v>3586</v>
      </c>
      <c r="H27" s="38">
        <v>3531.9</v>
      </c>
      <c r="I27" s="38">
        <v>3500.4</v>
      </c>
      <c r="J27" s="38">
        <v>3671.6</v>
      </c>
      <c r="K27" s="38">
        <v>3703.1</v>
      </c>
      <c r="L27" s="38">
        <v>3757.2</v>
      </c>
      <c r="M27" s="28">
        <v>3649</v>
      </c>
      <c r="N27" s="28">
        <v>3563.4</v>
      </c>
      <c r="O27" s="39">
        <v>2183750</v>
      </c>
      <c r="P27" s="40">
        <v>-9.8617093629562464E-3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44742</v>
      </c>
      <c r="E28" s="37">
        <v>209.4</v>
      </c>
      <c r="F28" s="37">
        <v>209.48333333333335</v>
      </c>
      <c r="G28" s="38">
        <v>206.4666666666667</v>
      </c>
      <c r="H28" s="38">
        <v>203.53333333333336</v>
      </c>
      <c r="I28" s="38">
        <v>200.51666666666671</v>
      </c>
      <c r="J28" s="38">
        <v>212.41666666666669</v>
      </c>
      <c r="K28" s="38">
        <v>215.43333333333334</v>
      </c>
      <c r="L28" s="38">
        <v>218.36666666666667</v>
      </c>
      <c r="M28" s="28">
        <v>212.5</v>
      </c>
      <c r="N28" s="28">
        <v>206.55</v>
      </c>
      <c r="O28" s="39">
        <v>14283000</v>
      </c>
      <c r="P28" s="40">
        <v>-6.653159924187961E-2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44742</v>
      </c>
      <c r="E29" s="37">
        <v>138.75</v>
      </c>
      <c r="F29" s="37">
        <v>139.48333333333335</v>
      </c>
      <c r="G29" s="38">
        <v>137.16666666666669</v>
      </c>
      <c r="H29" s="38">
        <v>135.58333333333334</v>
      </c>
      <c r="I29" s="38">
        <v>133.26666666666668</v>
      </c>
      <c r="J29" s="38">
        <v>141.06666666666669</v>
      </c>
      <c r="K29" s="38">
        <v>143.38333333333335</v>
      </c>
      <c r="L29" s="38">
        <v>144.9666666666667</v>
      </c>
      <c r="M29" s="28">
        <v>141.80000000000001</v>
      </c>
      <c r="N29" s="28">
        <v>137.9</v>
      </c>
      <c r="O29" s="39">
        <v>40254500</v>
      </c>
      <c r="P29" s="40">
        <v>-3.3250078051826414E-2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44742</v>
      </c>
      <c r="E30" s="37">
        <v>2700.8</v>
      </c>
      <c r="F30" s="37">
        <v>2720.3333333333335</v>
      </c>
      <c r="G30" s="38">
        <v>2675.666666666667</v>
      </c>
      <c r="H30" s="38">
        <v>2650.5333333333333</v>
      </c>
      <c r="I30" s="38">
        <v>2605.8666666666668</v>
      </c>
      <c r="J30" s="38">
        <v>2745.4666666666672</v>
      </c>
      <c r="K30" s="38">
        <v>2790.1333333333341</v>
      </c>
      <c r="L30" s="38">
        <v>2815.2666666666673</v>
      </c>
      <c r="M30" s="28">
        <v>2765</v>
      </c>
      <c r="N30" s="28">
        <v>2695.2</v>
      </c>
      <c r="O30" s="39">
        <v>6316550</v>
      </c>
      <c r="P30" s="40">
        <v>-8.453158357402988E-3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44742</v>
      </c>
      <c r="E31" s="37">
        <v>1683.7</v>
      </c>
      <c r="F31" s="37">
        <v>1673.4333333333334</v>
      </c>
      <c r="G31" s="38">
        <v>1655.2666666666669</v>
      </c>
      <c r="H31" s="38">
        <v>1626.8333333333335</v>
      </c>
      <c r="I31" s="38">
        <v>1608.666666666667</v>
      </c>
      <c r="J31" s="38">
        <v>1701.8666666666668</v>
      </c>
      <c r="K31" s="38">
        <v>1720.0333333333333</v>
      </c>
      <c r="L31" s="38">
        <v>1748.4666666666667</v>
      </c>
      <c r="M31" s="28">
        <v>1691.6</v>
      </c>
      <c r="N31" s="28">
        <v>1645</v>
      </c>
      <c r="O31" s="39">
        <v>799425</v>
      </c>
      <c r="P31" s="40">
        <v>-2.2199798183652877E-2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44742</v>
      </c>
      <c r="E32" s="37">
        <v>8105.4</v>
      </c>
      <c r="F32" s="37">
        <v>8057.8166666666666</v>
      </c>
      <c r="G32" s="38">
        <v>7967.583333333333</v>
      </c>
      <c r="H32" s="38">
        <v>7829.7666666666664</v>
      </c>
      <c r="I32" s="38">
        <v>7739.5333333333328</v>
      </c>
      <c r="J32" s="38">
        <v>8195.6333333333332</v>
      </c>
      <c r="K32" s="38">
        <v>8285.8666666666668</v>
      </c>
      <c r="L32" s="38">
        <v>8423.6833333333343</v>
      </c>
      <c r="M32" s="28">
        <v>8148.05</v>
      </c>
      <c r="N32" s="28">
        <v>7920</v>
      </c>
      <c r="O32" s="39">
        <v>99600</v>
      </c>
      <c r="P32" s="40">
        <v>-2.2091310751104567E-2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44742</v>
      </c>
      <c r="E33" s="37">
        <v>1254.4000000000001</v>
      </c>
      <c r="F33" s="37">
        <v>1263.4666666666667</v>
      </c>
      <c r="G33" s="38">
        <v>1241.0333333333333</v>
      </c>
      <c r="H33" s="38">
        <v>1227.6666666666665</v>
      </c>
      <c r="I33" s="38">
        <v>1205.2333333333331</v>
      </c>
      <c r="J33" s="38">
        <v>1276.8333333333335</v>
      </c>
      <c r="K33" s="38">
        <v>1299.2666666666669</v>
      </c>
      <c r="L33" s="38">
        <v>1312.6333333333337</v>
      </c>
      <c r="M33" s="28">
        <v>1285.9000000000001</v>
      </c>
      <c r="N33" s="28">
        <v>1250.0999999999999</v>
      </c>
      <c r="O33" s="39">
        <v>2771000</v>
      </c>
      <c r="P33" s="40">
        <v>-5.8603703074571085E-2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44742</v>
      </c>
      <c r="E34" s="37">
        <v>525.1</v>
      </c>
      <c r="F34" s="37">
        <v>521.7166666666667</v>
      </c>
      <c r="G34" s="38">
        <v>516.13333333333344</v>
      </c>
      <c r="H34" s="38">
        <v>507.16666666666674</v>
      </c>
      <c r="I34" s="38">
        <v>501.58333333333348</v>
      </c>
      <c r="J34" s="38">
        <v>530.68333333333339</v>
      </c>
      <c r="K34" s="38">
        <v>536.26666666666665</v>
      </c>
      <c r="L34" s="38">
        <v>545.23333333333335</v>
      </c>
      <c r="M34" s="28">
        <v>527.29999999999995</v>
      </c>
      <c r="N34" s="28">
        <v>512.75</v>
      </c>
      <c r="O34" s="39">
        <v>16051750</v>
      </c>
      <c r="P34" s="40">
        <v>-6.7601014788688822E-3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44742</v>
      </c>
      <c r="E35" s="37">
        <v>661.6</v>
      </c>
      <c r="F35" s="37">
        <v>665.2</v>
      </c>
      <c r="G35" s="38">
        <v>654.45000000000005</v>
      </c>
      <c r="H35" s="38">
        <v>647.29999999999995</v>
      </c>
      <c r="I35" s="38">
        <v>636.54999999999995</v>
      </c>
      <c r="J35" s="38">
        <v>672.35000000000014</v>
      </c>
      <c r="K35" s="38">
        <v>683.10000000000014</v>
      </c>
      <c r="L35" s="38">
        <v>690.25000000000023</v>
      </c>
      <c r="M35" s="28">
        <v>675.95</v>
      </c>
      <c r="N35" s="28">
        <v>658.05</v>
      </c>
      <c r="O35" s="39">
        <v>59062800</v>
      </c>
      <c r="P35" s="40">
        <v>9.0409610890155399E-3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44742</v>
      </c>
      <c r="E36" s="37">
        <v>3662.25</v>
      </c>
      <c r="F36" s="37">
        <v>3671.4333333333329</v>
      </c>
      <c r="G36" s="38">
        <v>3625.8666666666659</v>
      </c>
      <c r="H36" s="38">
        <v>3589.4833333333331</v>
      </c>
      <c r="I36" s="38">
        <v>3543.9166666666661</v>
      </c>
      <c r="J36" s="38">
        <v>3707.8166666666657</v>
      </c>
      <c r="K36" s="38">
        <v>3753.3833333333323</v>
      </c>
      <c r="L36" s="38">
        <v>3789.7666666666655</v>
      </c>
      <c r="M36" s="28">
        <v>3717</v>
      </c>
      <c r="N36" s="28">
        <v>3635.05</v>
      </c>
      <c r="O36" s="39">
        <v>2628500</v>
      </c>
      <c r="P36" s="40">
        <v>2.4756335282651074E-2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44742</v>
      </c>
      <c r="E37" s="37">
        <v>12475.65</v>
      </c>
      <c r="F37" s="37">
        <v>12481.983333333332</v>
      </c>
      <c r="G37" s="38">
        <v>12264.766666666663</v>
      </c>
      <c r="H37" s="38">
        <v>12053.883333333331</v>
      </c>
      <c r="I37" s="38">
        <v>11836.666666666662</v>
      </c>
      <c r="J37" s="38">
        <v>12692.866666666663</v>
      </c>
      <c r="K37" s="38">
        <v>12910.083333333334</v>
      </c>
      <c r="L37" s="38">
        <v>13120.966666666664</v>
      </c>
      <c r="M37" s="28">
        <v>12699.2</v>
      </c>
      <c r="N37" s="28">
        <v>12271.1</v>
      </c>
      <c r="O37" s="39">
        <v>1105050</v>
      </c>
      <c r="P37" s="40">
        <v>-9.1015064562410333E-3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44742</v>
      </c>
      <c r="E38" s="37">
        <v>5950.95</v>
      </c>
      <c r="F38" s="37">
        <v>5936.7166666666672</v>
      </c>
      <c r="G38" s="38">
        <v>5816.4333333333343</v>
      </c>
      <c r="H38" s="38">
        <v>5681.916666666667</v>
      </c>
      <c r="I38" s="38">
        <v>5561.6333333333341</v>
      </c>
      <c r="J38" s="38">
        <v>6071.2333333333345</v>
      </c>
      <c r="K38" s="38">
        <v>6191.5166666666673</v>
      </c>
      <c r="L38" s="38">
        <v>6326.0333333333347</v>
      </c>
      <c r="M38" s="28">
        <v>6057</v>
      </c>
      <c r="N38" s="28">
        <v>5802.2</v>
      </c>
      <c r="O38" s="39">
        <v>5052500</v>
      </c>
      <c r="P38" s="40">
        <v>-1.952698605215282E-2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44742</v>
      </c>
      <c r="E39" s="37">
        <v>2223.4499999999998</v>
      </c>
      <c r="F39" s="37">
        <v>2235.3333333333335</v>
      </c>
      <c r="G39" s="38">
        <v>2198.1166666666668</v>
      </c>
      <c r="H39" s="38">
        <v>2172.7833333333333</v>
      </c>
      <c r="I39" s="38">
        <v>2135.5666666666666</v>
      </c>
      <c r="J39" s="38">
        <v>2260.666666666667</v>
      </c>
      <c r="K39" s="38">
        <v>2297.8833333333332</v>
      </c>
      <c r="L39" s="38">
        <v>2323.2166666666672</v>
      </c>
      <c r="M39" s="28">
        <v>2272.5500000000002</v>
      </c>
      <c r="N39" s="28">
        <v>2210</v>
      </c>
      <c r="O39" s="39">
        <v>1147200</v>
      </c>
      <c r="P39" s="40">
        <v>-3.4262143278053707E-2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44742</v>
      </c>
      <c r="E40" s="37">
        <v>398.45</v>
      </c>
      <c r="F40" s="37">
        <v>402.3</v>
      </c>
      <c r="G40" s="38">
        <v>389.6</v>
      </c>
      <c r="H40" s="38">
        <v>380.75</v>
      </c>
      <c r="I40" s="38">
        <v>368.05</v>
      </c>
      <c r="J40" s="38">
        <v>411.15000000000003</v>
      </c>
      <c r="K40" s="38">
        <v>423.84999999999997</v>
      </c>
      <c r="L40" s="38">
        <v>432.70000000000005</v>
      </c>
      <c r="M40" s="28">
        <v>415</v>
      </c>
      <c r="N40" s="28">
        <v>393.45</v>
      </c>
      <c r="O40" s="39">
        <v>7129600</v>
      </c>
      <c r="P40" s="40">
        <v>-8.3504730563554092E-2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44742</v>
      </c>
      <c r="E41" s="37">
        <v>332.15</v>
      </c>
      <c r="F41" s="37">
        <v>329.76666666666665</v>
      </c>
      <c r="G41" s="38">
        <v>326.13333333333333</v>
      </c>
      <c r="H41" s="38">
        <v>320.11666666666667</v>
      </c>
      <c r="I41" s="38">
        <v>316.48333333333335</v>
      </c>
      <c r="J41" s="38">
        <v>335.7833333333333</v>
      </c>
      <c r="K41" s="38">
        <v>339.41666666666663</v>
      </c>
      <c r="L41" s="38">
        <v>345.43333333333328</v>
      </c>
      <c r="M41" s="28">
        <v>333.4</v>
      </c>
      <c r="N41" s="28">
        <v>323.75</v>
      </c>
      <c r="O41" s="39">
        <v>37753200</v>
      </c>
      <c r="P41" s="40">
        <v>2.4821655428515586E-2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44742</v>
      </c>
      <c r="E42" s="37">
        <v>100.85</v>
      </c>
      <c r="F42" s="37">
        <v>100.81666666666666</v>
      </c>
      <c r="G42" s="38">
        <v>98.833333333333329</v>
      </c>
      <c r="H42" s="38">
        <v>96.816666666666663</v>
      </c>
      <c r="I42" s="38">
        <v>94.833333333333329</v>
      </c>
      <c r="J42" s="38">
        <v>102.83333333333333</v>
      </c>
      <c r="K42" s="38">
        <v>104.81666666666668</v>
      </c>
      <c r="L42" s="38">
        <v>106.83333333333333</v>
      </c>
      <c r="M42" s="28">
        <v>102.8</v>
      </c>
      <c r="N42" s="28">
        <v>98.8</v>
      </c>
      <c r="O42" s="39">
        <v>111852000</v>
      </c>
      <c r="P42" s="40">
        <v>4.6237915090374107E-3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44742</v>
      </c>
      <c r="E43" s="37">
        <v>1739.15</v>
      </c>
      <c r="F43" s="37">
        <v>1752.3999999999999</v>
      </c>
      <c r="G43" s="38">
        <v>1710.7999999999997</v>
      </c>
      <c r="H43" s="38">
        <v>1682.4499999999998</v>
      </c>
      <c r="I43" s="38">
        <v>1640.8499999999997</v>
      </c>
      <c r="J43" s="38">
        <v>1780.7499999999998</v>
      </c>
      <c r="K43" s="38">
        <v>1822.3499999999997</v>
      </c>
      <c r="L43" s="38">
        <v>1850.6999999999998</v>
      </c>
      <c r="M43" s="28">
        <v>1794</v>
      </c>
      <c r="N43" s="28">
        <v>1724.05</v>
      </c>
      <c r="O43" s="39">
        <v>1589500</v>
      </c>
      <c r="P43" s="40">
        <v>5.7059253840526701E-2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44742</v>
      </c>
      <c r="E44" s="37">
        <v>245.6</v>
      </c>
      <c r="F44" s="37">
        <v>247.03333333333333</v>
      </c>
      <c r="G44" s="38">
        <v>242.96666666666667</v>
      </c>
      <c r="H44" s="38">
        <v>240.33333333333334</v>
      </c>
      <c r="I44" s="38">
        <v>236.26666666666668</v>
      </c>
      <c r="J44" s="38">
        <v>249.66666666666666</v>
      </c>
      <c r="K44" s="38">
        <v>253.73333333333332</v>
      </c>
      <c r="L44" s="38">
        <v>256.36666666666667</v>
      </c>
      <c r="M44" s="28">
        <v>251.1</v>
      </c>
      <c r="N44" s="28">
        <v>244.4</v>
      </c>
      <c r="O44" s="39">
        <v>31198000</v>
      </c>
      <c r="P44" s="40">
        <v>-4.0439457690509585E-2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44742</v>
      </c>
      <c r="E45" s="37">
        <v>579.6</v>
      </c>
      <c r="F45" s="37">
        <v>579.2166666666667</v>
      </c>
      <c r="G45" s="38">
        <v>570.03333333333342</v>
      </c>
      <c r="H45" s="38">
        <v>560.4666666666667</v>
      </c>
      <c r="I45" s="38">
        <v>551.28333333333342</v>
      </c>
      <c r="J45" s="38">
        <v>588.78333333333342</v>
      </c>
      <c r="K45" s="38">
        <v>597.96666666666681</v>
      </c>
      <c r="L45" s="38">
        <v>607.53333333333342</v>
      </c>
      <c r="M45" s="28">
        <v>588.4</v>
      </c>
      <c r="N45" s="28">
        <v>569.65</v>
      </c>
      <c r="O45" s="39">
        <v>5720000</v>
      </c>
      <c r="P45" s="40">
        <v>3.6672457054622658E-3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44742</v>
      </c>
      <c r="E46" s="37">
        <v>663.05</v>
      </c>
      <c r="F46" s="37">
        <v>656.9666666666667</v>
      </c>
      <c r="G46" s="38">
        <v>649.23333333333335</v>
      </c>
      <c r="H46" s="38">
        <v>635.41666666666663</v>
      </c>
      <c r="I46" s="38">
        <v>627.68333333333328</v>
      </c>
      <c r="J46" s="38">
        <v>670.78333333333342</v>
      </c>
      <c r="K46" s="38">
        <v>678.51666666666677</v>
      </c>
      <c r="L46" s="38">
        <v>692.33333333333348</v>
      </c>
      <c r="M46" s="28">
        <v>664.7</v>
      </c>
      <c r="N46" s="28">
        <v>643.15</v>
      </c>
      <c r="O46" s="39">
        <v>6640750</v>
      </c>
      <c r="P46" s="40">
        <v>-3.0724320379492794E-2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44742</v>
      </c>
      <c r="E47" s="37">
        <v>666.65</v>
      </c>
      <c r="F47" s="37">
        <v>673.38333333333333</v>
      </c>
      <c r="G47" s="38">
        <v>656.4666666666667</v>
      </c>
      <c r="H47" s="38">
        <v>646.28333333333342</v>
      </c>
      <c r="I47" s="38">
        <v>629.36666666666679</v>
      </c>
      <c r="J47" s="38">
        <v>683.56666666666661</v>
      </c>
      <c r="K47" s="38">
        <v>700.48333333333335</v>
      </c>
      <c r="L47" s="38">
        <v>710.66666666666652</v>
      </c>
      <c r="M47" s="28">
        <v>690.3</v>
      </c>
      <c r="N47" s="28">
        <v>663.2</v>
      </c>
      <c r="O47" s="39">
        <v>59860450</v>
      </c>
      <c r="P47" s="40">
        <v>3.0972872148957754E-2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44742</v>
      </c>
      <c r="E48" s="37">
        <v>50.7</v>
      </c>
      <c r="F48" s="37">
        <v>50.800000000000004</v>
      </c>
      <c r="G48" s="38">
        <v>50.100000000000009</v>
      </c>
      <c r="H48" s="38">
        <v>49.500000000000007</v>
      </c>
      <c r="I48" s="38">
        <v>48.800000000000011</v>
      </c>
      <c r="J48" s="38">
        <v>51.400000000000006</v>
      </c>
      <c r="K48" s="38">
        <v>52.100000000000009</v>
      </c>
      <c r="L48" s="38">
        <v>52.7</v>
      </c>
      <c r="M48" s="28">
        <v>51.5</v>
      </c>
      <c r="N48" s="28">
        <v>50.2</v>
      </c>
      <c r="O48" s="39">
        <v>99655500</v>
      </c>
      <c r="P48" s="40">
        <v>-5.2405408238130179E-3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44742</v>
      </c>
      <c r="E49" s="37">
        <v>320.39999999999998</v>
      </c>
      <c r="F49" s="37">
        <v>317.95</v>
      </c>
      <c r="G49" s="38">
        <v>314.95</v>
      </c>
      <c r="H49" s="38">
        <v>309.5</v>
      </c>
      <c r="I49" s="38">
        <v>306.5</v>
      </c>
      <c r="J49" s="38">
        <v>323.39999999999998</v>
      </c>
      <c r="K49" s="38">
        <v>326.39999999999998</v>
      </c>
      <c r="L49" s="38">
        <v>331.84999999999997</v>
      </c>
      <c r="M49" s="28">
        <v>320.95</v>
      </c>
      <c r="N49" s="28">
        <v>312.5</v>
      </c>
      <c r="O49" s="39">
        <v>14448600</v>
      </c>
      <c r="P49" s="40">
        <v>-6.7984189723320158E-3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44742</v>
      </c>
      <c r="E50" s="37">
        <v>14150.35</v>
      </c>
      <c r="F50" s="37">
        <v>14134.016666666668</v>
      </c>
      <c r="G50" s="38">
        <v>13993.033333333336</v>
      </c>
      <c r="H50" s="38">
        <v>13835.716666666669</v>
      </c>
      <c r="I50" s="38">
        <v>13694.733333333337</v>
      </c>
      <c r="J50" s="38">
        <v>14291.333333333336</v>
      </c>
      <c r="K50" s="38">
        <v>14432.316666666669</v>
      </c>
      <c r="L50" s="38">
        <v>14589.633333333335</v>
      </c>
      <c r="M50" s="28">
        <v>14275</v>
      </c>
      <c r="N50" s="28">
        <v>13976.7</v>
      </c>
      <c r="O50" s="39">
        <v>104400</v>
      </c>
      <c r="P50" s="40">
        <v>2.1026894865525673E-2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44742</v>
      </c>
      <c r="E51" s="37">
        <v>324.3</v>
      </c>
      <c r="F51" s="37">
        <v>323.40000000000003</v>
      </c>
      <c r="G51" s="38">
        <v>320.85000000000008</v>
      </c>
      <c r="H51" s="38">
        <v>317.40000000000003</v>
      </c>
      <c r="I51" s="38">
        <v>314.85000000000008</v>
      </c>
      <c r="J51" s="38">
        <v>326.85000000000008</v>
      </c>
      <c r="K51" s="38">
        <v>329.40000000000003</v>
      </c>
      <c r="L51" s="38">
        <v>332.85000000000008</v>
      </c>
      <c r="M51" s="28">
        <v>325.95</v>
      </c>
      <c r="N51" s="28">
        <v>319.95</v>
      </c>
      <c r="O51" s="39">
        <v>17721000</v>
      </c>
      <c r="P51" s="40">
        <v>-2.176073131955485E-2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44742</v>
      </c>
      <c r="E52" s="37">
        <v>3319.15</v>
      </c>
      <c r="F52" s="37">
        <v>3311.25</v>
      </c>
      <c r="G52" s="38">
        <v>3273.1</v>
      </c>
      <c r="H52" s="38">
        <v>3227.0499999999997</v>
      </c>
      <c r="I52" s="38">
        <v>3188.8999999999996</v>
      </c>
      <c r="J52" s="38">
        <v>3357.3</v>
      </c>
      <c r="K52" s="38">
        <v>3395.45</v>
      </c>
      <c r="L52" s="38">
        <v>3441.5000000000005</v>
      </c>
      <c r="M52" s="28">
        <v>3349.4</v>
      </c>
      <c r="N52" s="28">
        <v>3265.2</v>
      </c>
      <c r="O52" s="39">
        <v>1756600</v>
      </c>
      <c r="P52" s="40">
        <v>-1.4585437002131718E-2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44742</v>
      </c>
      <c r="E53" s="37">
        <v>365.5</v>
      </c>
      <c r="F53" s="37">
        <v>366.2166666666667</v>
      </c>
      <c r="G53" s="38">
        <v>361.53333333333342</v>
      </c>
      <c r="H53" s="38">
        <v>357.56666666666672</v>
      </c>
      <c r="I53" s="38">
        <v>352.88333333333344</v>
      </c>
      <c r="J53" s="38">
        <v>370.18333333333339</v>
      </c>
      <c r="K53" s="38">
        <v>374.86666666666667</v>
      </c>
      <c r="L53" s="38">
        <v>378.83333333333337</v>
      </c>
      <c r="M53" s="28">
        <v>370.9</v>
      </c>
      <c r="N53" s="28">
        <v>362.25</v>
      </c>
      <c r="O53" s="39">
        <v>3799900</v>
      </c>
      <c r="P53" s="40">
        <v>1.0273972602739725E-3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44742</v>
      </c>
      <c r="E54" s="37">
        <v>205.35</v>
      </c>
      <c r="F54" s="37">
        <v>205.11666666666665</v>
      </c>
      <c r="G54" s="38">
        <v>202.0333333333333</v>
      </c>
      <c r="H54" s="38">
        <v>198.71666666666667</v>
      </c>
      <c r="I54" s="38">
        <v>195.63333333333333</v>
      </c>
      <c r="J54" s="38">
        <v>208.43333333333328</v>
      </c>
      <c r="K54" s="38">
        <v>211.51666666666659</v>
      </c>
      <c r="L54" s="38">
        <v>214.83333333333326</v>
      </c>
      <c r="M54" s="28">
        <v>208.2</v>
      </c>
      <c r="N54" s="28">
        <v>201.8</v>
      </c>
      <c r="O54" s="39">
        <v>49504500</v>
      </c>
      <c r="P54" s="40">
        <v>-3.2617559119325905E-3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44742</v>
      </c>
      <c r="E55" s="37">
        <v>459.25</v>
      </c>
      <c r="F55" s="37">
        <v>464.10000000000008</v>
      </c>
      <c r="G55" s="38">
        <v>451.25000000000017</v>
      </c>
      <c r="H55" s="38">
        <v>443.25000000000011</v>
      </c>
      <c r="I55" s="38">
        <v>430.4000000000002</v>
      </c>
      <c r="J55" s="38">
        <v>472.10000000000014</v>
      </c>
      <c r="K55" s="38">
        <v>484.95000000000005</v>
      </c>
      <c r="L55" s="38">
        <v>492.9500000000001</v>
      </c>
      <c r="M55" s="28">
        <v>476.95</v>
      </c>
      <c r="N55" s="28">
        <v>456.1</v>
      </c>
      <c r="O55" s="39">
        <v>3454425</v>
      </c>
      <c r="P55" s="40">
        <v>3.6874451273046532E-2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44742</v>
      </c>
      <c r="E56" s="37">
        <v>338.35</v>
      </c>
      <c r="F56" s="37">
        <v>341.45</v>
      </c>
      <c r="G56" s="38">
        <v>331.25</v>
      </c>
      <c r="H56" s="38">
        <v>324.15000000000003</v>
      </c>
      <c r="I56" s="38">
        <v>313.95000000000005</v>
      </c>
      <c r="J56" s="38">
        <v>348.54999999999995</v>
      </c>
      <c r="K56" s="38">
        <v>358.74999999999989</v>
      </c>
      <c r="L56" s="38">
        <v>365.84999999999991</v>
      </c>
      <c r="M56" s="28">
        <v>351.65</v>
      </c>
      <c r="N56" s="28">
        <v>334.35</v>
      </c>
      <c r="O56" s="39">
        <v>3277500</v>
      </c>
      <c r="P56" s="40">
        <v>6.9124423963133645E-3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44742</v>
      </c>
      <c r="E57" s="37">
        <v>671.3</v>
      </c>
      <c r="F57" s="37">
        <v>683.01666666666677</v>
      </c>
      <c r="G57" s="38">
        <v>644.48333333333358</v>
      </c>
      <c r="H57" s="38">
        <v>617.66666666666686</v>
      </c>
      <c r="I57" s="38">
        <v>579.13333333333367</v>
      </c>
      <c r="J57" s="38">
        <v>709.83333333333348</v>
      </c>
      <c r="K57" s="38">
        <v>748.36666666666656</v>
      </c>
      <c r="L57" s="38">
        <v>775.18333333333339</v>
      </c>
      <c r="M57" s="28">
        <v>721.55</v>
      </c>
      <c r="N57" s="28">
        <v>656.2</v>
      </c>
      <c r="O57" s="39">
        <v>8080000</v>
      </c>
      <c r="P57" s="40">
        <v>-2.3564954682779457E-2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44742</v>
      </c>
      <c r="E58" s="37">
        <v>963.15</v>
      </c>
      <c r="F58" s="37">
        <v>965.4</v>
      </c>
      <c r="G58" s="38">
        <v>955.8</v>
      </c>
      <c r="H58" s="38">
        <v>948.44999999999993</v>
      </c>
      <c r="I58" s="38">
        <v>938.84999999999991</v>
      </c>
      <c r="J58" s="38">
        <v>972.75</v>
      </c>
      <c r="K58" s="38">
        <v>982.35000000000014</v>
      </c>
      <c r="L58" s="38">
        <v>989.7</v>
      </c>
      <c r="M58" s="28">
        <v>975</v>
      </c>
      <c r="N58" s="28">
        <v>958.05</v>
      </c>
      <c r="O58" s="39">
        <v>8828950</v>
      </c>
      <c r="P58" s="40">
        <v>-8.826774549466716E-4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44742</v>
      </c>
      <c r="E59" s="37">
        <v>197.15</v>
      </c>
      <c r="F59" s="37">
        <v>198.58333333333334</v>
      </c>
      <c r="G59" s="38">
        <v>194.86666666666667</v>
      </c>
      <c r="H59" s="38">
        <v>192.58333333333334</v>
      </c>
      <c r="I59" s="38">
        <v>188.86666666666667</v>
      </c>
      <c r="J59" s="38">
        <v>200.86666666666667</v>
      </c>
      <c r="K59" s="38">
        <v>204.58333333333331</v>
      </c>
      <c r="L59" s="38">
        <v>206.86666666666667</v>
      </c>
      <c r="M59" s="28">
        <v>202.3</v>
      </c>
      <c r="N59" s="28">
        <v>196.3</v>
      </c>
      <c r="O59" s="39">
        <v>32764200</v>
      </c>
      <c r="P59" s="40">
        <v>7.8811369509043921E-3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44742</v>
      </c>
      <c r="E60" s="37">
        <v>3505.2</v>
      </c>
      <c r="F60" s="37">
        <v>3518.1833333333329</v>
      </c>
      <c r="G60" s="38">
        <v>3456.3666666666659</v>
      </c>
      <c r="H60" s="38">
        <v>3407.5333333333328</v>
      </c>
      <c r="I60" s="38">
        <v>3345.7166666666658</v>
      </c>
      <c r="J60" s="38">
        <v>3567.016666666666</v>
      </c>
      <c r="K60" s="38">
        <v>3628.8333333333326</v>
      </c>
      <c r="L60" s="38">
        <v>3677.6666666666661</v>
      </c>
      <c r="M60" s="28">
        <v>3580</v>
      </c>
      <c r="N60" s="28">
        <v>3469.35</v>
      </c>
      <c r="O60" s="39">
        <v>662300</v>
      </c>
      <c r="P60" s="40">
        <v>2.7458889233633262E-2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44742</v>
      </c>
      <c r="E61" s="37">
        <v>1516.15</v>
      </c>
      <c r="F61" s="37">
        <v>1514.0166666666667</v>
      </c>
      <c r="G61" s="38">
        <v>1504.1833333333334</v>
      </c>
      <c r="H61" s="38">
        <v>1492.2166666666667</v>
      </c>
      <c r="I61" s="38">
        <v>1482.3833333333334</v>
      </c>
      <c r="J61" s="38">
        <v>1525.9833333333333</v>
      </c>
      <c r="K61" s="38">
        <v>1535.8166666666668</v>
      </c>
      <c r="L61" s="38">
        <v>1547.7833333333333</v>
      </c>
      <c r="M61" s="28">
        <v>1523.85</v>
      </c>
      <c r="N61" s="28">
        <v>1502.05</v>
      </c>
      <c r="O61" s="39">
        <v>2618700</v>
      </c>
      <c r="P61" s="40">
        <v>-4.0080160320641282E-4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44742</v>
      </c>
      <c r="E62" s="37">
        <v>623.4</v>
      </c>
      <c r="F62" s="37">
        <v>625.16666666666663</v>
      </c>
      <c r="G62" s="38">
        <v>619.13333333333321</v>
      </c>
      <c r="H62" s="38">
        <v>614.86666666666656</v>
      </c>
      <c r="I62" s="38">
        <v>608.83333333333314</v>
      </c>
      <c r="J62" s="38">
        <v>629.43333333333328</v>
      </c>
      <c r="K62" s="38">
        <v>635.46666666666681</v>
      </c>
      <c r="L62" s="38">
        <v>639.73333333333335</v>
      </c>
      <c r="M62" s="28">
        <v>631.20000000000005</v>
      </c>
      <c r="N62" s="28">
        <v>620.9</v>
      </c>
      <c r="O62" s="39">
        <v>6067800</v>
      </c>
      <c r="P62" s="40">
        <v>-5.9294396679513783E-4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44742</v>
      </c>
      <c r="E63" s="37">
        <v>921.3</v>
      </c>
      <c r="F63" s="37">
        <v>925.44999999999993</v>
      </c>
      <c r="G63" s="38">
        <v>909.89999999999986</v>
      </c>
      <c r="H63" s="38">
        <v>898.49999999999989</v>
      </c>
      <c r="I63" s="38">
        <v>882.94999999999982</v>
      </c>
      <c r="J63" s="38">
        <v>936.84999999999991</v>
      </c>
      <c r="K63" s="38">
        <v>952.39999999999986</v>
      </c>
      <c r="L63" s="38">
        <v>963.8</v>
      </c>
      <c r="M63" s="28">
        <v>941</v>
      </c>
      <c r="N63" s="28">
        <v>914.05</v>
      </c>
      <c r="O63" s="39">
        <v>1847475</v>
      </c>
      <c r="P63" s="40">
        <v>-2.0621562520707706E-2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44742</v>
      </c>
      <c r="E64" s="37">
        <v>352.15</v>
      </c>
      <c r="F64" s="37">
        <v>355.06666666666666</v>
      </c>
      <c r="G64" s="38">
        <v>348.2833333333333</v>
      </c>
      <c r="H64" s="38">
        <v>344.41666666666663</v>
      </c>
      <c r="I64" s="38">
        <v>337.63333333333327</v>
      </c>
      <c r="J64" s="38">
        <v>358.93333333333334</v>
      </c>
      <c r="K64" s="38">
        <v>365.71666666666675</v>
      </c>
      <c r="L64" s="38">
        <v>369.58333333333337</v>
      </c>
      <c r="M64" s="28">
        <v>361.85</v>
      </c>
      <c r="N64" s="28">
        <v>351.2</v>
      </c>
      <c r="O64" s="39">
        <v>2837800</v>
      </c>
      <c r="P64" s="40">
        <v>2.0571099762641157E-2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44742</v>
      </c>
      <c r="E65" s="37">
        <v>139.35</v>
      </c>
      <c r="F65" s="37">
        <v>139.6</v>
      </c>
      <c r="G65" s="38">
        <v>136.75</v>
      </c>
      <c r="H65" s="38">
        <v>134.15</v>
      </c>
      <c r="I65" s="38">
        <v>131.30000000000001</v>
      </c>
      <c r="J65" s="38">
        <v>142.19999999999999</v>
      </c>
      <c r="K65" s="38">
        <v>145.04999999999995</v>
      </c>
      <c r="L65" s="38">
        <v>147.64999999999998</v>
      </c>
      <c r="M65" s="28">
        <v>142.44999999999999</v>
      </c>
      <c r="N65" s="28">
        <v>137</v>
      </c>
      <c r="O65" s="39">
        <v>11544600</v>
      </c>
      <c r="P65" s="40">
        <v>3.6862513258333189E-3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44742</v>
      </c>
      <c r="E66" s="37">
        <v>1006.6</v>
      </c>
      <c r="F66" s="37">
        <v>1006.85</v>
      </c>
      <c r="G66" s="38">
        <v>999.40000000000009</v>
      </c>
      <c r="H66" s="38">
        <v>992.2</v>
      </c>
      <c r="I66" s="38">
        <v>984.75000000000011</v>
      </c>
      <c r="J66" s="38">
        <v>1014.0500000000001</v>
      </c>
      <c r="K66" s="38">
        <v>1021.5000000000001</v>
      </c>
      <c r="L66" s="38">
        <v>1028.7</v>
      </c>
      <c r="M66" s="28">
        <v>1014.3</v>
      </c>
      <c r="N66" s="28">
        <v>999.65</v>
      </c>
      <c r="O66" s="39">
        <v>1301400</v>
      </c>
      <c r="P66" s="40">
        <v>2.3105360443622922E-3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44742</v>
      </c>
      <c r="E67" s="37">
        <v>496.3</v>
      </c>
      <c r="F67" s="37">
        <v>496.86666666666662</v>
      </c>
      <c r="G67" s="38">
        <v>491.73333333333323</v>
      </c>
      <c r="H67" s="38">
        <v>487.16666666666663</v>
      </c>
      <c r="I67" s="38">
        <v>482.03333333333325</v>
      </c>
      <c r="J67" s="38">
        <v>501.43333333333322</v>
      </c>
      <c r="K67" s="38">
        <v>506.56666666666655</v>
      </c>
      <c r="L67" s="38">
        <v>511.13333333333321</v>
      </c>
      <c r="M67" s="28">
        <v>502</v>
      </c>
      <c r="N67" s="28">
        <v>492.3</v>
      </c>
      <c r="O67" s="39">
        <v>14491250</v>
      </c>
      <c r="P67" s="40">
        <v>1.692982456140351E-2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44742</v>
      </c>
      <c r="E68" s="37">
        <v>1266.9000000000001</v>
      </c>
      <c r="F68" s="37">
        <v>1274.8500000000001</v>
      </c>
      <c r="G68" s="38">
        <v>1242.0000000000002</v>
      </c>
      <c r="H68" s="38">
        <v>1217.1000000000001</v>
      </c>
      <c r="I68" s="38">
        <v>1184.2500000000002</v>
      </c>
      <c r="J68" s="38">
        <v>1299.7500000000002</v>
      </c>
      <c r="K68" s="38">
        <v>1332.6000000000001</v>
      </c>
      <c r="L68" s="38">
        <v>1357.5000000000002</v>
      </c>
      <c r="M68" s="28">
        <v>1307.7</v>
      </c>
      <c r="N68" s="28">
        <v>1249.95</v>
      </c>
      <c r="O68" s="39">
        <v>1514750</v>
      </c>
      <c r="P68" s="40">
        <v>4.6821008984105045E-2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44742</v>
      </c>
      <c r="E69" s="37">
        <v>1807.3</v>
      </c>
      <c r="F69" s="37">
        <v>1827.8999999999999</v>
      </c>
      <c r="G69" s="38">
        <v>1775.8499999999997</v>
      </c>
      <c r="H69" s="38">
        <v>1744.3999999999999</v>
      </c>
      <c r="I69" s="38">
        <v>1692.3499999999997</v>
      </c>
      <c r="J69" s="38">
        <v>1859.3499999999997</v>
      </c>
      <c r="K69" s="38">
        <v>1911.3999999999999</v>
      </c>
      <c r="L69" s="38">
        <v>1942.8499999999997</v>
      </c>
      <c r="M69" s="28">
        <v>1879.95</v>
      </c>
      <c r="N69" s="28">
        <v>1796.45</v>
      </c>
      <c r="O69" s="39">
        <v>1788500</v>
      </c>
      <c r="P69" s="40">
        <v>0.16838151233055693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44742</v>
      </c>
      <c r="E70" s="37">
        <v>196.1</v>
      </c>
      <c r="F70" s="37">
        <v>196.69999999999996</v>
      </c>
      <c r="G70" s="38">
        <v>194.84999999999991</v>
      </c>
      <c r="H70" s="38">
        <v>193.59999999999994</v>
      </c>
      <c r="I70" s="38">
        <v>191.74999999999989</v>
      </c>
      <c r="J70" s="38">
        <v>197.94999999999993</v>
      </c>
      <c r="K70" s="38">
        <v>199.8</v>
      </c>
      <c r="L70" s="38">
        <v>201.04999999999995</v>
      </c>
      <c r="M70" s="28">
        <v>198.55</v>
      </c>
      <c r="N70" s="28">
        <v>195.45</v>
      </c>
      <c r="O70" s="39">
        <v>18623100</v>
      </c>
      <c r="P70" s="40">
        <v>-4.9313138429024302E-2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44742</v>
      </c>
      <c r="E71" s="37">
        <v>3501.2</v>
      </c>
      <c r="F71" s="37">
        <v>3503.1166666666668</v>
      </c>
      <c r="G71" s="38">
        <v>3474.7333333333336</v>
      </c>
      <c r="H71" s="38">
        <v>3448.2666666666669</v>
      </c>
      <c r="I71" s="38">
        <v>3419.8833333333337</v>
      </c>
      <c r="J71" s="38">
        <v>3529.5833333333335</v>
      </c>
      <c r="K71" s="38">
        <v>3557.9666666666667</v>
      </c>
      <c r="L71" s="38">
        <v>3584.4333333333334</v>
      </c>
      <c r="M71" s="28">
        <v>3531.5</v>
      </c>
      <c r="N71" s="28">
        <v>3476.65</v>
      </c>
      <c r="O71" s="39">
        <v>3466000</v>
      </c>
      <c r="P71" s="40">
        <v>-3.2066491235638382E-3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44742</v>
      </c>
      <c r="E72" s="37">
        <v>3573.45</v>
      </c>
      <c r="F72" s="37">
        <v>3595.4833333333336</v>
      </c>
      <c r="G72" s="38">
        <v>3517.166666666667</v>
      </c>
      <c r="H72" s="38">
        <v>3460.8833333333332</v>
      </c>
      <c r="I72" s="38">
        <v>3382.5666666666666</v>
      </c>
      <c r="J72" s="38">
        <v>3651.7666666666673</v>
      </c>
      <c r="K72" s="38">
        <v>3730.0833333333339</v>
      </c>
      <c r="L72" s="38">
        <v>3786.3666666666677</v>
      </c>
      <c r="M72" s="28">
        <v>3673.8</v>
      </c>
      <c r="N72" s="28">
        <v>3539.2</v>
      </c>
      <c r="O72" s="39">
        <v>691750</v>
      </c>
      <c r="P72" s="40">
        <v>4.3557168784029042E-3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44742</v>
      </c>
      <c r="E73" s="37">
        <v>326.64999999999998</v>
      </c>
      <c r="F73" s="37">
        <v>325.18333333333334</v>
      </c>
      <c r="G73" s="38">
        <v>318.11666666666667</v>
      </c>
      <c r="H73" s="38">
        <v>309.58333333333331</v>
      </c>
      <c r="I73" s="38">
        <v>302.51666666666665</v>
      </c>
      <c r="J73" s="38">
        <v>333.7166666666667</v>
      </c>
      <c r="K73" s="38">
        <v>340.78333333333342</v>
      </c>
      <c r="L73" s="38">
        <v>349.31666666666672</v>
      </c>
      <c r="M73" s="28">
        <v>332.25</v>
      </c>
      <c r="N73" s="28">
        <v>316.64999999999998</v>
      </c>
      <c r="O73" s="39">
        <v>44111100</v>
      </c>
      <c r="P73" s="40">
        <v>-6.4664783707447599E-3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44742</v>
      </c>
      <c r="E74" s="37">
        <v>4199.95</v>
      </c>
      <c r="F74" s="37">
        <v>4181.3</v>
      </c>
      <c r="G74" s="38">
        <v>4150.6500000000005</v>
      </c>
      <c r="H74" s="38">
        <v>4101.3500000000004</v>
      </c>
      <c r="I74" s="38">
        <v>4070.7000000000007</v>
      </c>
      <c r="J74" s="38">
        <v>4230.6000000000004</v>
      </c>
      <c r="K74" s="38">
        <v>4261.25</v>
      </c>
      <c r="L74" s="38">
        <v>4310.55</v>
      </c>
      <c r="M74" s="28">
        <v>4211.95</v>
      </c>
      <c r="N74" s="28">
        <v>4132</v>
      </c>
      <c r="O74" s="39">
        <v>2101875</v>
      </c>
      <c r="P74" s="40">
        <v>-4.078722190530519E-2</v>
      </c>
    </row>
    <row r="75" spans="1:16" ht="12.75" customHeight="1">
      <c r="A75" s="28">
        <v>65</v>
      </c>
      <c r="B75" s="29" t="s">
        <v>49</v>
      </c>
      <c r="C75" s="281" t="s">
        <v>99</v>
      </c>
      <c r="D75" s="31">
        <v>44742</v>
      </c>
      <c r="E75" s="37">
        <v>2661.75</v>
      </c>
      <c r="F75" s="37">
        <v>2657.3</v>
      </c>
      <c r="G75" s="38">
        <v>2634.2500000000005</v>
      </c>
      <c r="H75" s="38">
        <v>2606.7500000000005</v>
      </c>
      <c r="I75" s="38">
        <v>2583.7000000000007</v>
      </c>
      <c r="J75" s="38">
        <v>2684.8</v>
      </c>
      <c r="K75" s="38">
        <v>2707.8499999999995</v>
      </c>
      <c r="L75" s="38">
        <v>2735.35</v>
      </c>
      <c r="M75" s="28">
        <v>2680.35</v>
      </c>
      <c r="N75" s="28">
        <v>2629.8</v>
      </c>
      <c r="O75" s="39">
        <v>3747800</v>
      </c>
      <c r="P75" s="40">
        <v>-6.3103192279138831E-3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44742</v>
      </c>
      <c r="E76" s="37">
        <v>1601.55</v>
      </c>
      <c r="F76" s="37">
        <v>1606.8500000000001</v>
      </c>
      <c r="G76" s="38">
        <v>1575.7000000000003</v>
      </c>
      <c r="H76" s="38">
        <v>1549.8500000000001</v>
      </c>
      <c r="I76" s="38">
        <v>1518.7000000000003</v>
      </c>
      <c r="J76" s="38">
        <v>1632.7000000000003</v>
      </c>
      <c r="K76" s="38">
        <v>1663.8500000000004</v>
      </c>
      <c r="L76" s="38">
        <v>1689.7000000000003</v>
      </c>
      <c r="M76" s="28">
        <v>1638</v>
      </c>
      <c r="N76" s="28">
        <v>1581</v>
      </c>
      <c r="O76" s="39">
        <v>2330900</v>
      </c>
      <c r="P76" s="40">
        <v>-1.7161410018552876E-2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44742</v>
      </c>
      <c r="E77" s="37">
        <v>148.5</v>
      </c>
      <c r="F77" s="37">
        <v>148.43333333333331</v>
      </c>
      <c r="G77" s="38">
        <v>145.96666666666661</v>
      </c>
      <c r="H77" s="38">
        <v>143.43333333333331</v>
      </c>
      <c r="I77" s="38">
        <v>140.96666666666661</v>
      </c>
      <c r="J77" s="38">
        <v>150.96666666666661</v>
      </c>
      <c r="K77" s="38">
        <v>153.43333333333331</v>
      </c>
      <c r="L77" s="38">
        <v>155.96666666666661</v>
      </c>
      <c r="M77" s="28">
        <v>150.9</v>
      </c>
      <c r="N77" s="28">
        <v>145.9</v>
      </c>
      <c r="O77" s="39">
        <v>19872000</v>
      </c>
      <c r="P77" s="40">
        <v>1.3774104683195593E-2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44742</v>
      </c>
      <c r="E78" s="37">
        <v>91.35</v>
      </c>
      <c r="F78" s="37">
        <v>91.783333333333317</v>
      </c>
      <c r="G78" s="38">
        <v>90.266666666666637</v>
      </c>
      <c r="H78" s="38">
        <v>89.183333333333323</v>
      </c>
      <c r="I78" s="38">
        <v>87.666666666666643</v>
      </c>
      <c r="J78" s="38">
        <v>92.866666666666632</v>
      </c>
      <c r="K78" s="38">
        <v>94.383333333333312</v>
      </c>
      <c r="L78" s="38">
        <v>95.466666666666626</v>
      </c>
      <c r="M78" s="28">
        <v>93.3</v>
      </c>
      <c r="N78" s="28">
        <v>90.7</v>
      </c>
      <c r="O78" s="39">
        <v>80580000</v>
      </c>
      <c r="P78" s="40">
        <v>1.3712416656183168E-2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44742</v>
      </c>
      <c r="E79" s="37">
        <v>112.95</v>
      </c>
      <c r="F79" s="37">
        <v>113.26666666666667</v>
      </c>
      <c r="G79" s="38">
        <v>111.23333333333333</v>
      </c>
      <c r="H79" s="38">
        <v>109.51666666666667</v>
      </c>
      <c r="I79" s="38">
        <v>107.48333333333333</v>
      </c>
      <c r="J79" s="38">
        <v>114.98333333333333</v>
      </c>
      <c r="K79" s="38">
        <v>117.01666666666667</v>
      </c>
      <c r="L79" s="38">
        <v>118.73333333333333</v>
      </c>
      <c r="M79" s="28">
        <v>115.3</v>
      </c>
      <c r="N79" s="28">
        <v>111.55</v>
      </c>
      <c r="O79" s="39">
        <v>10842000</v>
      </c>
      <c r="P79" s="40">
        <v>-1.9147917663954045E-3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44742</v>
      </c>
      <c r="E80" s="37">
        <v>152.55000000000001</v>
      </c>
      <c r="F80" s="37">
        <v>152.66666666666669</v>
      </c>
      <c r="G80" s="38">
        <v>150.93333333333337</v>
      </c>
      <c r="H80" s="38">
        <v>149.31666666666669</v>
      </c>
      <c r="I80" s="38">
        <v>147.58333333333337</v>
      </c>
      <c r="J80" s="38">
        <v>154.28333333333336</v>
      </c>
      <c r="K80" s="38">
        <v>156.01666666666671</v>
      </c>
      <c r="L80" s="38">
        <v>157.63333333333335</v>
      </c>
      <c r="M80" s="28">
        <v>154.4</v>
      </c>
      <c r="N80" s="28">
        <v>151.05000000000001</v>
      </c>
      <c r="O80" s="39">
        <v>28273500</v>
      </c>
      <c r="P80" s="40">
        <v>-6.0218978102189784E-2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44742</v>
      </c>
      <c r="E81" s="37">
        <v>396.55</v>
      </c>
      <c r="F81" s="37">
        <v>390.09999999999997</v>
      </c>
      <c r="G81" s="38">
        <v>382.44999999999993</v>
      </c>
      <c r="H81" s="38">
        <v>368.34999999999997</v>
      </c>
      <c r="I81" s="38">
        <v>360.69999999999993</v>
      </c>
      <c r="J81" s="38">
        <v>404.19999999999993</v>
      </c>
      <c r="K81" s="38">
        <v>411.84999999999991</v>
      </c>
      <c r="L81" s="38">
        <v>425.94999999999993</v>
      </c>
      <c r="M81" s="28">
        <v>397.75</v>
      </c>
      <c r="N81" s="28">
        <v>376</v>
      </c>
      <c r="O81" s="39">
        <v>6431950</v>
      </c>
      <c r="P81" s="40">
        <v>-4.1309564621186151E-2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44742</v>
      </c>
      <c r="E82" s="37">
        <v>36.35</v>
      </c>
      <c r="F82" s="37">
        <v>36.65</v>
      </c>
      <c r="G82" s="38">
        <v>35.949999999999996</v>
      </c>
      <c r="H82" s="38">
        <v>35.549999999999997</v>
      </c>
      <c r="I82" s="38">
        <v>34.849999999999994</v>
      </c>
      <c r="J82" s="38">
        <v>37.049999999999997</v>
      </c>
      <c r="K82" s="38">
        <v>37.75</v>
      </c>
      <c r="L82" s="38">
        <v>38.15</v>
      </c>
      <c r="M82" s="28">
        <v>37.35</v>
      </c>
      <c r="N82" s="28">
        <v>36.25</v>
      </c>
      <c r="O82" s="39">
        <v>108720000</v>
      </c>
      <c r="P82" s="40">
        <v>1.2785579543072731E-2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44742</v>
      </c>
      <c r="E83" s="37">
        <v>626.04999999999995</v>
      </c>
      <c r="F83" s="37">
        <v>638.36666666666667</v>
      </c>
      <c r="G83" s="38">
        <v>607.73333333333335</v>
      </c>
      <c r="H83" s="38">
        <v>589.41666666666663</v>
      </c>
      <c r="I83" s="38">
        <v>558.7833333333333</v>
      </c>
      <c r="J83" s="38">
        <v>656.68333333333339</v>
      </c>
      <c r="K83" s="38">
        <v>687.31666666666683</v>
      </c>
      <c r="L83" s="38">
        <v>705.63333333333344</v>
      </c>
      <c r="M83" s="28">
        <v>669</v>
      </c>
      <c r="N83" s="28">
        <v>620.04999999999995</v>
      </c>
      <c r="O83" s="39">
        <v>2990000</v>
      </c>
      <c r="P83" s="40">
        <v>5.8931860036832415E-2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44742</v>
      </c>
      <c r="E84" s="37">
        <v>749.1</v>
      </c>
      <c r="F84" s="37">
        <v>750.13333333333321</v>
      </c>
      <c r="G84" s="38">
        <v>744.26666666666642</v>
      </c>
      <c r="H84" s="38">
        <v>739.43333333333317</v>
      </c>
      <c r="I84" s="38">
        <v>733.56666666666638</v>
      </c>
      <c r="J84" s="38">
        <v>754.96666666666647</v>
      </c>
      <c r="K84" s="38">
        <v>760.83333333333326</v>
      </c>
      <c r="L84" s="38">
        <v>765.66666666666652</v>
      </c>
      <c r="M84" s="28">
        <v>756</v>
      </c>
      <c r="N84" s="28">
        <v>745.3</v>
      </c>
      <c r="O84" s="39">
        <v>6922000</v>
      </c>
      <c r="P84" s="40">
        <v>-7.7408256880733949E-3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44742</v>
      </c>
      <c r="E85" s="37">
        <v>1348.7</v>
      </c>
      <c r="F85" s="37">
        <v>1340.3833333333332</v>
      </c>
      <c r="G85" s="38">
        <v>1309.7666666666664</v>
      </c>
      <c r="H85" s="38">
        <v>1270.8333333333333</v>
      </c>
      <c r="I85" s="38">
        <v>1240.2166666666665</v>
      </c>
      <c r="J85" s="38">
        <v>1379.3166666666664</v>
      </c>
      <c r="K85" s="38">
        <v>1409.9333333333332</v>
      </c>
      <c r="L85" s="38">
        <v>1448.8666666666663</v>
      </c>
      <c r="M85" s="28">
        <v>1371</v>
      </c>
      <c r="N85" s="28">
        <v>1301.45</v>
      </c>
      <c r="O85" s="39">
        <v>4015050</v>
      </c>
      <c r="P85" s="40">
        <v>9.3961924993872046E-3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44742</v>
      </c>
      <c r="E86" s="37">
        <v>273.64999999999998</v>
      </c>
      <c r="F86" s="37">
        <v>273.48333333333335</v>
      </c>
      <c r="G86" s="38">
        <v>269.91666666666669</v>
      </c>
      <c r="H86" s="38">
        <v>266.18333333333334</v>
      </c>
      <c r="I86" s="38">
        <v>262.61666666666667</v>
      </c>
      <c r="J86" s="38">
        <v>277.2166666666667</v>
      </c>
      <c r="K86" s="38">
        <v>280.7833333333333</v>
      </c>
      <c r="L86" s="38">
        <v>284.51666666666671</v>
      </c>
      <c r="M86" s="28">
        <v>277.05</v>
      </c>
      <c r="N86" s="28">
        <v>269.75</v>
      </c>
      <c r="O86" s="39">
        <v>8453400</v>
      </c>
      <c r="P86" s="40">
        <v>-1.0036186483353046E-2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44742</v>
      </c>
      <c r="E87" s="37">
        <v>1334.4</v>
      </c>
      <c r="F87" s="37">
        <v>1336.6166666666668</v>
      </c>
      <c r="G87" s="38">
        <v>1312.2333333333336</v>
      </c>
      <c r="H87" s="38">
        <v>1290.0666666666668</v>
      </c>
      <c r="I87" s="38">
        <v>1265.6833333333336</v>
      </c>
      <c r="J87" s="38">
        <v>1358.7833333333335</v>
      </c>
      <c r="K87" s="38">
        <v>1383.1666666666667</v>
      </c>
      <c r="L87" s="38">
        <v>1405.3333333333335</v>
      </c>
      <c r="M87" s="28">
        <v>1361</v>
      </c>
      <c r="N87" s="28">
        <v>1314.45</v>
      </c>
      <c r="O87" s="39">
        <v>13378375</v>
      </c>
      <c r="P87" s="40">
        <v>4.9955396966993755E-3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44742</v>
      </c>
      <c r="E88" s="37">
        <v>241.55</v>
      </c>
      <c r="F88" s="37">
        <v>243.66666666666666</v>
      </c>
      <c r="G88" s="38">
        <v>237.0333333333333</v>
      </c>
      <c r="H88" s="38">
        <v>232.51666666666665</v>
      </c>
      <c r="I88" s="38">
        <v>225.8833333333333</v>
      </c>
      <c r="J88" s="38">
        <v>248.18333333333331</v>
      </c>
      <c r="K88" s="38">
        <v>254.81666666666669</v>
      </c>
      <c r="L88" s="38">
        <v>259.33333333333331</v>
      </c>
      <c r="M88" s="28">
        <v>250.3</v>
      </c>
      <c r="N88" s="28">
        <v>239.15</v>
      </c>
      <c r="O88" s="39">
        <v>2624600</v>
      </c>
      <c r="P88" s="40">
        <v>4.0558220671609246E-2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44742</v>
      </c>
      <c r="E89" s="37">
        <v>483</v>
      </c>
      <c r="F89" s="37">
        <v>491.51666666666665</v>
      </c>
      <c r="G89" s="38">
        <v>472.0333333333333</v>
      </c>
      <c r="H89" s="38">
        <v>461.06666666666666</v>
      </c>
      <c r="I89" s="38">
        <v>441.58333333333331</v>
      </c>
      <c r="J89" s="38">
        <v>502.48333333333329</v>
      </c>
      <c r="K89" s="38">
        <v>521.9666666666667</v>
      </c>
      <c r="L89" s="38">
        <v>532.93333333333328</v>
      </c>
      <c r="M89" s="28">
        <v>511</v>
      </c>
      <c r="N89" s="28">
        <v>480.55</v>
      </c>
      <c r="O89" s="39">
        <v>4215000</v>
      </c>
      <c r="P89" s="40">
        <v>0.86814404432132963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44742</v>
      </c>
      <c r="E90" s="37">
        <v>1843.15</v>
      </c>
      <c r="F90" s="37">
        <v>1860.1166666666668</v>
      </c>
      <c r="G90" s="38">
        <v>1805.2333333333336</v>
      </c>
      <c r="H90" s="38">
        <v>1767.3166666666668</v>
      </c>
      <c r="I90" s="38">
        <v>1712.4333333333336</v>
      </c>
      <c r="J90" s="38">
        <v>1898.0333333333335</v>
      </c>
      <c r="K90" s="38">
        <v>1952.9166666666667</v>
      </c>
      <c r="L90" s="38">
        <v>1990.8333333333335</v>
      </c>
      <c r="M90" s="28">
        <v>1915</v>
      </c>
      <c r="N90" s="28">
        <v>1822.2</v>
      </c>
      <c r="O90" s="39">
        <v>2035850</v>
      </c>
      <c r="P90" s="40">
        <v>-6.5212649945474377E-2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44742</v>
      </c>
      <c r="E91" s="37">
        <v>1109.3</v>
      </c>
      <c r="F91" s="37">
        <v>1117</v>
      </c>
      <c r="G91" s="38">
        <v>1090.3</v>
      </c>
      <c r="H91" s="38">
        <v>1071.3</v>
      </c>
      <c r="I91" s="38">
        <v>1044.5999999999999</v>
      </c>
      <c r="J91" s="38">
        <v>1136</v>
      </c>
      <c r="K91" s="38">
        <v>1162.6999999999998</v>
      </c>
      <c r="L91" s="38">
        <v>1181.7</v>
      </c>
      <c r="M91" s="28">
        <v>1143.7</v>
      </c>
      <c r="N91" s="28">
        <v>1098</v>
      </c>
      <c r="O91" s="39">
        <v>5607000</v>
      </c>
      <c r="P91" s="40">
        <v>3.316749585406302E-2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44742</v>
      </c>
      <c r="E92" s="37">
        <v>1031.75</v>
      </c>
      <c r="F92" s="37">
        <v>1029.5666666666666</v>
      </c>
      <c r="G92" s="38">
        <v>1021.7333333333331</v>
      </c>
      <c r="H92" s="38">
        <v>1011.7166666666665</v>
      </c>
      <c r="I92" s="38">
        <v>1003.883333333333</v>
      </c>
      <c r="J92" s="38">
        <v>1039.5833333333333</v>
      </c>
      <c r="K92" s="38">
        <v>1047.4166666666667</v>
      </c>
      <c r="L92" s="38">
        <v>1057.4333333333334</v>
      </c>
      <c r="M92" s="28">
        <v>1037.4000000000001</v>
      </c>
      <c r="N92" s="28">
        <v>1019.55</v>
      </c>
      <c r="O92" s="39">
        <v>22380400</v>
      </c>
      <c r="P92" s="40">
        <v>-2.3403126657721473E-3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44742</v>
      </c>
      <c r="E93" s="37">
        <v>2262.85</v>
      </c>
      <c r="F93" s="37">
        <v>2267.3833333333337</v>
      </c>
      <c r="G93" s="38">
        <v>2244.5166666666673</v>
      </c>
      <c r="H93" s="38">
        <v>2226.1833333333338</v>
      </c>
      <c r="I93" s="38">
        <v>2203.3166666666675</v>
      </c>
      <c r="J93" s="38">
        <v>2285.7166666666672</v>
      </c>
      <c r="K93" s="38">
        <v>2308.583333333333</v>
      </c>
      <c r="L93" s="38">
        <v>2326.916666666667</v>
      </c>
      <c r="M93" s="28">
        <v>2290.25</v>
      </c>
      <c r="N93" s="28">
        <v>2249.0500000000002</v>
      </c>
      <c r="O93" s="39">
        <v>21612600</v>
      </c>
      <c r="P93" s="40">
        <v>-5.8373007658869798E-3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44742</v>
      </c>
      <c r="E94" s="37">
        <v>1867.7</v>
      </c>
      <c r="F94" s="37">
        <v>1858.7166666666665</v>
      </c>
      <c r="G94" s="38">
        <v>1833.833333333333</v>
      </c>
      <c r="H94" s="38">
        <v>1799.9666666666665</v>
      </c>
      <c r="I94" s="38">
        <v>1775.083333333333</v>
      </c>
      <c r="J94" s="38">
        <v>1892.583333333333</v>
      </c>
      <c r="K94" s="38">
        <v>1917.4666666666667</v>
      </c>
      <c r="L94" s="38">
        <v>1951.333333333333</v>
      </c>
      <c r="M94" s="28">
        <v>1883.6</v>
      </c>
      <c r="N94" s="28">
        <v>1824.85</v>
      </c>
      <c r="O94" s="39">
        <v>4356500</v>
      </c>
      <c r="P94" s="40">
        <v>-3.8066638698138623E-2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44742</v>
      </c>
      <c r="E95" s="37">
        <v>1369.2</v>
      </c>
      <c r="F95" s="37">
        <v>1372.3833333333332</v>
      </c>
      <c r="G95" s="38">
        <v>1358.8166666666664</v>
      </c>
      <c r="H95" s="38">
        <v>1348.4333333333332</v>
      </c>
      <c r="I95" s="38">
        <v>1334.8666666666663</v>
      </c>
      <c r="J95" s="38">
        <v>1382.7666666666664</v>
      </c>
      <c r="K95" s="38">
        <v>1396.333333333333</v>
      </c>
      <c r="L95" s="38">
        <v>1406.7166666666665</v>
      </c>
      <c r="M95" s="28">
        <v>1385.95</v>
      </c>
      <c r="N95" s="28">
        <v>1362</v>
      </c>
      <c r="O95" s="39">
        <v>61860150</v>
      </c>
      <c r="P95" s="40">
        <v>-1.4820654316121402E-2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44742</v>
      </c>
      <c r="E96" s="37">
        <v>600.15</v>
      </c>
      <c r="F96" s="37">
        <v>602.58333333333337</v>
      </c>
      <c r="G96" s="38">
        <v>594.91666666666674</v>
      </c>
      <c r="H96" s="38">
        <v>589.68333333333339</v>
      </c>
      <c r="I96" s="38">
        <v>582.01666666666677</v>
      </c>
      <c r="J96" s="38">
        <v>607.81666666666672</v>
      </c>
      <c r="K96" s="38">
        <v>615.48333333333346</v>
      </c>
      <c r="L96" s="38">
        <v>620.7166666666667</v>
      </c>
      <c r="M96" s="28">
        <v>610.25</v>
      </c>
      <c r="N96" s="28">
        <v>597.35</v>
      </c>
      <c r="O96" s="39">
        <v>20594200</v>
      </c>
      <c r="P96" s="40">
        <v>-4.1489361702127655E-3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44742</v>
      </c>
      <c r="E97" s="37">
        <v>2597.35</v>
      </c>
      <c r="F97" s="37">
        <v>2594.9999999999995</v>
      </c>
      <c r="G97" s="38">
        <v>2563.0499999999993</v>
      </c>
      <c r="H97" s="38">
        <v>2528.7499999999995</v>
      </c>
      <c r="I97" s="38">
        <v>2496.7999999999993</v>
      </c>
      <c r="J97" s="38">
        <v>2629.2999999999993</v>
      </c>
      <c r="K97" s="38">
        <v>2661.2499999999991</v>
      </c>
      <c r="L97" s="38">
        <v>2695.5499999999993</v>
      </c>
      <c r="M97" s="28">
        <v>2626.95</v>
      </c>
      <c r="N97" s="28">
        <v>2560.6999999999998</v>
      </c>
      <c r="O97" s="39">
        <v>3778200</v>
      </c>
      <c r="P97" s="40">
        <v>-2.5383067636588763E-2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44742</v>
      </c>
      <c r="E98" s="37">
        <v>404.75</v>
      </c>
      <c r="F98" s="37">
        <v>405.38333333333338</v>
      </c>
      <c r="G98" s="38">
        <v>402.16666666666674</v>
      </c>
      <c r="H98" s="38">
        <v>399.58333333333337</v>
      </c>
      <c r="I98" s="38">
        <v>396.36666666666673</v>
      </c>
      <c r="J98" s="38">
        <v>407.96666666666675</v>
      </c>
      <c r="K98" s="38">
        <v>411.18333333333334</v>
      </c>
      <c r="L98" s="38">
        <v>413.76666666666677</v>
      </c>
      <c r="M98" s="28">
        <v>408.6</v>
      </c>
      <c r="N98" s="28">
        <v>402.8</v>
      </c>
      <c r="O98" s="39">
        <v>39108500</v>
      </c>
      <c r="P98" s="40">
        <v>1.6485051690416318E-2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44742</v>
      </c>
      <c r="E99" s="37">
        <v>104.6</v>
      </c>
      <c r="F99" s="37">
        <v>104.88333333333333</v>
      </c>
      <c r="G99" s="38">
        <v>103.41666666666666</v>
      </c>
      <c r="H99" s="38">
        <v>102.23333333333333</v>
      </c>
      <c r="I99" s="38">
        <v>100.76666666666667</v>
      </c>
      <c r="J99" s="38">
        <v>106.06666666666665</v>
      </c>
      <c r="K99" s="38">
        <v>107.53333333333332</v>
      </c>
      <c r="L99" s="38">
        <v>108.71666666666664</v>
      </c>
      <c r="M99" s="28">
        <v>106.35</v>
      </c>
      <c r="N99" s="28">
        <v>103.7</v>
      </c>
      <c r="O99" s="39">
        <v>12280800</v>
      </c>
      <c r="P99" s="40">
        <v>2.4757804090419805E-2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44742</v>
      </c>
      <c r="E100" s="37">
        <v>232.7</v>
      </c>
      <c r="F100" s="37">
        <v>232.93333333333331</v>
      </c>
      <c r="G100" s="38">
        <v>230.16666666666663</v>
      </c>
      <c r="H100" s="38">
        <v>227.63333333333333</v>
      </c>
      <c r="I100" s="38">
        <v>224.86666666666665</v>
      </c>
      <c r="J100" s="38">
        <v>235.46666666666661</v>
      </c>
      <c r="K100" s="38">
        <v>238.23333333333332</v>
      </c>
      <c r="L100" s="38">
        <v>240.76666666666659</v>
      </c>
      <c r="M100" s="28">
        <v>235.7</v>
      </c>
      <c r="N100" s="28">
        <v>230.4</v>
      </c>
      <c r="O100" s="39">
        <v>20112300</v>
      </c>
      <c r="P100" s="40">
        <v>-1.4291385470424772E-2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44742</v>
      </c>
      <c r="E101" s="37">
        <v>2184.9</v>
      </c>
      <c r="F101" s="37">
        <v>2189.6999999999998</v>
      </c>
      <c r="G101" s="38">
        <v>2170.8999999999996</v>
      </c>
      <c r="H101" s="38">
        <v>2156.8999999999996</v>
      </c>
      <c r="I101" s="38">
        <v>2138.0999999999995</v>
      </c>
      <c r="J101" s="38">
        <v>2203.6999999999998</v>
      </c>
      <c r="K101" s="38">
        <v>2222.5</v>
      </c>
      <c r="L101" s="38">
        <v>2236.5</v>
      </c>
      <c r="M101" s="28">
        <v>2208.5</v>
      </c>
      <c r="N101" s="28">
        <v>2175.6999999999998</v>
      </c>
      <c r="O101" s="39">
        <v>12241800</v>
      </c>
      <c r="P101" s="40">
        <v>-5.878030859662013E-4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44742</v>
      </c>
      <c r="E102" s="37">
        <v>32559.15</v>
      </c>
      <c r="F102" s="37">
        <v>32575.683333333334</v>
      </c>
      <c r="G102" s="38">
        <v>32183.416666666672</v>
      </c>
      <c r="H102" s="38">
        <v>31807.683333333338</v>
      </c>
      <c r="I102" s="38">
        <v>31415.416666666675</v>
      </c>
      <c r="J102" s="38">
        <v>32951.416666666672</v>
      </c>
      <c r="K102" s="38">
        <v>33343.683333333334</v>
      </c>
      <c r="L102" s="38">
        <v>33719.416666666664</v>
      </c>
      <c r="M102" s="28">
        <v>32967.949999999997</v>
      </c>
      <c r="N102" s="28">
        <v>32199.95</v>
      </c>
      <c r="O102" s="39">
        <v>12765</v>
      </c>
      <c r="P102" s="40">
        <v>-2.4082568807339451E-2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44742</v>
      </c>
      <c r="E103" s="37">
        <v>120.35</v>
      </c>
      <c r="F103" s="37">
        <v>119.41666666666667</v>
      </c>
      <c r="G103" s="38">
        <v>117.53333333333335</v>
      </c>
      <c r="H103" s="38">
        <v>114.71666666666667</v>
      </c>
      <c r="I103" s="38">
        <v>112.83333333333334</v>
      </c>
      <c r="J103" s="38">
        <v>122.23333333333335</v>
      </c>
      <c r="K103" s="38">
        <v>124.11666666666667</v>
      </c>
      <c r="L103" s="38">
        <v>126.93333333333335</v>
      </c>
      <c r="M103" s="28">
        <v>121.3</v>
      </c>
      <c r="N103" s="28">
        <v>116.6</v>
      </c>
      <c r="O103" s="39">
        <v>36015000</v>
      </c>
      <c r="P103" s="40">
        <v>-2.9946022819095641E-2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44742</v>
      </c>
      <c r="E104" s="37">
        <v>732.55</v>
      </c>
      <c r="F104" s="37">
        <v>735.4666666666667</v>
      </c>
      <c r="G104" s="38">
        <v>726.73333333333335</v>
      </c>
      <c r="H104" s="38">
        <v>720.91666666666663</v>
      </c>
      <c r="I104" s="38">
        <v>712.18333333333328</v>
      </c>
      <c r="J104" s="38">
        <v>741.28333333333342</v>
      </c>
      <c r="K104" s="38">
        <v>750.01666666666677</v>
      </c>
      <c r="L104" s="38">
        <v>755.83333333333348</v>
      </c>
      <c r="M104" s="28">
        <v>744.2</v>
      </c>
      <c r="N104" s="28">
        <v>729.65</v>
      </c>
      <c r="O104" s="39">
        <v>84264125</v>
      </c>
      <c r="P104" s="40">
        <v>7.39730080712771E-3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44742</v>
      </c>
      <c r="E105" s="37">
        <v>1117.05</v>
      </c>
      <c r="F105" s="37">
        <v>1129.5</v>
      </c>
      <c r="G105" s="38">
        <v>1095.3499999999999</v>
      </c>
      <c r="H105" s="38">
        <v>1073.6499999999999</v>
      </c>
      <c r="I105" s="38">
        <v>1039.4999999999998</v>
      </c>
      <c r="J105" s="38">
        <v>1151.2</v>
      </c>
      <c r="K105" s="38">
        <v>1185.3500000000001</v>
      </c>
      <c r="L105" s="38">
        <v>1207.0500000000002</v>
      </c>
      <c r="M105" s="28">
        <v>1163.6500000000001</v>
      </c>
      <c r="N105" s="28">
        <v>1107.8</v>
      </c>
      <c r="O105" s="39">
        <v>3570000</v>
      </c>
      <c r="P105" s="40">
        <v>0.29669651126891017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44742</v>
      </c>
      <c r="E106" s="37">
        <v>542.65</v>
      </c>
      <c r="F106" s="37">
        <v>548.35</v>
      </c>
      <c r="G106" s="38">
        <v>534.35</v>
      </c>
      <c r="H106" s="38">
        <v>526.04999999999995</v>
      </c>
      <c r="I106" s="38">
        <v>512.04999999999995</v>
      </c>
      <c r="J106" s="38">
        <v>556.65000000000009</v>
      </c>
      <c r="K106" s="38">
        <v>570.65000000000009</v>
      </c>
      <c r="L106" s="38">
        <v>578.95000000000016</v>
      </c>
      <c r="M106" s="28">
        <v>562.35</v>
      </c>
      <c r="N106" s="28">
        <v>540.04999999999995</v>
      </c>
      <c r="O106" s="39">
        <v>5819250</v>
      </c>
      <c r="P106" s="40">
        <v>7.7389397652521605E-4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44742</v>
      </c>
      <c r="E107" s="37">
        <v>9.1999999999999993</v>
      </c>
      <c r="F107" s="37">
        <v>9.25</v>
      </c>
      <c r="G107" s="38">
        <v>9.1</v>
      </c>
      <c r="H107" s="38">
        <v>9</v>
      </c>
      <c r="I107" s="38">
        <v>8.85</v>
      </c>
      <c r="J107" s="38">
        <v>9.35</v>
      </c>
      <c r="K107" s="38">
        <v>9.4999999999999982</v>
      </c>
      <c r="L107" s="38">
        <v>9.6</v>
      </c>
      <c r="M107" s="28">
        <v>9.4</v>
      </c>
      <c r="N107" s="28">
        <v>9.15</v>
      </c>
      <c r="O107" s="39">
        <v>673960000</v>
      </c>
      <c r="P107" s="40">
        <v>7.8509368784674977E-3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44742</v>
      </c>
      <c r="E108" s="37">
        <v>50.05</v>
      </c>
      <c r="F108" s="37">
        <v>49.9</v>
      </c>
      <c r="G108" s="38">
        <v>49.199999999999996</v>
      </c>
      <c r="H108" s="38">
        <v>48.349999999999994</v>
      </c>
      <c r="I108" s="38">
        <v>47.649999999999991</v>
      </c>
      <c r="J108" s="38">
        <v>50.75</v>
      </c>
      <c r="K108" s="38">
        <v>51.45</v>
      </c>
      <c r="L108" s="38">
        <v>52.300000000000004</v>
      </c>
      <c r="M108" s="28">
        <v>50.6</v>
      </c>
      <c r="N108" s="28">
        <v>49.05</v>
      </c>
      <c r="O108" s="39">
        <v>99690000</v>
      </c>
      <c r="P108" s="40">
        <v>4.0140491721023583E-4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44742</v>
      </c>
      <c r="E109" s="37">
        <v>34.75</v>
      </c>
      <c r="F109" s="37">
        <v>34.9</v>
      </c>
      <c r="G109" s="38">
        <v>34.349999999999994</v>
      </c>
      <c r="H109" s="38">
        <v>33.949999999999996</v>
      </c>
      <c r="I109" s="38">
        <v>33.399999999999991</v>
      </c>
      <c r="J109" s="38">
        <v>35.299999999999997</v>
      </c>
      <c r="K109" s="38">
        <v>35.849999999999994</v>
      </c>
      <c r="L109" s="38">
        <v>36.25</v>
      </c>
      <c r="M109" s="28">
        <v>35.450000000000003</v>
      </c>
      <c r="N109" s="28">
        <v>34.5</v>
      </c>
      <c r="O109" s="39">
        <v>217178400</v>
      </c>
      <c r="P109" s="40">
        <v>-6.1872370218344803E-3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44742</v>
      </c>
      <c r="E110" s="37">
        <v>176.05</v>
      </c>
      <c r="F110" s="37">
        <v>177.13333333333333</v>
      </c>
      <c r="G110" s="38">
        <v>174.41666666666666</v>
      </c>
      <c r="H110" s="38">
        <v>172.78333333333333</v>
      </c>
      <c r="I110" s="38">
        <v>170.06666666666666</v>
      </c>
      <c r="J110" s="38">
        <v>178.76666666666665</v>
      </c>
      <c r="K110" s="38">
        <v>181.48333333333335</v>
      </c>
      <c r="L110" s="38">
        <v>183.11666666666665</v>
      </c>
      <c r="M110" s="28">
        <v>179.85</v>
      </c>
      <c r="N110" s="28">
        <v>175.5</v>
      </c>
      <c r="O110" s="39">
        <v>46462500</v>
      </c>
      <c r="P110" s="40">
        <v>1.6323517348863916E-2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44742</v>
      </c>
      <c r="E111" s="37">
        <v>353.25</v>
      </c>
      <c r="F111" s="37">
        <v>350.81666666666666</v>
      </c>
      <c r="G111" s="38">
        <v>346.48333333333335</v>
      </c>
      <c r="H111" s="38">
        <v>339.7166666666667</v>
      </c>
      <c r="I111" s="38">
        <v>335.38333333333338</v>
      </c>
      <c r="J111" s="38">
        <v>357.58333333333331</v>
      </c>
      <c r="K111" s="38">
        <v>361.91666666666669</v>
      </c>
      <c r="L111" s="38">
        <v>368.68333333333328</v>
      </c>
      <c r="M111" s="28">
        <v>355.15</v>
      </c>
      <c r="N111" s="28">
        <v>344.05</v>
      </c>
      <c r="O111" s="39">
        <v>12172875</v>
      </c>
      <c r="P111" s="40">
        <v>-5.1125401929260447E-2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44742</v>
      </c>
      <c r="E112" s="37">
        <v>228.1</v>
      </c>
      <c r="F112" s="37">
        <v>229.13333333333333</v>
      </c>
      <c r="G112" s="38">
        <v>225.96666666666664</v>
      </c>
      <c r="H112" s="38">
        <v>223.83333333333331</v>
      </c>
      <c r="I112" s="38">
        <v>220.66666666666663</v>
      </c>
      <c r="J112" s="38">
        <v>231.26666666666665</v>
      </c>
      <c r="K112" s="38">
        <v>234.43333333333334</v>
      </c>
      <c r="L112" s="38">
        <v>236.56666666666666</v>
      </c>
      <c r="M112" s="28">
        <v>232.3</v>
      </c>
      <c r="N112" s="28">
        <v>227</v>
      </c>
      <c r="O112" s="39">
        <v>21276380</v>
      </c>
      <c r="P112" s="40">
        <v>1.9660755589822668E-2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44742</v>
      </c>
      <c r="E113" s="37">
        <v>164.25</v>
      </c>
      <c r="F113" s="37">
        <v>164.66666666666666</v>
      </c>
      <c r="G113" s="38">
        <v>161.93333333333331</v>
      </c>
      <c r="H113" s="38">
        <v>159.61666666666665</v>
      </c>
      <c r="I113" s="38">
        <v>156.8833333333333</v>
      </c>
      <c r="J113" s="38">
        <v>166.98333333333332</v>
      </c>
      <c r="K113" s="38">
        <v>169.71666666666667</v>
      </c>
      <c r="L113" s="38">
        <v>172.03333333333333</v>
      </c>
      <c r="M113" s="28">
        <v>167.4</v>
      </c>
      <c r="N113" s="28">
        <v>162.35</v>
      </c>
      <c r="O113" s="39">
        <v>11457900</v>
      </c>
      <c r="P113" s="40">
        <v>2.0289119959421759E-3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44742</v>
      </c>
      <c r="E114" s="37">
        <v>4329.6000000000004</v>
      </c>
      <c r="F114" s="37">
        <v>4331.55</v>
      </c>
      <c r="G114" s="38">
        <v>4273.1000000000004</v>
      </c>
      <c r="H114" s="38">
        <v>4216.6000000000004</v>
      </c>
      <c r="I114" s="38">
        <v>4158.1500000000005</v>
      </c>
      <c r="J114" s="38">
        <v>4388.05</v>
      </c>
      <c r="K114" s="38">
        <v>4446.4999999999991</v>
      </c>
      <c r="L114" s="38">
        <v>4503</v>
      </c>
      <c r="M114" s="28">
        <v>4390</v>
      </c>
      <c r="N114" s="28">
        <v>4275.05</v>
      </c>
      <c r="O114" s="39">
        <v>289050</v>
      </c>
      <c r="P114" s="40">
        <v>-9.5091236186070419E-3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44742</v>
      </c>
      <c r="E115" s="37">
        <v>1803.9</v>
      </c>
      <c r="F115" s="37">
        <v>1810.8166666666666</v>
      </c>
      <c r="G115" s="38">
        <v>1777.3833333333332</v>
      </c>
      <c r="H115" s="38">
        <v>1750.8666666666666</v>
      </c>
      <c r="I115" s="38">
        <v>1717.4333333333332</v>
      </c>
      <c r="J115" s="38">
        <v>1837.3333333333333</v>
      </c>
      <c r="K115" s="38">
        <v>1870.7666666666667</v>
      </c>
      <c r="L115" s="38">
        <v>1897.2833333333333</v>
      </c>
      <c r="M115" s="28">
        <v>1844.25</v>
      </c>
      <c r="N115" s="28">
        <v>1784.3</v>
      </c>
      <c r="O115" s="39">
        <v>3108050</v>
      </c>
      <c r="P115" s="40">
        <v>-5.2770327928806537E-2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44742</v>
      </c>
      <c r="E116" s="37">
        <v>915.95</v>
      </c>
      <c r="F116" s="37">
        <v>920.94999999999993</v>
      </c>
      <c r="G116" s="38">
        <v>902.24999999999989</v>
      </c>
      <c r="H116" s="38">
        <v>888.55</v>
      </c>
      <c r="I116" s="38">
        <v>869.84999999999991</v>
      </c>
      <c r="J116" s="38">
        <v>934.64999999999986</v>
      </c>
      <c r="K116" s="38">
        <v>953.34999999999991</v>
      </c>
      <c r="L116" s="38">
        <v>967.04999999999984</v>
      </c>
      <c r="M116" s="28">
        <v>939.65</v>
      </c>
      <c r="N116" s="28">
        <v>907.25</v>
      </c>
      <c r="O116" s="39">
        <v>23861700</v>
      </c>
      <c r="P116" s="40">
        <v>-1.181513231457324E-2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44742</v>
      </c>
      <c r="E117" s="37">
        <v>205.25</v>
      </c>
      <c r="F117" s="37">
        <v>205.31666666666669</v>
      </c>
      <c r="G117" s="38">
        <v>203.03333333333339</v>
      </c>
      <c r="H117" s="38">
        <v>200.81666666666669</v>
      </c>
      <c r="I117" s="38">
        <v>198.53333333333339</v>
      </c>
      <c r="J117" s="38">
        <v>207.53333333333339</v>
      </c>
      <c r="K117" s="38">
        <v>209.81666666666669</v>
      </c>
      <c r="L117" s="38">
        <v>212.03333333333339</v>
      </c>
      <c r="M117" s="28">
        <v>207.6</v>
      </c>
      <c r="N117" s="28">
        <v>203.1</v>
      </c>
      <c r="O117" s="39">
        <v>15747200</v>
      </c>
      <c r="P117" s="40">
        <v>-2.9340697273041078E-2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44742</v>
      </c>
      <c r="E118" s="37">
        <v>1505.1</v>
      </c>
      <c r="F118" s="37">
        <v>1508.1000000000001</v>
      </c>
      <c r="G118" s="38">
        <v>1493.7500000000002</v>
      </c>
      <c r="H118" s="38">
        <v>1482.4</v>
      </c>
      <c r="I118" s="38">
        <v>1468.0500000000002</v>
      </c>
      <c r="J118" s="38">
        <v>1519.4500000000003</v>
      </c>
      <c r="K118" s="38">
        <v>1533.8000000000002</v>
      </c>
      <c r="L118" s="38">
        <v>1545.1500000000003</v>
      </c>
      <c r="M118" s="28">
        <v>1522.45</v>
      </c>
      <c r="N118" s="28">
        <v>1496.75</v>
      </c>
      <c r="O118" s="39">
        <v>46579200</v>
      </c>
      <c r="P118" s="40">
        <v>1.5287659568978308E-3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44742</v>
      </c>
      <c r="E119" s="37">
        <v>668.45</v>
      </c>
      <c r="F119" s="37">
        <v>665.93333333333339</v>
      </c>
      <c r="G119" s="38">
        <v>657.86666666666679</v>
      </c>
      <c r="H119" s="38">
        <v>647.28333333333342</v>
      </c>
      <c r="I119" s="38">
        <v>639.21666666666681</v>
      </c>
      <c r="J119" s="38">
        <v>676.51666666666677</v>
      </c>
      <c r="K119" s="38">
        <v>684.58333333333337</v>
      </c>
      <c r="L119" s="38">
        <v>695.16666666666674</v>
      </c>
      <c r="M119" s="28">
        <v>674</v>
      </c>
      <c r="N119" s="28">
        <v>655.35</v>
      </c>
      <c r="O119" s="39">
        <v>983250</v>
      </c>
      <c r="P119" s="40">
        <v>-3.4609720176730488E-2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44742</v>
      </c>
      <c r="E120" s="37">
        <v>118.5</v>
      </c>
      <c r="F120" s="37">
        <v>118.78333333333335</v>
      </c>
      <c r="G120" s="38">
        <v>117.9666666666667</v>
      </c>
      <c r="H120" s="38">
        <v>117.43333333333335</v>
      </c>
      <c r="I120" s="38">
        <v>116.6166666666667</v>
      </c>
      <c r="J120" s="38">
        <v>119.31666666666669</v>
      </c>
      <c r="K120" s="38">
        <v>120.13333333333333</v>
      </c>
      <c r="L120" s="38">
        <v>120.66666666666669</v>
      </c>
      <c r="M120" s="28">
        <v>119.6</v>
      </c>
      <c r="N120" s="28">
        <v>118.25</v>
      </c>
      <c r="O120" s="39">
        <v>40254500</v>
      </c>
      <c r="P120" s="40">
        <v>4.0840336134453779E-2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44742</v>
      </c>
      <c r="E121" s="37">
        <v>869.7</v>
      </c>
      <c r="F121" s="37">
        <v>867.05000000000007</v>
      </c>
      <c r="G121" s="38">
        <v>858.10000000000014</v>
      </c>
      <c r="H121" s="38">
        <v>846.50000000000011</v>
      </c>
      <c r="I121" s="38">
        <v>837.55000000000018</v>
      </c>
      <c r="J121" s="38">
        <v>878.65000000000009</v>
      </c>
      <c r="K121" s="38">
        <v>887.60000000000014</v>
      </c>
      <c r="L121" s="38">
        <v>899.2</v>
      </c>
      <c r="M121" s="28">
        <v>876</v>
      </c>
      <c r="N121" s="28">
        <v>855.45</v>
      </c>
      <c r="O121" s="39">
        <v>942800</v>
      </c>
      <c r="P121" s="40">
        <v>-5.2747915201446803E-2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44742</v>
      </c>
      <c r="E122" s="37">
        <v>638.25</v>
      </c>
      <c r="F122" s="37">
        <v>642.68333333333328</v>
      </c>
      <c r="G122" s="38">
        <v>631.36666666666656</v>
      </c>
      <c r="H122" s="38">
        <v>624.48333333333323</v>
      </c>
      <c r="I122" s="38">
        <v>613.16666666666652</v>
      </c>
      <c r="J122" s="38">
        <v>649.56666666666661</v>
      </c>
      <c r="K122" s="38">
        <v>660.88333333333344</v>
      </c>
      <c r="L122" s="38">
        <v>667.76666666666665</v>
      </c>
      <c r="M122" s="28">
        <v>654</v>
      </c>
      <c r="N122" s="28">
        <v>635.79999999999995</v>
      </c>
      <c r="O122" s="39">
        <v>14746375</v>
      </c>
      <c r="P122" s="40">
        <v>2.1022658427238581E-2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44742</v>
      </c>
      <c r="E123" s="37">
        <v>268.7</v>
      </c>
      <c r="F123" s="37">
        <v>270.3</v>
      </c>
      <c r="G123" s="38">
        <v>265.60000000000002</v>
      </c>
      <c r="H123" s="38">
        <v>262.5</v>
      </c>
      <c r="I123" s="38">
        <v>257.8</v>
      </c>
      <c r="J123" s="38">
        <v>273.40000000000003</v>
      </c>
      <c r="K123" s="38">
        <v>278.09999999999997</v>
      </c>
      <c r="L123" s="38">
        <v>281.20000000000005</v>
      </c>
      <c r="M123" s="28">
        <v>275</v>
      </c>
      <c r="N123" s="28">
        <v>267.2</v>
      </c>
      <c r="O123" s="39">
        <v>87171200</v>
      </c>
      <c r="P123" s="40">
        <v>7.0237699160844332E-3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44742</v>
      </c>
      <c r="E124" s="37">
        <v>375</v>
      </c>
      <c r="F124" s="37">
        <v>373.51666666666665</v>
      </c>
      <c r="G124" s="38">
        <v>367.73333333333329</v>
      </c>
      <c r="H124" s="38">
        <v>360.46666666666664</v>
      </c>
      <c r="I124" s="38">
        <v>354.68333333333328</v>
      </c>
      <c r="J124" s="38">
        <v>380.7833333333333</v>
      </c>
      <c r="K124" s="38">
        <v>386.56666666666661</v>
      </c>
      <c r="L124" s="38">
        <v>393.83333333333331</v>
      </c>
      <c r="M124" s="28">
        <v>379.3</v>
      </c>
      <c r="N124" s="28">
        <v>366.25</v>
      </c>
      <c r="O124" s="39">
        <v>35855000</v>
      </c>
      <c r="P124" s="40">
        <v>2.2274493032538579E-2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44742</v>
      </c>
      <c r="E125" s="37">
        <v>2081.25</v>
      </c>
      <c r="F125" s="37">
        <v>2103.75</v>
      </c>
      <c r="G125" s="38">
        <v>2041.5</v>
      </c>
      <c r="H125" s="38">
        <v>2001.75</v>
      </c>
      <c r="I125" s="38">
        <v>1939.5</v>
      </c>
      <c r="J125" s="38">
        <v>2143.5</v>
      </c>
      <c r="K125" s="38">
        <v>2205.75</v>
      </c>
      <c r="L125" s="38">
        <v>2245.5</v>
      </c>
      <c r="M125" s="28">
        <v>2166</v>
      </c>
      <c r="N125" s="28">
        <v>2064</v>
      </c>
      <c r="O125" s="39">
        <v>474675</v>
      </c>
      <c r="P125" s="40">
        <v>5.9660676414778437E-2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44742</v>
      </c>
      <c r="E126" s="37">
        <v>576.45000000000005</v>
      </c>
      <c r="F126" s="37">
        <v>578.56666666666661</v>
      </c>
      <c r="G126" s="38">
        <v>571.48333333333323</v>
      </c>
      <c r="H126" s="38">
        <v>566.51666666666665</v>
      </c>
      <c r="I126" s="38">
        <v>559.43333333333328</v>
      </c>
      <c r="J126" s="38">
        <v>583.53333333333319</v>
      </c>
      <c r="K126" s="38">
        <v>590.61666666666667</v>
      </c>
      <c r="L126" s="38">
        <v>595.58333333333314</v>
      </c>
      <c r="M126" s="28">
        <v>585.65</v>
      </c>
      <c r="N126" s="28">
        <v>573.6</v>
      </c>
      <c r="O126" s="39">
        <v>46190250</v>
      </c>
      <c r="P126" s="40">
        <v>-1.6273252637934506E-2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44742</v>
      </c>
      <c r="E127" s="37">
        <v>517.85</v>
      </c>
      <c r="F127" s="37">
        <v>521.2166666666667</v>
      </c>
      <c r="G127" s="38">
        <v>511.73333333333335</v>
      </c>
      <c r="H127" s="38">
        <v>505.61666666666667</v>
      </c>
      <c r="I127" s="38">
        <v>496.13333333333333</v>
      </c>
      <c r="J127" s="38">
        <v>527.33333333333337</v>
      </c>
      <c r="K127" s="38">
        <v>536.81666666666672</v>
      </c>
      <c r="L127" s="38">
        <v>542.93333333333339</v>
      </c>
      <c r="M127" s="28">
        <v>530.70000000000005</v>
      </c>
      <c r="N127" s="28">
        <v>515.1</v>
      </c>
      <c r="O127" s="39">
        <v>10673125</v>
      </c>
      <c r="P127" s="40">
        <v>4.6476056006589011E-3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44742</v>
      </c>
      <c r="E128" s="37">
        <v>1847.25</v>
      </c>
      <c r="F128" s="37">
        <v>1857.05</v>
      </c>
      <c r="G128" s="38">
        <v>1831.6999999999998</v>
      </c>
      <c r="H128" s="38">
        <v>1816.1499999999999</v>
      </c>
      <c r="I128" s="38">
        <v>1790.7999999999997</v>
      </c>
      <c r="J128" s="38">
        <v>1872.6</v>
      </c>
      <c r="K128" s="38">
        <v>1897.9499999999998</v>
      </c>
      <c r="L128" s="38">
        <v>1913.5</v>
      </c>
      <c r="M128" s="28">
        <v>1882.4</v>
      </c>
      <c r="N128" s="28">
        <v>1841.5</v>
      </c>
      <c r="O128" s="39">
        <v>12077200</v>
      </c>
      <c r="P128" s="40">
        <v>-1.3268407464296219E-2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44742</v>
      </c>
      <c r="E129" s="37">
        <v>76.3</v>
      </c>
      <c r="F129" s="37">
        <v>76.36666666666666</v>
      </c>
      <c r="G129" s="38">
        <v>75.333333333333314</v>
      </c>
      <c r="H129" s="38">
        <v>74.36666666666666</v>
      </c>
      <c r="I129" s="38">
        <v>73.333333333333314</v>
      </c>
      <c r="J129" s="38">
        <v>77.333333333333314</v>
      </c>
      <c r="K129" s="38">
        <v>78.366666666666646</v>
      </c>
      <c r="L129" s="38">
        <v>79.333333333333314</v>
      </c>
      <c r="M129" s="28">
        <v>77.400000000000006</v>
      </c>
      <c r="N129" s="28">
        <v>75.400000000000006</v>
      </c>
      <c r="O129" s="39">
        <v>53258432</v>
      </c>
      <c r="P129" s="40">
        <v>-1.3386880856760374E-3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44742</v>
      </c>
      <c r="E130" s="37">
        <v>2061.85</v>
      </c>
      <c r="F130" s="37">
        <v>2052.9166666666665</v>
      </c>
      <c r="G130" s="38">
        <v>2021.8833333333332</v>
      </c>
      <c r="H130" s="38">
        <v>1981.9166666666667</v>
      </c>
      <c r="I130" s="38">
        <v>1950.8833333333334</v>
      </c>
      <c r="J130" s="38">
        <v>2092.8833333333332</v>
      </c>
      <c r="K130" s="38">
        <v>2123.916666666667</v>
      </c>
      <c r="L130" s="38">
        <v>2163.8833333333328</v>
      </c>
      <c r="M130" s="28">
        <v>2083.9499999999998</v>
      </c>
      <c r="N130" s="28">
        <v>2012.95</v>
      </c>
      <c r="O130" s="39">
        <v>1306125</v>
      </c>
      <c r="P130" s="40">
        <v>5.1207243460764586E-2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44742</v>
      </c>
      <c r="E131" s="37">
        <v>549.45000000000005</v>
      </c>
      <c r="F131" s="37">
        <v>547.41666666666674</v>
      </c>
      <c r="G131" s="38">
        <v>542.48333333333346</v>
      </c>
      <c r="H131" s="38">
        <v>535.51666666666677</v>
      </c>
      <c r="I131" s="38">
        <v>530.58333333333348</v>
      </c>
      <c r="J131" s="38">
        <v>554.38333333333344</v>
      </c>
      <c r="K131" s="38">
        <v>559.31666666666683</v>
      </c>
      <c r="L131" s="38">
        <v>566.28333333333342</v>
      </c>
      <c r="M131" s="28">
        <v>552.35</v>
      </c>
      <c r="N131" s="28">
        <v>540.45000000000005</v>
      </c>
      <c r="O131" s="39">
        <v>6160500</v>
      </c>
      <c r="P131" s="40">
        <v>-1.012292118582791E-2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44742</v>
      </c>
      <c r="E132" s="37">
        <v>348.1</v>
      </c>
      <c r="F132" s="37">
        <v>351.05</v>
      </c>
      <c r="G132" s="38">
        <v>344.1</v>
      </c>
      <c r="H132" s="38">
        <v>340.1</v>
      </c>
      <c r="I132" s="38">
        <v>333.15000000000003</v>
      </c>
      <c r="J132" s="38">
        <v>355.05</v>
      </c>
      <c r="K132" s="38">
        <v>361.99999999999994</v>
      </c>
      <c r="L132" s="38">
        <v>366</v>
      </c>
      <c r="M132" s="28">
        <v>358</v>
      </c>
      <c r="N132" s="28">
        <v>347.05</v>
      </c>
      <c r="O132" s="39">
        <v>17782000</v>
      </c>
      <c r="P132" s="40">
        <v>1.0685460952597476E-2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44742</v>
      </c>
      <c r="E133" s="37">
        <v>1590.8</v>
      </c>
      <c r="F133" s="37">
        <v>1592.7666666666664</v>
      </c>
      <c r="G133" s="38">
        <v>1573.1833333333329</v>
      </c>
      <c r="H133" s="38">
        <v>1555.5666666666666</v>
      </c>
      <c r="I133" s="38">
        <v>1535.9833333333331</v>
      </c>
      <c r="J133" s="38">
        <v>1610.3833333333328</v>
      </c>
      <c r="K133" s="38">
        <v>1629.9666666666662</v>
      </c>
      <c r="L133" s="38">
        <v>1647.5833333333326</v>
      </c>
      <c r="M133" s="28">
        <v>1612.35</v>
      </c>
      <c r="N133" s="28">
        <v>1575.15</v>
      </c>
      <c r="O133" s="39">
        <v>15196500</v>
      </c>
      <c r="P133" s="40">
        <v>1.8056237114351701E-2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44742</v>
      </c>
      <c r="E134" s="37">
        <v>4288.6000000000004</v>
      </c>
      <c r="F134" s="37">
        <v>4274.5333333333338</v>
      </c>
      <c r="G134" s="38">
        <v>4234.0666666666675</v>
      </c>
      <c r="H134" s="38">
        <v>4179.5333333333338</v>
      </c>
      <c r="I134" s="38">
        <v>4139.0666666666675</v>
      </c>
      <c r="J134" s="38">
        <v>4329.0666666666675</v>
      </c>
      <c r="K134" s="38">
        <v>4369.5333333333328</v>
      </c>
      <c r="L134" s="38">
        <v>4424.0666666666675</v>
      </c>
      <c r="M134" s="28">
        <v>4315</v>
      </c>
      <c r="N134" s="28">
        <v>4220</v>
      </c>
      <c r="O134" s="39">
        <v>1451850</v>
      </c>
      <c r="P134" s="40">
        <v>-1.2145335782812818E-2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44742</v>
      </c>
      <c r="E135" s="37">
        <v>3451.7</v>
      </c>
      <c r="F135" s="37">
        <v>3464.3833333333337</v>
      </c>
      <c r="G135" s="38">
        <v>3422.3666666666672</v>
      </c>
      <c r="H135" s="38">
        <v>3393.0333333333338</v>
      </c>
      <c r="I135" s="38">
        <v>3351.0166666666673</v>
      </c>
      <c r="J135" s="38">
        <v>3493.7166666666672</v>
      </c>
      <c r="K135" s="38">
        <v>3535.7333333333336</v>
      </c>
      <c r="L135" s="38">
        <v>3565.0666666666671</v>
      </c>
      <c r="M135" s="28">
        <v>3506.4</v>
      </c>
      <c r="N135" s="28">
        <v>3435.05</v>
      </c>
      <c r="O135" s="39">
        <v>1463800</v>
      </c>
      <c r="P135" s="40">
        <v>-4.2176870748299317E-3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44742</v>
      </c>
      <c r="E136" s="37">
        <v>615.9</v>
      </c>
      <c r="F136" s="37">
        <v>612.94999999999993</v>
      </c>
      <c r="G136" s="38">
        <v>608.09999999999991</v>
      </c>
      <c r="H136" s="38">
        <v>600.29999999999995</v>
      </c>
      <c r="I136" s="38">
        <v>595.44999999999993</v>
      </c>
      <c r="J136" s="38">
        <v>620.74999999999989</v>
      </c>
      <c r="K136" s="38">
        <v>625.6</v>
      </c>
      <c r="L136" s="38">
        <v>633.39999999999986</v>
      </c>
      <c r="M136" s="28">
        <v>617.79999999999995</v>
      </c>
      <c r="N136" s="28">
        <v>605.15</v>
      </c>
      <c r="O136" s="39">
        <v>9126450</v>
      </c>
      <c r="P136" s="40">
        <v>1.7727187908191827E-3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44742</v>
      </c>
      <c r="E137" s="37">
        <v>1045.3</v>
      </c>
      <c r="F137" s="37">
        <v>1045.8666666666668</v>
      </c>
      <c r="G137" s="38">
        <v>1034.9833333333336</v>
      </c>
      <c r="H137" s="38">
        <v>1024.6666666666667</v>
      </c>
      <c r="I137" s="38">
        <v>1013.7833333333335</v>
      </c>
      <c r="J137" s="38">
        <v>1056.1833333333336</v>
      </c>
      <c r="K137" s="38">
        <v>1067.0666666666668</v>
      </c>
      <c r="L137" s="38">
        <v>1077.3833333333337</v>
      </c>
      <c r="M137" s="28">
        <v>1056.75</v>
      </c>
      <c r="N137" s="28">
        <v>1035.55</v>
      </c>
      <c r="O137" s="39">
        <v>15213800</v>
      </c>
      <c r="P137" s="40">
        <v>-1.0201293378267601E-2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44742</v>
      </c>
      <c r="E138" s="37">
        <v>186.35</v>
      </c>
      <c r="F138" s="37">
        <v>186.75</v>
      </c>
      <c r="G138" s="38">
        <v>182.55</v>
      </c>
      <c r="H138" s="38">
        <v>178.75</v>
      </c>
      <c r="I138" s="38">
        <v>174.55</v>
      </c>
      <c r="J138" s="38">
        <v>190.55</v>
      </c>
      <c r="K138" s="38">
        <v>194.75</v>
      </c>
      <c r="L138" s="38">
        <v>198.55</v>
      </c>
      <c r="M138" s="28">
        <v>190.95</v>
      </c>
      <c r="N138" s="28">
        <v>182.95</v>
      </c>
      <c r="O138" s="39">
        <v>21632000</v>
      </c>
      <c r="P138" s="40">
        <v>2.2886324947985624E-2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44742</v>
      </c>
      <c r="E139" s="37">
        <v>95.2</v>
      </c>
      <c r="F139" s="37">
        <v>95.166666666666671</v>
      </c>
      <c r="G139" s="38">
        <v>93.833333333333343</v>
      </c>
      <c r="H139" s="38">
        <v>92.466666666666669</v>
      </c>
      <c r="I139" s="38">
        <v>91.13333333333334</v>
      </c>
      <c r="J139" s="38">
        <v>96.533333333333346</v>
      </c>
      <c r="K139" s="38">
        <v>97.866666666666688</v>
      </c>
      <c r="L139" s="38">
        <v>99.233333333333348</v>
      </c>
      <c r="M139" s="28">
        <v>96.5</v>
      </c>
      <c r="N139" s="28">
        <v>93.8</v>
      </c>
      <c r="O139" s="39">
        <v>26658000</v>
      </c>
      <c r="P139" s="40">
        <v>-4.1465874705816433E-3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44742</v>
      </c>
      <c r="E140" s="37">
        <v>493.4</v>
      </c>
      <c r="F140" s="37">
        <v>493.64999999999992</v>
      </c>
      <c r="G140" s="38">
        <v>487.84999999999985</v>
      </c>
      <c r="H140" s="38">
        <v>482.29999999999995</v>
      </c>
      <c r="I140" s="38">
        <v>476.49999999999989</v>
      </c>
      <c r="J140" s="38">
        <v>499.19999999999982</v>
      </c>
      <c r="K140" s="38">
        <v>504.99999999999989</v>
      </c>
      <c r="L140" s="38">
        <v>510.54999999999978</v>
      </c>
      <c r="M140" s="28">
        <v>499.45</v>
      </c>
      <c r="N140" s="28">
        <v>488.1</v>
      </c>
      <c r="O140" s="39">
        <v>10832200</v>
      </c>
      <c r="P140" s="40">
        <v>7.8152620903965322E-3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44742</v>
      </c>
      <c r="E141" s="37">
        <v>7912.4</v>
      </c>
      <c r="F141" s="37">
        <v>7874.5666666666657</v>
      </c>
      <c r="G141" s="38">
        <v>7792.6833333333316</v>
      </c>
      <c r="H141" s="38">
        <v>7672.9666666666662</v>
      </c>
      <c r="I141" s="38">
        <v>7591.0833333333321</v>
      </c>
      <c r="J141" s="38">
        <v>7994.283333333331</v>
      </c>
      <c r="K141" s="38">
        <v>8076.1666666666661</v>
      </c>
      <c r="L141" s="38">
        <v>8195.8833333333314</v>
      </c>
      <c r="M141" s="28">
        <v>7956.45</v>
      </c>
      <c r="N141" s="28">
        <v>7754.85</v>
      </c>
      <c r="O141" s="39">
        <v>3156000</v>
      </c>
      <c r="P141" s="40">
        <v>-2.7306909942673981E-2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44742</v>
      </c>
      <c r="E142" s="37">
        <v>774.7</v>
      </c>
      <c r="F142" s="37">
        <v>780.78333333333342</v>
      </c>
      <c r="G142" s="38">
        <v>765.61666666666679</v>
      </c>
      <c r="H142" s="38">
        <v>756.53333333333342</v>
      </c>
      <c r="I142" s="38">
        <v>741.36666666666679</v>
      </c>
      <c r="J142" s="38">
        <v>789.86666666666679</v>
      </c>
      <c r="K142" s="38">
        <v>805.03333333333353</v>
      </c>
      <c r="L142" s="38">
        <v>814.11666666666679</v>
      </c>
      <c r="M142" s="28">
        <v>795.95</v>
      </c>
      <c r="N142" s="28">
        <v>771.7</v>
      </c>
      <c r="O142" s="39">
        <v>14370625</v>
      </c>
      <c r="P142" s="40">
        <v>5.8620237105735159E-3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44742</v>
      </c>
      <c r="E143" s="37">
        <v>1319.9</v>
      </c>
      <c r="F143" s="37">
        <v>1321.5166666666667</v>
      </c>
      <c r="G143" s="38">
        <v>1304.0833333333333</v>
      </c>
      <c r="H143" s="38">
        <v>1288.2666666666667</v>
      </c>
      <c r="I143" s="38">
        <v>1270.8333333333333</v>
      </c>
      <c r="J143" s="38">
        <v>1337.3333333333333</v>
      </c>
      <c r="K143" s="38">
        <v>1354.7666666666667</v>
      </c>
      <c r="L143" s="38">
        <v>1370.5833333333333</v>
      </c>
      <c r="M143" s="28">
        <v>1338.95</v>
      </c>
      <c r="N143" s="28">
        <v>1305.7</v>
      </c>
      <c r="O143" s="39">
        <v>3117600</v>
      </c>
      <c r="P143" s="40">
        <v>5.4179566563467493E-3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44742</v>
      </c>
      <c r="E144" s="37">
        <v>1528.85</v>
      </c>
      <c r="F144" s="37">
        <v>1553.0333333333335</v>
      </c>
      <c r="G144" s="38">
        <v>1495.916666666667</v>
      </c>
      <c r="H144" s="38">
        <v>1462.9833333333333</v>
      </c>
      <c r="I144" s="38">
        <v>1405.8666666666668</v>
      </c>
      <c r="J144" s="38">
        <v>1585.9666666666672</v>
      </c>
      <c r="K144" s="38">
        <v>1643.0833333333335</v>
      </c>
      <c r="L144" s="38">
        <v>1676.0166666666673</v>
      </c>
      <c r="M144" s="28">
        <v>1610.15</v>
      </c>
      <c r="N144" s="28">
        <v>1520.1</v>
      </c>
      <c r="O144" s="39">
        <v>844300</v>
      </c>
      <c r="P144" s="40">
        <v>4.8689603775928458E-2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44742</v>
      </c>
      <c r="E145" s="37">
        <v>817.1</v>
      </c>
      <c r="F145" s="37">
        <v>817.5333333333333</v>
      </c>
      <c r="G145" s="38">
        <v>804.66666666666663</v>
      </c>
      <c r="H145" s="38">
        <v>792.23333333333335</v>
      </c>
      <c r="I145" s="38">
        <v>779.36666666666667</v>
      </c>
      <c r="J145" s="38">
        <v>829.96666666666658</v>
      </c>
      <c r="K145" s="38">
        <v>842.83333333333337</v>
      </c>
      <c r="L145" s="38">
        <v>855.26666666666654</v>
      </c>
      <c r="M145" s="28">
        <v>830.4</v>
      </c>
      <c r="N145" s="28">
        <v>805.1</v>
      </c>
      <c r="O145" s="39">
        <v>1944800</v>
      </c>
      <c r="P145" s="40">
        <v>9.1062394603709951E-3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44742</v>
      </c>
      <c r="E146" s="37">
        <v>764.4</v>
      </c>
      <c r="F146" s="37">
        <v>764.35</v>
      </c>
      <c r="G146" s="38">
        <v>756.2</v>
      </c>
      <c r="H146" s="38">
        <v>748</v>
      </c>
      <c r="I146" s="38">
        <v>739.85</v>
      </c>
      <c r="J146" s="38">
        <v>772.55000000000007</v>
      </c>
      <c r="K146" s="38">
        <v>780.69999999999993</v>
      </c>
      <c r="L146" s="38">
        <v>788.90000000000009</v>
      </c>
      <c r="M146" s="28">
        <v>772.5</v>
      </c>
      <c r="N146" s="28">
        <v>756.15</v>
      </c>
      <c r="O146" s="39">
        <v>2661400</v>
      </c>
      <c r="P146" s="40">
        <v>1.2709284627092846E-2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44742</v>
      </c>
      <c r="E147" s="37">
        <v>3065.55</v>
      </c>
      <c r="F147" s="37">
        <v>3063.0499999999997</v>
      </c>
      <c r="G147" s="38">
        <v>3027.4999999999995</v>
      </c>
      <c r="H147" s="38">
        <v>2989.45</v>
      </c>
      <c r="I147" s="38">
        <v>2953.8999999999996</v>
      </c>
      <c r="J147" s="38">
        <v>3101.0999999999995</v>
      </c>
      <c r="K147" s="38">
        <v>3136.6499999999996</v>
      </c>
      <c r="L147" s="38">
        <v>3174.6999999999994</v>
      </c>
      <c r="M147" s="28">
        <v>3098.6</v>
      </c>
      <c r="N147" s="28">
        <v>3025</v>
      </c>
      <c r="O147" s="39">
        <v>2354200</v>
      </c>
      <c r="P147" s="40">
        <v>-1.4731731815518539E-2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44742</v>
      </c>
      <c r="E148" s="37">
        <v>124.25</v>
      </c>
      <c r="F148" s="37">
        <v>124.01666666666667</v>
      </c>
      <c r="G148" s="38">
        <v>122.53333333333333</v>
      </c>
      <c r="H148" s="38">
        <v>120.81666666666666</v>
      </c>
      <c r="I148" s="38">
        <v>119.33333333333333</v>
      </c>
      <c r="J148" s="38">
        <v>125.73333333333333</v>
      </c>
      <c r="K148" s="38">
        <v>127.21666666666665</v>
      </c>
      <c r="L148" s="38">
        <v>128.93333333333334</v>
      </c>
      <c r="M148" s="28">
        <v>125.5</v>
      </c>
      <c r="N148" s="28">
        <v>122.3</v>
      </c>
      <c r="O148" s="39">
        <v>32515000</v>
      </c>
      <c r="P148" s="40">
        <v>-1.1251330393796563E-2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44742</v>
      </c>
      <c r="E149" s="37">
        <v>2526.5500000000002</v>
      </c>
      <c r="F149" s="37">
        <v>2531.15</v>
      </c>
      <c r="G149" s="38">
        <v>2501.4500000000003</v>
      </c>
      <c r="H149" s="38">
        <v>2476.3500000000004</v>
      </c>
      <c r="I149" s="38">
        <v>2446.6500000000005</v>
      </c>
      <c r="J149" s="38">
        <v>2556.25</v>
      </c>
      <c r="K149" s="38">
        <v>2585.9499999999998</v>
      </c>
      <c r="L149" s="38">
        <v>2611.0499999999997</v>
      </c>
      <c r="M149" s="28">
        <v>2560.85</v>
      </c>
      <c r="N149" s="28">
        <v>2506.0500000000002</v>
      </c>
      <c r="O149" s="39">
        <v>1700300</v>
      </c>
      <c r="P149" s="40">
        <v>-1.1308728282101368E-3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44742</v>
      </c>
      <c r="E150" s="37">
        <v>70357.8</v>
      </c>
      <c r="F150" s="37">
        <v>70715.95</v>
      </c>
      <c r="G150" s="38">
        <v>69441.899999999994</v>
      </c>
      <c r="H150" s="38">
        <v>68526</v>
      </c>
      <c r="I150" s="38">
        <v>67251.95</v>
      </c>
      <c r="J150" s="38">
        <v>71631.849999999991</v>
      </c>
      <c r="K150" s="38">
        <v>72905.900000000009</v>
      </c>
      <c r="L150" s="38">
        <v>73821.799999999988</v>
      </c>
      <c r="M150" s="28">
        <v>71990</v>
      </c>
      <c r="N150" s="28">
        <v>69800.05</v>
      </c>
      <c r="O150" s="39">
        <v>113610</v>
      </c>
      <c r="P150" s="40">
        <v>1.0675206832132373E-2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44742</v>
      </c>
      <c r="E151" s="37">
        <v>1075.55</v>
      </c>
      <c r="F151" s="37">
        <v>1071.5333333333335</v>
      </c>
      <c r="G151" s="38">
        <v>1060.5666666666671</v>
      </c>
      <c r="H151" s="38">
        <v>1045.5833333333335</v>
      </c>
      <c r="I151" s="38">
        <v>1034.616666666667</v>
      </c>
      <c r="J151" s="38">
        <v>1086.5166666666671</v>
      </c>
      <c r="K151" s="38">
        <v>1097.4833333333338</v>
      </c>
      <c r="L151" s="38">
        <v>1112.4666666666672</v>
      </c>
      <c r="M151" s="28">
        <v>1082.5</v>
      </c>
      <c r="N151" s="28">
        <v>1056.55</v>
      </c>
      <c r="O151" s="39">
        <v>4125750</v>
      </c>
      <c r="P151" s="40">
        <v>1.6163295465041101E-2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44742</v>
      </c>
      <c r="E152" s="37">
        <v>275</v>
      </c>
      <c r="F152" s="37">
        <v>273.21666666666664</v>
      </c>
      <c r="G152" s="38">
        <v>270.2833333333333</v>
      </c>
      <c r="H152" s="38">
        <v>265.56666666666666</v>
      </c>
      <c r="I152" s="38">
        <v>262.63333333333333</v>
      </c>
      <c r="J152" s="38">
        <v>277.93333333333328</v>
      </c>
      <c r="K152" s="38">
        <v>280.86666666666656</v>
      </c>
      <c r="L152" s="38">
        <v>285.58333333333326</v>
      </c>
      <c r="M152" s="28">
        <v>276.14999999999998</v>
      </c>
      <c r="N152" s="28">
        <v>268.5</v>
      </c>
      <c r="O152" s="39">
        <v>2998400</v>
      </c>
      <c r="P152" s="40">
        <v>-2.5987525987525989E-2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44742</v>
      </c>
      <c r="E153" s="37">
        <v>93.95</v>
      </c>
      <c r="F153" s="37">
        <v>93.533333333333346</v>
      </c>
      <c r="G153" s="38">
        <v>92.716666666666697</v>
      </c>
      <c r="H153" s="38">
        <v>91.483333333333348</v>
      </c>
      <c r="I153" s="38">
        <v>90.6666666666667</v>
      </c>
      <c r="J153" s="38">
        <v>94.766666666666694</v>
      </c>
      <c r="K153" s="38">
        <v>95.583333333333329</v>
      </c>
      <c r="L153" s="38">
        <v>96.816666666666691</v>
      </c>
      <c r="M153" s="28">
        <v>94.35</v>
      </c>
      <c r="N153" s="28">
        <v>92.3</v>
      </c>
      <c r="O153" s="39">
        <v>51926500</v>
      </c>
      <c r="P153" s="40">
        <v>-2.412140575079872E-2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44742</v>
      </c>
      <c r="E154" s="37">
        <v>3704.4</v>
      </c>
      <c r="F154" s="37">
        <v>3661.9666666666667</v>
      </c>
      <c r="G154" s="38">
        <v>3610.1833333333334</v>
      </c>
      <c r="H154" s="38">
        <v>3515.9666666666667</v>
      </c>
      <c r="I154" s="38">
        <v>3464.1833333333334</v>
      </c>
      <c r="J154" s="38">
        <v>3756.1833333333334</v>
      </c>
      <c r="K154" s="38">
        <v>3807.9666666666672</v>
      </c>
      <c r="L154" s="38">
        <v>3902.1833333333334</v>
      </c>
      <c r="M154" s="28">
        <v>3713.75</v>
      </c>
      <c r="N154" s="28">
        <v>3567.75</v>
      </c>
      <c r="O154" s="39">
        <v>1863375</v>
      </c>
      <c r="P154" s="40">
        <v>-1.5405224380442063E-3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44742</v>
      </c>
      <c r="E155" s="37">
        <v>3638.1</v>
      </c>
      <c r="F155" s="37">
        <v>3669.8166666666671</v>
      </c>
      <c r="G155" s="38">
        <v>3591.8833333333341</v>
      </c>
      <c r="H155" s="38">
        <v>3545.666666666667</v>
      </c>
      <c r="I155" s="38">
        <v>3467.733333333334</v>
      </c>
      <c r="J155" s="38">
        <v>3716.0333333333342</v>
      </c>
      <c r="K155" s="38">
        <v>3793.9666666666676</v>
      </c>
      <c r="L155" s="38">
        <v>3840.1833333333343</v>
      </c>
      <c r="M155" s="28">
        <v>3747.75</v>
      </c>
      <c r="N155" s="28">
        <v>3623.6</v>
      </c>
      <c r="O155" s="39">
        <v>330075</v>
      </c>
      <c r="P155" s="40">
        <v>-4.7489823609226595E-3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44742</v>
      </c>
      <c r="E156" s="37">
        <v>32.6</v>
      </c>
      <c r="F156" s="37">
        <v>32.5</v>
      </c>
      <c r="G156" s="38">
        <v>32.1</v>
      </c>
      <c r="H156" s="38">
        <v>31.6</v>
      </c>
      <c r="I156" s="38">
        <v>31.200000000000003</v>
      </c>
      <c r="J156" s="38">
        <v>33</v>
      </c>
      <c r="K156" s="38">
        <v>33.400000000000006</v>
      </c>
      <c r="L156" s="38">
        <v>33.9</v>
      </c>
      <c r="M156" s="28">
        <v>32.9</v>
      </c>
      <c r="N156" s="28">
        <v>32</v>
      </c>
      <c r="O156" s="39">
        <v>25011000</v>
      </c>
      <c r="P156" s="40">
        <v>1.2509108574204519E-2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44742</v>
      </c>
      <c r="E157" s="37">
        <v>16748.650000000001</v>
      </c>
      <c r="F157" s="37">
        <v>16678.083333333332</v>
      </c>
      <c r="G157" s="38">
        <v>16576.416666666664</v>
      </c>
      <c r="H157" s="38">
        <v>16404.183333333331</v>
      </c>
      <c r="I157" s="38">
        <v>16302.516666666663</v>
      </c>
      <c r="J157" s="38">
        <v>16850.316666666666</v>
      </c>
      <c r="K157" s="38">
        <v>16951.98333333333</v>
      </c>
      <c r="L157" s="38">
        <v>17124.216666666667</v>
      </c>
      <c r="M157" s="28">
        <v>16779.75</v>
      </c>
      <c r="N157" s="28">
        <v>16505.849999999999</v>
      </c>
      <c r="O157" s="39">
        <v>445925</v>
      </c>
      <c r="P157" s="40">
        <v>-1.6215321824499477E-2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44742</v>
      </c>
      <c r="E158" s="37">
        <v>124.25</v>
      </c>
      <c r="F158" s="37">
        <v>124.06666666666668</v>
      </c>
      <c r="G158" s="38">
        <v>122.83333333333336</v>
      </c>
      <c r="H158" s="38">
        <v>121.41666666666669</v>
      </c>
      <c r="I158" s="38">
        <v>120.18333333333337</v>
      </c>
      <c r="J158" s="38">
        <v>125.48333333333335</v>
      </c>
      <c r="K158" s="38">
        <v>126.71666666666667</v>
      </c>
      <c r="L158" s="38">
        <v>128.13333333333333</v>
      </c>
      <c r="M158" s="28">
        <v>125.3</v>
      </c>
      <c r="N158" s="28">
        <v>122.65</v>
      </c>
      <c r="O158" s="39">
        <v>49948500</v>
      </c>
      <c r="P158" s="40">
        <v>-7.4557315936626279E-3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44742</v>
      </c>
      <c r="E159" s="37">
        <v>157.75</v>
      </c>
      <c r="F159" s="37">
        <v>158.36666666666667</v>
      </c>
      <c r="G159" s="38">
        <v>156.53333333333336</v>
      </c>
      <c r="H159" s="38">
        <v>155.31666666666669</v>
      </c>
      <c r="I159" s="38">
        <v>153.48333333333338</v>
      </c>
      <c r="J159" s="38">
        <v>159.58333333333334</v>
      </c>
      <c r="K159" s="38">
        <v>161.41666666666666</v>
      </c>
      <c r="L159" s="38">
        <v>162.63333333333333</v>
      </c>
      <c r="M159" s="28">
        <v>160.19999999999999</v>
      </c>
      <c r="N159" s="28">
        <v>157.15</v>
      </c>
      <c r="O159" s="39">
        <v>73837800</v>
      </c>
      <c r="P159" s="40">
        <v>6.0577819198508855E-3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44742</v>
      </c>
      <c r="E160" s="37">
        <v>782.65</v>
      </c>
      <c r="F160" s="37">
        <v>778.26666666666654</v>
      </c>
      <c r="G160" s="38">
        <v>760.48333333333312</v>
      </c>
      <c r="H160" s="38">
        <v>738.31666666666661</v>
      </c>
      <c r="I160" s="38">
        <v>720.53333333333319</v>
      </c>
      <c r="J160" s="38">
        <v>800.43333333333305</v>
      </c>
      <c r="K160" s="38">
        <v>818.21666666666658</v>
      </c>
      <c r="L160" s="38">
        <v>840.38333333333298</v>
      </c>
      <c r="M160" s="28">
        <v>796.05</v>
      </c>
      <c r="N160" s="28">
        <v>756.1</v>
      </c>
      <c r="O160" s="39">
        <v>4750900</v>
      </c>
      <c r="P160" s="40">
        <v>-4.3680428350007044E-2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44742</v>
      </c>
      <c r="E161" s="37">
        <v>3242.05</v>
      </c>
      <c r="F161" s="37">
        <v>3270.7666666666664</v>
      </c>
      <c r="G161" s="38">
        <v>3202.083333333333</v>
      </c>
      <c r="H161" s="38">
        <v>3162.1166666666668</v>
      </c>
      <c r="I161" s="38">
        <v>3093.4333333333334</v>
      </c>
      <c r="J161" s="38">
        <v>3310.7333333333327</v>
      </c>
      <c r="K161" s="38">
        <v>3379.4166666666661</v>
      </c>
      <c r="L161" s="38">
        <v>3419.3833333333323</v>
      </c>
      <c r="M161" s="28">
        <v>3339.45</v>
      </c>
      <c r="N161" s="28">
        <v>3230.8</v>
      </c>
      <c r="O161" s="39">
        <v>254250</v>
      </c>
      <c r="P161" s="40">
        <v>2.2213287767614835E-2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44742</v>
      </c>
      <c r="E162" s="37">
        <v>162.75</v>
      </c>
      <c r="F162" s="37">
        <v>163.48333333333332</v>
      </c>
      <c r="G162" s="38">
        <v>161.26666666666665</v>
      </c>
      <c r="H162" s="38">
        <v>159.78333333333333</v>
      </c>
      <c r="I162" s="38">
        <v>157.56666666666666</v>
      </c>
      <c r="J162" s="38">
        <v>164.96666666666664</v>
      </c>
      <c r="K162" s="38">
        <v>167.18333333333328</v>
      </c>
      <c r="L162" s="38">
        <v>168.66666666666663</v>
      </c>
      <c r="M162" s="28">
        <v>165.7</v>
      </c>
      <c r="N162" s="28">
        <v>162</v>
      </c>
      <c r="O162" s="39">
        <v>45645600</v>
      </c>
      <c r="P162" s="40">
        <v>1.2122246884070343E-2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44742</v>
      </c>
      <c r="E163" s="37">
        <v>41437.85</v>
      </c>
      <c r="F163" s="37">
        <v>41442.983333333337</v>
      </c>
      <c r="G163" s="38">
        <v>40995.966666666674</v>
      </c>
      <c r="H163" s="38">
        <v>40554.083333333336</v>
      </c>
      <c r="I163" s="38">
        <v>40107.066666666673</v>
      </c>
      <c r="J163" s="38">
        <v>41884.866666666676</v>
      </c>
      <c r="K163" s="38">
        <v>42331.883333333339</v>
      </c>
      <c r="L163" s="38">
        <v>42773.766666666677</v>
      </c>
      <c r="M163" s="28">
        <v>41890</v>
      </c>
      <c r="N163" s="28">
        <v>41001.1</v>
      </c>
      <c r="O163" s="39">
        <v>103485</v>
      </c>
      <c r="P163" s="40">
        <v>6.7123887348606451E-3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44742</v>
      </c>
      <c r="E164" s="37">
        <v>1758.3</v>
      </c>
      <c r="F164" s="37">
        <v>1770.0166666666667</v>
      </c>
      <c r="G164" s="38">
        <v>1732.8333333333333</v>
      </c>
      <c r="H164" s="38">
        <v>1707.3666666666666</v>
      </c>
      <c r="I164" s="38">
        <v>1670.1833333333332</v>
      </c>
      <c r="J164" s="38">
        <v>1795.4833333333333</v>
      </c>
      <c r="K164" s="38">
        <v>1832.6666666666667</v>
      </c>
      <c r="L164" s="38">
        <v>1858.1333333333334</v>
      </c>
      <c r="M164" s="28">
        <v>1807.2</v>
      </c>
      <c r="N164" s="28">
        <v>1744.55</v>
      </c>
      <c r="O164" s="39">
        <v>2992825</v>
      </c>
      <c r="P164" s="40">
        <v>2.9417328793038214E-2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44742</v>
      </c>
      <c r="E165" s="37">
        <v>3617.8</v>
      </c>
      <c r="F165" s="37">
        <v>3648.2000000000003</v>
      </c>
      <c r="G165" s="38">
        <v>3568.7500000000005</v>
      </c>
      <c r="H165" s="38">
        <v>3519.7000000000003</v>
      </c>
      <c r="I165" s="38">
        <v>3440.2500000000005</v>
      </c>
      <c r="J165" s="38">
        <v>3697.2500000000005</v>
      </c>
      <c r="K165" s="38">
        <v>3776.7000000000003</v>
      </c>
      <c r="L165" s="38">
        <v>3825.7500000000005</v>
      </c>
      <c r="M165" s="28">
        <v>3727.65</v>
      </c>
      <c r="N165" s="28">
        <v>3599.15</v>
      </c>
      <c r="O165" s="39">
        <v>377400</v>
      </c>
      <c r="P165" s="40">
        <v>5.2279381012128819E-2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44742</v>
      </c>
      <c r="E166" s="37">
        <v>226.2</v>
      </c>
      <c r="F166" s="37">
        <v>227.43333333333331</v>
      </c>
      <c r="G166" s="38">
        <v>223.51666666666662</v>
      </c>
      <c r="H166" s="38">
        <v>220.83333333333331</v>
      </c>
      <c r="I166" s="38">
        <v>216.91666666666663</v>
      </c>
      <c r="J166" s="38">
        <v>230.11666666666662</v>
      </c>
      <c r="K166" s="38">
        <v>234.0333333333333</v>
      </c>
      <c r="L166" s="38">
        <v>236.71666666666661</v>
      </c>
      <c r="M166" s="28">
        <v>231.35</v>
      </c>
      <c r="N166" s="28">
        <v>224.75</v>
      </c>
      <c r="O166" s="39">
        <v>20634000</v>
      </c>
      <c r="P166" s="40">
        <v>2.7333831217326365E-2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44742</v>
      </c>
      <c r="E167" s="37">
        <v>110</v>
      </c>
      <c r="F167" s="37">
        <v>109.78333333333335</v>
      </c>
      <c r="G167" s="38">
        <v>108.66666666666669</v>
      </c>
      <c r="H167" s="38">
        <v>107.33333333333334</v>
      </c>
      <c r="I167" s="38">
        <v>106.21666666666668</v>
      </c>
      <c r="J167" s="38">
        <v>111.11666666666669</v>
      </c>
      <c r="K167" s="38">
        <v>112.23333333333333</v>
      </c>
      <c r="L167" s="38">
        <v>113.56666666666669</v>
      </c>
      <c r="M167" s="28">
        <v>110.9</v>
      </c>
      <c r="N167" s="28">
        <v>108.45</v>
      </c>
      <c r="O167" s="39">
        <v>34924600</v>
      </c>
      <c r="P167" s="40">
        <v>-2.1028849496002779E-2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44742</v>
      </c>
      <c r="E168" s="37">
        <v>2103.4499999999998</v>
      </c>
      <c r="F168" s="37">
        <v>2114.1</v>
      </c>
      <c r="G168" s="38">
        <v>2086.1999999999998</v>
      </c>
      <c r="H168" s="38">
        <v>2068.9499999999998</v>
      </c>
      <c r="I168" s="38">
        <v>2041.0499999999997</v>
      </c>
      <c r="J168" s="38">
        <v>2131.35</v>
      </c>
      <c r="K168" s="38">
        <v>2159.2500000000005</v>
      </c>
      <c r="L168" s="38">
        <v>2176.5</v>
      </c>
      <c r="M168" s="28">
        <v>2142</v>
      </c>
      <c r="N168" s="28">
        <v>2096.85</v>
      </c>
      <c r="O168" s="39">
        <v>3472750</v>
      </c>
      <c r="P168" s="40">
        <v>2.3881477113584432E-2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44742</v>
      </c>
      <c r="E169" s="37">
        <v>2609.9499999999998</v>
      </c>
      <c r="F169" s="37">
        <v>2624.9</v>
      </c>
      <c r="G169" s="38">
        <v>2567.8500000000004</v>
      </c>
      <c r="H169" s="38">
        <v>2525.7500000000005</v>
      </c>
      <c r="I169" s="38">
        <v>2468.7000000000007</v>
      </c>
      <c r="J169" s="38">
        <v>2667</v>
      </c>
      <c r="K169" s="38">
        <v>2724.05</v>
      </c>
      <c r="L169" s="38">
        <v>2766.1499999999996</v>
      </c>
      <c r="M169" s="28">
        <v>2681.95</v>
      </c>
      <c r="N169" s="28">
        <v>2582.8000000000002</v>
      </c>
      <c r="O169" s="39">
        <v>1733750</v>
      </c>
      <c r="P169" s="40">
        <v>-4.164273406088455E-3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44742</v>
      </c>
      <c r="E170" s="37">
        <v>30.6</v>
      </c>
      <c r="F170" s="37">
        <v>30.766666666666666</v>
      </c>
      <c r="G170" s="38">
        <v>30.333333333333332</v>
      </c>
      <c r="H170" s="38">
        <v>30.066666666666666</v>
      </c>
      <c r="I170" s="38">
        <v>29.633333333333333</v>
      </c>
      <c r="J170" s="38">
        <v>31.033333333333331</v>
      </c>
      <c r="K170" s="38">
        <v>31.466666666666669</v>
      </c>
      <c r="L170" s="38">
        <v>31.733333333333331</v>
      </c>
      <c r="M170" s="28">
        <v>31.2</v>
      </c>
      <c r="N170" s="28">
        <v>30.5</v>
      </c>
      <c r="O170" s="39">
        <v>236384000</v>
      </c>
      <c r="P170" s="40">
        <v>1.2198427758200055E-3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44742</v>
      </c>
      <c r="E171" s="37">
        <v>2295.85</v>
      </c>
      <c r="F171" s="37">
        <v>2326.2666666666669</v>
      </c>
      <c r="G171" s="38">
        <v>2222.0333333333338</v>
      </c>
      <c r="H171" s="38">
        <v>2148.2166666666667</v>
      </c>
      <c r="I171" s="38">
        <v>2043.9833333333336</v>
      </c>
      <c r="J171" s="38">
        <v>2400.0833333333339</v>
      </c>
      <c r="K171" s="38">
        <v>2504.3166666666666</v>
      </c>
      <c r="L171" s="38">
        <v>2578.1333333333341</v>
      </c>
      <c r="M171" s="28">
        <v>2430.5</v>
      </c>
      <c r="N171" s="28">
        <v>2252.4499999999998</v>
      </c>
      <c r="O171" s="39">
        <v>661200</v>
      </c>
      <c r="P171" s="40">
        <v>0.12506380806533945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44742</v>
      </c>
      <c r="E172" s="37">
        <v>225.45</v>
      </c>
      <c r="F172" s="37">
        <v>225.81666666666669</v>
      </c>
      <c r="G172" s="38">
        <v>224.23333333333338</v>
      </c>
      <c r="H172" s="38">
        <v>223.01666666666668</v>
      </c>
      <c r="I172" s="38">
        <v>221.43333333333337</v>
      </c>
      <c r="J172" s="38">
        <v>227.03333333333339</v>
      </c>
      <c r="K172" s="38">
        <v>228.6166666666667</v>
      </c>
      <c r="L172" s="38">
        <v>229.8333333333334</v>
      </c>
      <c r="M172" s="28">
        <v>227.4</v>
      </c>
      <c r="N172" s="28">
        <v>224.6</v>
      </c>
      <c r="O172" s="39">
        <v>54849832</v>
      </c>
      <c r="P172" s="40">
        <v>9.1998275688956709E-3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44742</v>
      </c>
      <c r="E173" s="37">
        <v>1801.5</v>
      </c>
      <c r="F173" s="37">
        <v>1798.3</v>
      </c>
      <c r="G173" s="38">
        <v>1782.6499999999999</v>
      </c>
      <c r="H173" s="38">
        <v>1763.8</v>
      </c>
      <c r="I173" s="38">
        <v>1748.1499999999999</v>
      </c>
      <c r="J173" s="38">
        <v>1817.1499999999999</v>
      </c>
      <c r="K173" s="38">
        <v>1832.8</v>
      </c>
      <c r="L173" s="38">
        <v>1851.6499999999999</v>
      </c>
      <c r="M173" s="28">
        <v>1813.95</v>
      </c>
      <c r="N173" s="28">
        <v>1779.45</v>
      </c>
      <c r="O173" s="39">
        <v>1973950</v>
      </c>
      <c r="P173" s="40">
        <v>-9.3954248366013068E-3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44742</v>
      </c>
      <c r="E174" s="37">
        <v>175.1</v>
      </c>
      <c r="F174" s="37">
        <v>175.61666666666667</v>
      </c>
      <c r="G174" s="38">
        <v>172.98333333333335</v>
      </c>
      <c r="H174" s="38">
        <v>170.86666666666667</v>
      </c>
      <c r="I174" s="38">
        <v>168.23333333333335</v>
      </c>
      <c r="J174" s="38">
        <v>177.73333333333335</v>
      </c>
      <c r="K174" s="38">
        <v>180.36666666666667</v>
      </c>
      <c r="L174" s="38">
        <v>182.48333333333335</v>
      </c>
      <c r="M174" s="28">
        <v>178.25</v>
      </c>
      <c r="N174" s="28">
        <v>173.5</v>
      </c>
      <c r="O174" s="39">
        <v>6627000</v>
      </c>
      <c r="P174" s="40">
        <v>-1.2810963801579025E-2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44742</v>
      </c>
      <c r="E175" s="37">
        <v>607.54999999999995</v>
      </c>
      <c r="F175" s="37">
        <v>609.01666666666654</v>
      </c>
      <c r="G175" s="38">
        <v>599.6333333333331</v>
      </c>
      <c r="H175" s="38">
        <v>591.71666666666658</v>
      </c>
      <c r="I175" s="38">
        <v>582.33333333333314</v>
      </c>
      <c r="J175" s="38">
        <v>616.93333333333305</v>
      </c>
      <c r="K175" s="38">
        <v>626.31666666666649</v>
      </c>
      <c r="L175" s="38">
        <v>634.23333333333301</v>
      </c>
      <c r="M175" s="28">
        <v>618.4</v>
      </c>
      <c r="N175" s="28">
        <v>601.1</v>
      </c>
      <c r="O175" s="39">
        <v>3401700</v>
      </c>
      <c r="P175" s="40">
        <v>1.7026683608640406E-2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44742</v>
      </c>
      <c r="E176" s="37">
        <v>111.8</v>
      </c>
      <c r="F176" s="37">
        <v>112.14999999999999</v>
      </c>
      <c r="G176" s="38">
        <v>109.74999999999999</v>
      </c>
      <c r="H176" s="38">
        <v>107.69999999999999</v>
      </c>
      <c r="I176" s="38">
        <v>105.29999999999998</v>
      </c>
      <c r="J176" s="38">
        <v>114.19999999999999</v>
      </c>
      <c r="K176" s="38">
        <v>116.6</v>
      </c>
      <c r="L176" s="38">
        <v>118.64999999999999</v>
      </c>
      <c r="M176" s="28">
        <v>114.55</v>
      </c>
      <c r="N176" s="28">
        <v>110.1</v>
      </c>
      <c r="O176" s="39">
        <v>52722200</v>
      </c>
      <c r="P176" s="40">
        <v>9.9245078451692496E-3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44742</v>
      </c>
      <c r="E177" s="37">
        <v>118.9</v>
      </c>
      <c r="F177" s="37">
        <v>118.3</v>
      </c>
      <c r="G177" s="38">
        <v>116.94999999999999</v>
      </c>
      <c r="H177" s="38">
        <v>114.99999999999999</v>
      </c>
      <c r="I177" s="38">
        <v>113.64999999999998</v>
      </c>
      <c r="J177" s="38">
        <v>120.25</v>
      </c>
      <c r="K177" s="38">
        <v>121.6</v>
      </c>
      <c r="L177" s="38">
        <v>123.55000000000001</v>
      </c>
      <c r="M177" s="28">
        <v>119.65</v>
      </c>
      <c r="N177" s="28">
        <v>116.35</v>
      </c>
      <c r="O177" s="39">
        <v>27612000</v>
      </c>
      <c r="P177" s="40">
        <v>-6.5393988627132416E-2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44742</v>
      </c>
      <c r="E178" s="37">
        <v>2731.5</v>
      </c>
      <c r="F178" s="37">
        <v>2745.6833333333329</v>
      </c>
      <c r="G178" s="38">
        <v>2707.4166666666661</v>
      </c>
      <c r="H178" s="38">
        <v>2683.333333333333</v>
      </c>
      <c r="I178" s="38">
        <v>2645.0666666666662</v>
      </c>
      <c r="J178" s="38">
        <v>2769.766666666666</v>
      </c>
      <c r="K178" s="38">
        <v>2808.0333333333333</v>
      </c>
      <c r="L178" s="38">
        <v>2832.1166666666659</v>
      </c>
      <c r="M178" s="28">
        <v>2783.95</v>
      </c>
      <c r="N178" s="28">
        <v>2721.6</v>
      </c>
      <c r="O178" s="39">
        <v>33574500</v>
      </c>
      <c r="P178" s="40">
        <v>-1.4449573264253267E-2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44742</v>
      </c>
      <c r="E179" s="37">
        <v>75.95</v>
      </c>
      <c r="F179" s="37">
        <v>75.966666666666654</v>
      </c>
      <c r="G179" s="38">
        <v>75.183333333333309</v>
      </c>
      <c r="H179" s="38">
        <v>74.416666666666657</v>
      </c>
      <c r="I179" s="38">
        <v>73.633333333333312</v>
      </c>
      <c r="J179" s="38">
        <v>76.733333333333306</v>
      </c>
      <c r="K179" s="38">
        <v>77.516666666666637</v>
      </c>
      <c r="L179" s="38">
        <v>78.283333333333303</v>
      </c>
      <c r="M179" s="28">
        <v>76.75</v>
      </c>
      <c r="N179" s="28">
        <v>75.2</v>
      </c>
      <c r="O179" s="39">
        <v>111629250</v>
      </c>
      <c r="P179" s="40">
        <v>-4.1505158593864999E-3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44742</v>
      </c>
      <c r="E180" s="37">
        <v>788.2</v>
      </c>
      <c r="F180" s="37">
        <v>782.06666666666661</v>
      </c>
      <c r="G180" s="38">
        <v>764.13333333333321</v>
      </c>
      <c r="H180" s="38">
        <v>740.06666666666661</v>
      </c>
      <c r="I180" s="38">
        <v>722.13333333333321</v>
      </c>
      <c r="J180" s="38">
        <v>806.13333333333321</v>
      </c>
      <c r="K180" s="38">
        <v>824.06666666666661</v>
      </c>
      <c r="L180" s="38">
        <v>848.13333333333321</v>
      </c>
      <c r="M180" s="28">
        <v>800</v>
      </c>
      <c r="N180" s="28">
        <v>758</v>
      </c>
      <c r="O180" s="39">
        <v>7447700</v>
      </c>
      <c r="P180" s="40">
        <v>9.392280169142361E-3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44742</v>
      </c>
      <c r="E181" s="37">
        <v>1136.8499999999999</v>
      </c>
      <c r="F181" s="37">
        <v>1142.1333333333332</v>
      </c>
      <c r="G181" s="38">
        <v>1125.2666666666664</v>
      </c>
      <c r="H181" s="38">
        <v>1113.6833333333332</v>
      </c>
      <c r="I181" s="38">
        <v>1096.8166666666664</v>
      </c>
      <c r="J181" s="38">
        <v>1153.7166666666665</v>
      </c>
      <c r="K181" s="38">
        <v>1170.5833333333333</v>
      </c>
      <c r="L181" s="38">
        <v>1182.1666666666665</v>
      </c>
      <c r="M181" s="28">
        <v>1159</v>
      </c>
      <c r="N181" s="28">
        <v>1130.55</v>
      </c>
      <c r="O181" s="39">
        <v>7679250</v>
      </c>
      <c r="P181" s="40">
        <v>-2.8243085313595638E-3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44742</v>
      </c>
      <c r="E182" s="37">
        <v>471.95</v>
      </c>
      <c r="F182" s="37">
        <v>470.85000000000008</v>
      </c>
      <c r="G182" s="38">
        <v>464.95000000000016</v>
      </c>
      <c r="H182" s="38">
        <v>457.9500000000001</v>
      </c>
      <c r="I182" s="38">
        <v>452.05000000000018</v>
      </c>
      <c r="J182" s="38">
        <v>477.85000000000014</v>
      </c>
      <c r="K182" s="38">
        <v>483.75000000000011</v>
      </c>
      <c r="L182" s="38">
        <v>490.75000000000011</v>
      </c>
      <c r="M182" s="28">
        <v>476.75</v>
      </c>
      <c r="N182" s="28">
        <v>463.85</v>
      </c>
      <c r="O182" s="39">
        <v>68025000</v>
      </c>
      <c r="P182" s="40">
        <v>-1.8292022946206299E-2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44742</v>
      </c>
      <c r="E183" s="37">
        <v>19520.7</v>
      </c>
      <c r="F183" s="37">
        <v>19635.766666666666</v>
      </c>
      <c r="G183" s="38">
        <v>19344.933333333334</v>
      </c>
      <c r="H183" s="38">
        <v>19169.166666666668</v>
      </c>
      <c r="I183" s="38">
        <v>18878.333333333336</v>
      </c>
      <c r="J183" s="38">
        <v>19811.533333333333</v>
      </c>
      <c r="K183" s="38">
        <v>20102.366666666669</v>
      </c>
      <c r="L183" s="38">
        <v>20278.133333333331</v>
      </c>
      <c r="M183" s="28">
        <v>19926.599999999999</v>
      </c>
      <c r="N183" s="28">
        <v>19460</v>
      </c>
      <c r="O183" s="39">
        <v>341700</v>
      </c>
      <c r="P183" s="40">
        <v>-1.9652847511117486E-2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44742</v>
      </c>
      <c r="E184" s="37">
        <v>2367</v>
      </c>
      <c r="F184" s="37">
        <v>2365.9333333333334</v>
      </c>
      <c r="G184" s="38">
        <v>2336.8666666666668</v>
      </c>
      <c r="H184" s="38">
        <v>2306.7333333333336</v>
      </c>
      <c r="I184" s="38">
        <v>2277.666666666667</v>
      </c>
      <c r="J184" s="38">
        <v>2396.0666666666666</v>
      </c>
      <c r="K184" s="38">
        <v>2425.1333333333332</v>
      </c>
      <c r="L184" s="38">
        <v>2455.2666666666664</v>
      </c>
      <c r="M184" s="28">
        <v>2395</v>
      </c>
      <c r="N184" s="28">
        <v>2335.8000000000002</v>
      </c>
      <c r="O184" s="39">
        <v>1491600</v>
      </c>
      <c r="P184" s="40">
        <v>6.1213132999443521E-3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44742</v>
      </c>
      <c r="E185" s="37">
        <v>2265.1</v>
      </c>
      <c r="F185" s="37">
        <v>2288.3666666666668</v>
      </c>
      <c r="G185" s="38">
        <v>2226.7333333333336</v>
      </c>
      <c r="H185" s="38">
        <v>2188.3666666666668</v>
      </c>
      <c r="I185" s="38">
        <v>2126.7333333333336</v>
      </c>
      <c r="J185" s="38">
        <v>2326.7333333333336</v>
      </c>
      <c r="K185" s="38">
        <v>2388.3666666666668</v>
      </c>
      <c r="L185" s="38">
        <v>2426.7333333333336</v>
      </c>
      <c r="M185" s="28">
        <v>2350</v>
      </c>
      <c r="N185" s="28">
        <v>2250</v>
      </c>
      <c r="O185" s="39">
        <v>3789000</v>
      </c>
      <c r="P185" s="40">
        <v>3.1125625063782018E-2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44742</v>
      </c>
      <c r="E186" s="37">
        <v>1178</v>
      </c>
      <c r="F186" s="37">
        <v>1181.7833333333333</v>
      </c>
      <c r="G186" s="38">
        <v>1161.4666666666667</v>
      </c>
      <c r="H186" s="38">
        <v>1144.9333333333334</v>
      </c>
      <c r="I186" s="38">
        <v>1124.6166666666668</v>
      </c>
      <c r="J186" s="38">
        <v>1198.3166666666666</v>
      </c>
      <c r="K186" s="38">
        <v>1218.6333333333332</v>
      </c>
      <c r="L186" s="38">
        <v>1235.1666666666665</v>
      </c>
      <c r="M186" s="28">
        <v>1202.0999999999999</v>
      </c>
      <c r="N186" s="28">
        <v>1165.25</v>
      </c>
      <c r="O186" s="39">
        <v>3663600</v>
      </c>
      <c r="P186" s="40">
        <v>1.0815583268954862E-2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44742</v>
      </c>
      <c r="E187" s="37">
        <v>329.2</v>
      </c>
      <c r="F187" s="37">
        <v>326.31666666666666</v>
      </c>
      <c r="G187" s="38">
        <v>321.68333333333334</v>
      </c>
      <c r="H187" s="38">
        <v>314.16666666666669</v>
      </c>
      <c r="I187" s="38">
        <v>309.53333333333336</v>
      </c>
      <c r="J187" s="38">
        <v>333.83333333333331</v>
      </c>
      <c r="K187" s="38">
        <v>338.46666666666664</v>
      </c>
      <c r="L187" s="38">
        <v>345.98333333333329</v>
      </c>
      <c r="M187" s="28">
        <v>330.95</v>
      </c>
      <c r="N187" s="28">
        <v>318.8</v>
      </c>
      <c r="O187" s="39">
        <v>3641400</v>
      </c>
      <c r="P187" s="40">
        <v>-1.1965811965811967E-2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44742</v>
      </c>
      <c r="E188" s="37">
        <v>850.95</v>
      </c>
      <c r="F188" s="37">
        <v>849.88333333333321</v>
      </c>
      <c r="G188" s="38">
        <v>842.11666666666645</v>
      </c>
      <c r="H188" s="38">
        <v>833.28333333333319</v>
      </c>
      <c r="I188" s="38">
        <v>825.51666666666642</v>
      </c>
      <c r="J188" s="38">
        <v>858.71666666666647</v>
      </c>
      <c r="K188" s="38">
        <v>866.48333333333335</v>
      </c>
      <c r="L188" s="38">
        <v>875.31666666666649</v>
      </c>
      <c r="M188" s="28">
        <v>857.65</v>
      </c>
      <c r="N188" s="28">
        <v>841.05</v>
      </c>
      <c r="O188" s="39">
        <v>21581000</v>
      </c>
      <c r="P188" s="40">
        <v>-3.0397102574052518E-3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44742</v>
      </c>
      <c r="E189" s="37">
        <v>429.8</v>
      </c>
      <c r="F189" s="37">
        <v>427.55</v>
      </c>
      <c r="G189" s="38">
        <v>423.40000000000003</v>
      </c>
      <c r="H189" s="38">
        <v>417</v>
      </c>
      <c r="I189" s="38">
        <v>412.85</v>
      </c>
      <c r="J189" s="38">
        <v>433.95000000000005</v>
      </c>
      <c r="K189" s="38">
        <v>438.1</v>
      </c>
      <c r="L189" s="38">
        <v>444.50000000000006</v>
      </c>
      <c r="M189" s="28">
        <v>431.7</v>
      </c>
      <c r="N189" s="28">
        <v>421.15</v>
      </c>
      <c r="O189" s="39">
        <v>11968500</v>
      </c>
      <c r="P189" s="40">
        <v>2.3869346733668344E-3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44742</v>
      </c>
      <c r="E190" s="37">
        <v>529.6</v>
      </c>
      <c r="F190" s="37">
        <v>528.88333333333333</v>
      </c>
      <c r="G190" s="38">
        <v>522.76666666666665</v>
      </c>
      <c r="H190" s="38">
        <v>515.93333333333328</v>
      </c>
      <c r="I190" s="38">
        <v>509.81666666666661</v>
      </c>
      <c r="J190" s="38">
        <v>535.7166666666667</v>
      </c>
      <c r="K190" s="38">
        <v>541.83333333333326</v>
      </c>
      <c r="L190" s="38">
        <v>548.66666666666674</v>
      </c>
      <c r="M190" s="28">
        <v>535</v>
      </c>
      <c r="N190" s="28">
        <v>522.04999999999995</v>
      </c>
      <c r="O190" s="39">
        <v>1128050</v>
      </c>
      <c r="P190" s="40">
        <v>3.4054450453753785E-2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44742</v>
      </c>
      <c r="E191" s="37">
        <v>925.05</v>
      </c>
      <c r="F191" s="37">
        <v>929.65</v>
      </c>
      <c r="G191" s="38">
        <v>916.94999999999993</v>
      </c>
      <c r="H191" s="38">
        <v>908.84999999999991</v>
      </c>
      <c r="I191" s="38">
        <v>896.14999999999986</v>
      </c>
      <c r="J191" s="38">
        <v>937.75</v>
      </c>
      <c r="K191" s="38">
        <v>950.45</v>
      </c>
      <c r="L191" s="38">
        <v>958.55000000000007</v>
      </c>
      <c r="M191" s="28">
        <v>942.35</v>
      </c>
      <c r="N191" s="28">
        <v>921.55</v>
      </c>
      <c r="O191" s="39">
        <v>4719000</v>
      </c>
      <c r="P191" s="40">
        <v>-1.7898022892819981E-2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44742</v>
      </c>
      <c r="E192" s="37">
        <v>902</v>
      </c>
      <c r="F192" s="37">
        <v>906.66666666666663</v>
      </c>
      <c r="G192" s="38">
        <v>889.5333333333333</v>
      </c>
      <c r="H192" s="38">
        <v>877.06666666666672</v>
      </c>
      <c r="I192" s="38">
        <v>859.93333333333339</v>
      </c>
      <c r="J192" s="38">
        <v>919.13333333333321</v>
      </c>
      <c r="K192" s="38">
        <v>936.26666666666665</v>
      </c>
      <c r="L192" s="38">
        <v>948.73333333333312</v>
      </c>
      <c r="M192" s="28">
        <v>923.8</v>
      </c>
      <c r="N192" s="28">
        <v>894.2</v>
      </c>
      <c r="O192" s="39">
        <v>3854800</v>
      </c>
      <c r="P192" s="40">
        <v>-3.6637176988054181E-2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44742</v>
      </c>
      <c r="E193" s="37">
        <v>753.75</v>
      </c>
      <c r="F193" s="37">
        <v>750.78333333333342</v>
      </c>
      <c r="G193" s="38">
        <v>739.66666666666686</v>
      </c>
      <c r="H193" s="38">
        <v>725.58333333333348</v>
      </c>
      <c r="I193" s="38">
        <v>714.46666666666692</v>
      </c>
      <c r="J193" s="38">
        <v>764.86666666666679</v>
      </c>
      <c r="K193" s="38">
        <v>775.98333333333335</v>
      </c>
      <c r="L193" s="38">
        <v>790.06666666666672</v>
      </c>
      <c r="M193" s="28">
        <v>761.9</v>
      </c>
      <c r="N193" s="28">
        <v>736.7</v>
      </c>
      <c r="O193" s="39">
        <v>7758675</v>
      </c>
      <c r="P193" s="40">
        <v>-4.9374207421293489E-2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44742</v>
      </c>
      <c r="E194" s="37">
        <v>437.45</v>
      </c>
      <c r="F194" s="37">
        <v>437.48333333333335</v>
      </c>
      <c r="G194" s="38">
        <v>432.7166666666667</v>
      </c>
      <c r="H194" s="38">
        <v>427.98333333333335</v>
      </c>
      <c r="I194" s="38">
        <v>423.2166666666667</v>
      </c>
      <c r="J194" s="38">
        <v>442.2166666666667</v>
      </c>
      <c r="K194" s="38">
        <v>446.98333333333335</v>
      </c>
      <c r="L194" s="38">
        <v>451.7166666666667</v>
      </c>
      <c r="M194" s="28">
        <v>442.25</v>
      </c>
      <c r="N194" s="28">
        <v>432.75</v>
      </c>
      <c r="O194" s="39">
        <v>73106775</v>
      </c>
      <c r="P194" s="40">
        <v>-5.9291983956286697E-3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44742</v>
      </c>
      <c r="E195" s="37">
        <v>232.15</v>
      </c>
      <c r="F195" s="37">
        <v>232.4</v>
      </c>
      <c r="G195" s="38">
        <v>229.60000000000002</v>
      </c>
      <c r="H195" s="38">
        <v>227.05</v>
      </c>
      <c r="I195" s="38">
        <v>224.25000000000003</v>
      </c>
      <c r="J195" s="38">
        <v>234.95000000000002</v>
      </c>
      <c r="K195" s="38">
        <v>237.75000000000003</v>
      </c>
      <c r="L195" s="38">
        <v>240.3</v>
      </c>
      <c r="M195" s="28">
        <v>235.2</v>
      </c>
      <c r="N195" s="28">
        <v>229.85</v>
      </c>
      <c r="O195" s="39">
        <v>91287000</v>
      </c>
      <c r="P195" s="40">
        <v>8.0125218946819222E-3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44742</v>
      </c>
      <c r="E196" s="37">
        <v>1036.8</v>
      </c>
      <c r="F196" s="37">
        <v>1034.55</v>
      </c>
      <c r="G196" s="38">
        <v>1027.5</v>
      </c>
      <c r="H196" s="38">
        <v>1018.2</v>
      </c>
      <c r="I196" s="38">
        <v>1011.1500000000001</v>
      </c>
      <c r="J196" s="38">
        <v>1043.8499999999999</v>
      </c>
      <c r="K196" s="38">
        <v>1050.8999999999996</v>
      </c>
      <c r="L196" s="38">
        <v>1060.1999999999998</v>
      </c>
      <c r="M196" s="28">
        <v>1041.5999999999999</v>
      </c>
      <c r="N196" s="28">
        <v>1025.25</v>
      </c>
      <c r="O196" s="39">
        <v>27638600</v>
      </c>
      <c r="P196" s="40">
        <v>-1.5024839452320369E-2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44742</v>
      </c>
      <c r="E197" s="37">
        <v>3409.75</v>
      </c>
      <c r="F197" s="37">
        <v>3396.75</v>
      </c>
      <c r="G197" s="38">
        <v>3373</v>
      </c>
      <c r="H197" s="38">
        <v>3336.25</v>
      </c>
      <c r="I197" s="38">
        <v>3312.5</v>
      </c>
      <c r="J197" s="38">
        <v>3433.5</v>
      </c>
      <c r="K197" s="38">
        <v>3457.25</v>
      </c>
      <c r="L197" s="38">
        <v>3494</v>
      </c>
      <c r="M197" s="28">
        <v>3420.5</v>
      </c>
      <c r="N197" s="28">
        <v>3360</v>
      </c>
      <c r="O197" s="39">
        <v>11788500</v>
      </c>
      <c r="P197" s="40">
        <v>-2.0111467152101541E-2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44742</v>
      </c>
      <c r="E198" s="37">
        <v>1128.05</v>
      </c>
      <c r="F198" s="37">
        <v>1131.3500000000001</v>
      </c>
      <c r="G198" s="38">
        <v>1119.1500000000003</v>
      </c>
      <c r="H198" s="38">
        <v>1110.2500000000002</v>
      </c>
      <c r="I198" s="38">
        <v>1098.0500000000004</v>
      </c>
      <c r="J198" s="38">
        <v>1140.2500000000002</v>
      </c>
      <c r="K198" s="38">
        <v>1152.45</v>
      </c>
      <c r="L198" s="38">
        <v>1161.3500000000001</v>
      </c>
      <c r="M198" s="28">
        <v>1143.55</v>
      </c>
      <c r="N198" s="28">
        <v>1122.45</v>
      </c>
      <c r="O198" s="39">
        <v>21059400</v>
      </c>
      <c r="P198" s="40">
        <v>-9.9618603062560473E-4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44742</v>
      </c>
      <c r="E199" s="37">
        <v>2138.0500000000002</v>
      </c>
      <c r="F199" s="37">
        <v>2128.5166666666669</v>
      </c>
      <c r="G199" s="38">
        <v>2114.5333333333338</v>
      </c>
      <c r="H199" s="38">
        <v>2091.0166666666669</v>
      </c>
      <c r="I199" s="38">
        <v>2077.0333333333338</v>
      </c>
      <c r="J199" s="38">
        <v>2152.0333333333338</v>
      </c>
      <c r="K199" s="38">
        <v>2166.0166666666664</v>
      </c>
      <c r="L199" s="38">
        <v>2189.5333333333338</v>
      </c>
      <c r="M199" s="28">
        <v>2142.5</v>
      </c>
      <c r="N199" s="28">
        <v>2105</v>
      </c>
      <c r="O199" s="39">
        <v>6508500</v>
      </c>
      <c r="P199" s="40">
        <v>-4.2216213233265271E-2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44742</v>
      </c>
      <c r="E200" s="37">
        <v>2822.4</v>
      </c>
      <c r="F200" s="37">
        <v>2813.7666666666664</v>
      </c>
      <c r="G200" s="38">
        <v>2799.4333333333329</v>
      </c>
      <c r="H200" s="38">
        <v>2776.4666666666667</v>
      </c>
      <c r="I200" s="38">
        <v>2762.1333333333332</v>
      </c>
      <c r="J200" s="38">
        <v>2836.7333333333327</v>
      </c>
      <c r="K200" s="38">
        <v>2851.0666666666666</v>
      </c>
      <c r="L200" s="38">
        <v>2874.0333333333324</v>
      </c>
      <c r="M200" s="28">
        <v>2828.1</v>
      </c>
      <c r="N200" s="28">
        <v>2790.8</v>
      </c>
      <c r="O200" s="39">
        <v>811250</v>
      </c>
      <c r="P200" s="40">
        <v>-3.2786885245901641E-2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44742</v>
      </c>
      <c r="E201" s="37">
        <v>457.7</v>
      </c>
      <c r="F201" s="37">
        <v>455.90000000000003</v>
      </c>
      <c r="G201" s="38">
        <v>451.30000000000007</v>
      </c>
      <c r="H201" s="38">
        <v>444.90000000000003</v>
      </c>
      <c r="I201" s="38">
        <v>440.30000000000007</v>
      </c>
      <c r="J201" s="38">
        <v>462.30000000000007</v>
      </c>
      <c r="K201" s="38">
        <v>466.90000000000009</v>
      </c>
      <c r="L201" s="38">
        <v>473.30000000000007</v>
      </c>
      <c r="M201" s="28">
        <v>460.5</v>
      </c>
      <c r="N201" s="28">
        <v>449.5</v>
      </c>
      <c r="O201" s="39">
        <v>3210000</v>
      </c>
      <c r="P201" s="40">
        <v>1.5662078785002372E-2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44742</v>
      </c>
      <c r="E202" s="37">
        <v>1088.1500000000001</v>
      </c>
      <c r="F202" s="37">
        <v>1090.8</v>
      </c>
      <c r="G202" s="38">
        <v>1080</v>
      </c>
      <c r="H202" s="38">
        <v>1071.8500000000001</v>
      </c>
      <c r="I202" s="38">
        <v>1061.0500000000002</v>
      </c>
      <c r="J202" s="38">
        <v>1098.9499999999998</v>
      </c>
      <c r="K202" s="38">
        <v>1109.7499999999995</v>
      </c>
      <c r="L202" s="38">
        <v>1117.8999999999996</v>
      </c>
      <c r="M202" s="28">
        <v>1101.5999999999999</v>
      </c>
      <c r="N202" s="28">
        <v>1082.6500000000001</v>
      </c>
      <c r="O202" s="39">
        <v>3916450</v>
      </c>
      <c r="P202" s="40">
        <v>1.1042485495040239E-2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44742</v>
      </c>
      <c r="E203" s="37">
        <v>747.65</v>
      </c>
      <c r="F203" s="37">
        <v>743.63333333333321</v>
      </c>
      <c r="G203" s="38">
        <v>735.81666666666638</v>
      </c>
      <c r="H203" s="38">
        <v>723.98333333333312</v>
      </c>
      <c r="I203" s="38">
        <v>716.16666666666629</v>
      </c>
      <c r="J203" s="38">
        <v>755.46666666666647</v>
      </c>
      <c r="K203" s="38">
        <v>763.2833333333333</v>
      </c>
      <c r="L203" s="38">
        <v>775.11666666666656</v>
      </c>
      <c r="M203" s="28">
        <v>751.45</v>
      </c>
      <c r="N203" s="28">
        <v>731.8</v>
      </c>
      <c r="O203" s="39">
        <v>8229200</v>
      </c>
      <c r="P203" s="40">
        <v>7.4981711777615215E-2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44742</v>
      </c>
      <c r="E204" s="37">
        <v>1482.05</v>
      </c>
      <c r="F204" s="37">
        <v>1488.2666666666664</v>
      </c>
      <c r="G204" s="38">
        <v>1473.3833333333328</v>
      </c>
      <c r="H204" s="38">
        <v>1464.7166666666662</v>
      </c>
      <c r="I204" s="38">
        <v>1449.8333333333326</v>
      </c>
      <c r="J204" s="38">
        <v>1496.9333333333329</v>
      </c>
      <c r="K204" s="38">
        <v>1511.8166666666666</v>
      </c>
      <c r="L204" s="38">
        <v>1520.4833333333331</v>
      </c>
      <c r="M204" s="28">
        <v>1503.15</v>
      </c>
      <c r="N204" s="28">
        <v>1479.6</v>
      </c>
      <c r="O204" s="39">
        <v>1047100</v>
      </c>
      <c r="P204" s="40">
        <v>8.0870318667565222E-3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44742</v>
      </c>
      <c r="E205" s="37">
        <v>5547.9</v>
      </c>
      <c r="F205" s="37">
        <v>5565.9666666666672</v>
      </c>
      <c r="G205" s="38">
        <v>5496.9333333333343</v>
      </c>
      <c r="H205" s="38">
        <v>5445.9666666666672</v>
      </c>
      <c r="I205" s="38">
        <v>5376.9333333333343</v>
      </c>
      <c r="J205" s="38">
        <v>5616.9333333333343</v>
      </c>
      <c r="K205" s="38">
        <v>5685.9666666666672</v>
      </c>
      <c r="L205" s="38">
        <v>5736.9333333333343</v>
      </c>
      <c r="M205" s="28">
        <v>5635</v>
      </c>
      <c r="N205" s="28">
        <v>5515</v>
      </c>
      <c r="O205" s="39">
        <v>2996000</v>
      </c>
      <c r="P205" s="40">
        <v>6.3458134330850668E-4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44742</v>
      </c>
      <c r="E206" s="37">
        <v>734.1</v>
      </c>
      <c r="F206" s="37">
        <v>736.91666666666663</v>
      </c>
      <c r="G206" s="38">
        <v>725.93333333333328</v>
      </c>
      <c r="H206" s="38">
        <v>717.76666666666665</v>
      </c>
      <c r="I206" s="38">
        <v>706.7833333333333</v>
      </c>
      <c r="J206" s="38">
        <v>745.08333333333326</v>
      </c>
      <c r="K206" s="38">
        <v>756.06666666666661</v>
      </c>
      <c r="L206" s="38">
        <v>764.23333333333323</v>
      </c>
      <c r="M206" s="28">
        <v>747.9</v>
      </c>
      <c r="N206" s="28">
        <v>728.75</v>
      </c>
      <c r="O206" s="39">
        <v>20322900</v>
      </c>
      <c r="P206" s="40">
        <v>-1.2791813239526704E-4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44742</v>
      </c>
      <c r="E207" s="37">
        <v>314.64999999999998</v>
      </c>
      <c r="F207" s="37">
        <v>315.38333333333333</v>
      </c>
      <c r="G207" s="38">
        <v>311.76666666666665</v>
      </c>
      <c r="H207" s="38">
        <v>308.88333333333333</v>
      </c>
      <c r="I207" s="38">
        <v>305.26666666666665</v>
      </c>
      <c r="J207" s="38">
        <v>318.26666666666665</v>
      </c>
      <c r="K207" s="38">
        <v>321.88333333333333</v>
      </c>
      <c r="L207" s="38">
        <v>324.76666666666665</v>
      </c>
      <c r="M207" s="28">
        <v>319</v>
      </c>
      <c r="N207" s="28">
        <v>312.5</v>
      </c>
      <c r="O207" s="39">
        <v>50344000</v>
      </c>
      <c r="P207" s="40">
        <v>2.4691358024691358E-3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44742</v>
      </c>
      <c r="E208" s="37">
        <v>976</v>
      </c>
      <c r="F208" s="37">
        <v>980.11666666666667</v>
      </c>
      <c r="G208" s="38">
        <v>964.73333333333335</v>
      </c>
      <c r="H208" s="38">
        <v>953.4666666666667</v>
      </c>
      <c r="I208" s="38">
        <v>938.08333333333337</v>
      </c>
      <c r="J208" s="38">
        <v>991.38333333333333</v>
      </c>
      <c r="K208" s="38">
        <v>1006.7666666666668</v>
      </c>
      <c r="L208" s="38">
        <v>1018.0333333333333</v>
      </c>
      <c r="M208" s="28">
        <v>995.5</v>
      </c>
      <c r="N208" s="28">
        <v>968.85</v>
      </c>
      <c r="O208" s="39">
        <v>3057000</v>
      </c>
      <c r="P208" s="40">
        <v>-3.7468513853904283E-2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44742</v>
      </c>
      <c r="E209" s="37">
        <v>1583.95</v>
      </c>
      <c r="F209" s="37">
        <v>1583.45</v>
      </c>
      <c r="G209" s="38">
        <v>1574.25</v>
      </c>
      <c r="H209" s="38">
        <v>1564.55</v>
      </c>
      <c r="I209" s="38">
        <v>1555.35</v>
      </c>
      <c r="J209" s="38">
        <v>1593.15</v>
      </c>
      <c r="K209" s="38">
        <v>1602.3500000000004</v>
      </c>
      <c r="L209" s="38">
        <v>1612.0500000000002</v>
      </c>
      <c r="M209" s="28">
        <v>1592.65</v>
      </c>
      <c r="N209" s="28">
        <v>1573.75</v>
      </c>
      <c r="O209" s="39">
        <v>597450</v>
      </c>
      <c r="P209" s="40">
        <v>-1.0598658607270018E-2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44742</v>
      </c>
      <c r="E210" s="37">
        <v>470.9</v>
      </c>
      <c r="F210" s="37">
        <v>469.84999999999997</v>
      </c>
      <c r="G210" s="38">
        <v>466.49999999999994</v>
      </c>
      <c r="H210" s="38">
        <v>462.09999999999997</v>
      </c>
      <c r="I210" s="38">
        <v>458.74999999999994</v>
      </c>
      <c r="J210" s="38">
        <v>474.24999999999994</v>
      </c>
      <c r="K210" s="38">
        <v>477.59999999999997</v>
      </c>
      <c r="L210" s="38">
        <v>481.99999999999994</v>
      </c>
      <c r="M210" s="28">
        <v>473.2</v>
      </c>
      <c r="N210" s="28">
        <v>465.45</v>
      </c>
      <c r="O210" s="39">
        <v>30682800</v>
      </c>
      <c r="P210" s="40">
        <v>-1.1947008095627588E-2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44742</v>
      </c>
      <c r="E211" s="37">
        <v>239.2</v>
      </c>
      <c r="F211" s="37">
        <v>240.56666666666669</v>
      </c>
      <c r="G211" s="38">
        <v>236.83333333333337</v>
      </c>
      <c r="H211" s="38">
        <v>234.46666666666667</v>
      </c>
      <c r="I211" s="38">
        <v>230.73333333333335</v>
      </c>
      <c r="J211" s="38">
        <v>242.93333333333339</v>
      </c>
      <c r="K211" s="38">
        <v>246.66666666666669</v>
      </c>
      <c r="L211" s="38">
        <v>249.03333333333342</v>
      </c>
      <c r="M211" s="28">
        <v>244.3</v>
      </c>
      <c r="N211" s="28">
        <v>238.2</v>
      </c>
      <c r="O211" s="39">
        <v>74157000</v>
      </c>
      <c r="P211" s="40">
        <v>2.4278719702181038E-4</v>
      </c>
    </row>
    <row r="212" spans="1:16" ht="12.75" customHeight="1">
      <c r="A212" s="28">
        <v>202</v>
      </c>
      <c r="B212" s="29" t="s">
        <v>47</v>
      </c>
      <c r="C212" s="30" t="s">
        <v>860</v>
      </c>
      <c r="D212" s="31">
        <v>44742</v>
      </c>
      <c r="E212" s="37">
        <v>360.65</v>
      </c>
      <c r="F212" s="37">
        <v>358.90000000000003</v>
      </c>
      <c r="G212" s="38">
        <v>356.75000000000006</v>
      </c>
      <c r="H212" s="38">
        <v>352.85</v>
      </c>
      <c r="I212" s="38">
        <v>350.70000000000005</v>
      </c>
      <c r="J212" s="38">
        <v>362.80000000000007</v>
      </c>
      <c r="K212" s="38">
        <v>364.95000000000005</v>
      </c>
      <c r="L212" s="38">
        <v>368.85000000000008</v>
      </c>
      <c r="M212" s="28">
        <v>361.05</v>
      </c>
      <c r="N212" s="28">
        <v>355</v>
      </c>
      <c r="O212" s="39">
        <v>12050900</v>
      </c>
      <c r="P212" s="40">
        <v>1.2046791399421754E-3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1"/>
      <c r="B215" s="303"/>
      <c r="C215" s="281"/>
      <c r="D215" s="304"/>
      <c r="E215" s="282"/>
      <c r="F215" s="282"/>
      <c r="G215" s="305"/>
      <c r="H215" s="305"/>
      <c r="I215" s="305"/>
      <c r="J215" s="305"/>
      <c r="K215" s="305"/>
      <c r="L215" s="305"/>
      <c r="M215" s="281"/>
      <c r="N215" s="281"/>
      <c r="O215" s="306"/>
      <c r="P215" s="307"/>
    </row>
    <row r="216" spans="1:16" ht="12.75" customHeight="1">
      <c r="A216" s="281"/>
      <c r="B216" s="303"/>
      <c r="C216" s="281"/>
      <c r="D216" s="304"/>
      <c r="E216" s="282"/>
      <c r="F216" s="282"/>
      <c r="G216" s="305"/>
      <c r="H216" s="305"/>
      <c r="I216" s="305"/>
      <c r="J216" s="305"/>
      <c r="K216" s="305"/>
      <c r="L216" s="305"/>
      <c r="M216" s="281"/>
      <c r="N216" s="281"/>
      <c r="O216" s="306"/>
      <c r="P216" s="307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K28" sqref="K2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44721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47" t="s">
        <v>16</v>
      </c>
      <c r="B8" s="449"/>
      <c r="C8" s="453" t="s">
        <v>20</v>
      </c>
      <c r="D8" s="453" t="s">
        <v>21</v>
      </c>
      <c r="E8" s="444" t="s">
        <v>22</v>
      </c>
      <c r="F8" s="445"/>
      <c r="G8" s="446"/>
      <c r="H8" s="444" t="s">
        <v>23</v>
      </c>
      <c r="I8" s="445"/>
      <c r="J8" s="446"/>
      <c r="K8" s="23"/>
      <c r="L8" s="50"/>
      <c r="M8" s="50"/>
      <c r="N8" s="1"/>
      <c r="O8" s="1"/>
    </row>
    <row r="9" spans="1:15" ht="36" customHeight="1">
      <c r="A9" s="451"/>
      <c r="B9" s="452"/>
      <c r="C9" s="452"/>
      <c r="D9" s="45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16356.25</v>
      </c>
      <c r="D10" s="32">
        <v>16387.966666666667</v>
      </c>
      <c r="E10" s="32">
        <v>16261.633333333335</v>
      </c>
      <c r="F10" s="32">
        <v>16167.016666666668</v>
      </c>
      <c r="G10" s="32">
        <v>16040.683333333336</v>
      </c>
      <c r="H10" s="32">
        <v>16482.583333333336</v>
      </c>
      <c r="I10" s="32">
        <v>16608.916666666664</v>
      </c>
      <c r="J10" s="32">
        <v>16703.533333333333</v>
      </c>
      <c r="K10" s="34">
        <v>16514.3</v>
      </c>
      <c r="L10" s="34">
        <v>16293.35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34946.15</v>
      </c>
      <c r="D11" s="37">
        <v>35075.933333333334</v>
      </c>
      <c r="E11" s="37">
        <v>34701.966666666667</v>
      </c>
      <c r="F11" s="37">
        <v>34457.783333333333</v>
      </c>
      <c r="G11" s="37">
        <v>34083.816666666666</v>
      </c>
      <c r="H11" s="37">
        <v>35320.116666666669</v>
      </c>
      <c r="I11" s="37">
        <v>35694.083333333343</v>
      </c>
      <c r="J11" s="37">
        <v>35938.26666666667</v>
      </c>
      <c r="K11" s="28">
        <v>35449.9</v>
      </c>
      <c r="L11" s="28">
        <v>34831.75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2659.4</v>
      </c>
      <c r="D12" s="37">
        <v>2667.7833333333333</v>
      </c>
      <c r="E12" s="37">
        <v>2642.0166666666664</v>
      </c>
      <c r="F12" s="37">
        <v>2624.6333333333332</v>
      </c>
      <c r="G12" s="37">
        <v>2598.8666666666663</v>
      </c>
      <c r="H12" s="37">
        <v>2685.1666666666665</v>
      </c>
      <c r="I12" s="37">
        <v>2710.9333333333338</v>
      </c>
      <c r="J12" s="37">
        <v>2728.3166666666666</v>
      </c>
      <c r="K12" s="28">
        <v>2693.55</v>
      </c>
      <c r="L12" s="28">
        <v>2650.4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4783.3500000000004</v>
      </c>
      <c r="D13" s="37">
        <v>4799.9833333333336</v>
      </c>
      <c r="E13" s="37">
        <v>4756.666666666667</v>
      </c>
      <c r="F13" s="37">
        <v>4729.9833333333336</v>
      </c>
      <c r="G13" s="37">
        <v>4686.666666666667</v>
      </c>
      <c r="H13" s="37">
        <v>4826.666666666667</v>
      </c>
      <c r="I13" s="37">
        <v>4869.9833333333327</v>
      </c>
      <c r="J13" s="37">
        <v>4896.666666666667</v>
      </c>
      <c r="K13" s="28">
        <v>4843.3</v>
      </c>
      <c r="L13" s="28">
        <v>4773.3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29472.15</v>
      </c>
      <c r="D14" s="37">
        <v>29405.383333333331</v>
      </c>
      <c r="E14" s="37">
        <v>29222.366666666661</v>
      </c>
      <c r="F14" s="37">
        <v>28972.583333333328</v>
      </c>
      <c r="G14" s="37">
        <v>28789.566666666658</v>
      </c>
      <c r="H14" s="37">
        <v>29655.166666666664</v>
      </c>
      <c r="I14" s="37">
        <v>29838.183333333334</v>
      </c>
      <c r="J14" s="37">
        <v>30087.966666666667</v>
      </c>
      <c r="K14" s="28">
        <v>29588.400000000001</v>
      </c>
      <c r="L14" s="28">
        <v>29155.599999999999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4120.1499999999996</v>
      </c>
      <c r="D15" s="37">
        <v>4129.4666666666662</v>
      </c>
      <c r="E15" s="37">
        <v>4094.4333333333325</v>
      </c>
      <c r="F15" s="37">
        <v>4068.7166666666662</v>
      </c>
      <c r="G15" s="37">
        <v>4033.6833333333325</v>
      </c>
      <c r="H15" s="37">
        <v>4155.1833333333325</v>
      </c>
      <c r="I15" s="37">
        <v>4190.2166666666672</v>
      </c>
      <c r="J15" s="37">
        <v>4215.9333333333325</v>
      </c>
      <c r="K15" s="28">
        <v>4164.5</v>
      </c>
      <c r="L15" s="28">
        <v>4103.75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7604.75</v>
      </c>
      <c r="D16" s="37">
        <v>7613.9666666666672</v>
      </c>
      <c r="E16" s="37">
        <v>7551.4333333333343</v>
      </c>
      <c r="F16" s="37">
        <v>7498.1166666666668</v>
      </c>
      <c r="G16" s="37">
        <v>7435.5833333333339</v>
      </c>
      <c r="H16" s="37">
        <v>7667.2833333333347</v>
      </c>
      <c r="I16" s="37">
        <v>7729.8166666666675</v>
      </c>
      <c r="J16" s="37">
        <v>7783.133333333335</v>
      </c>
      <c r="K16" s="28">
        <v>7676.5</v>
      </c>
      <c r="L16" s="28">
        <v>7560.65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2135.5</v>
      </c>
      <c r="D17" s="37">
        <v>2132.4500000000003</v>
      </c>
      <c r="E17" s="37">
        <v>2116.6500000000005</v>
      </c>
      <c r="F17" s="37">
        <v>2097.8000000000002</v>
      </c>
      <c r="G17" s="37">
        <v>2082.0000000000005</v>
      </c>
      <c r="H17" s="37">
        <v>2151.3000000000006</v>
      </c>
      <c r="I17" s="37">
        <v>2167.1000000000008</v>
      </c>
      <c r="J17" s="37">
        <v>2185.9500000000007</v>
      </c>
      <c r="K17" s="28">
        <v>2148.25</v>
      </c>
      <c r="L17" s="28">
        <v>2113.6</v>
      </c>
      <c r="M17" s="28">
        <v>4.9037499999999996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1258.45</v>
      </c>
      <c r="D18" s="37">
        <v>1266.0666666666666</v>
      </c>
      <c r="E18" s="37">
        <v>1244.3833333333332</v>
      </c>
      <c r="F18" s="37">
        <v>1230.3166666666666</v>
      </c>
      <c r="G18" s="37">
        <v>1208.6333333333332</v>
      </c>
      <c r="H18" s="37">
        <v>1280.1333333333332</v>
      </c>
      <c r="I18" s="37">
        <v>1301.8166666666666</v>
      </c>
      <c r="J18" s="37">
        <v>1315.8833333333332</v>
      </c>
      <c r="K18" s="28">
        <v>1287.75</v>
      </c>
      <c r="L18" s="28">
        <v>1252</v>
      </c>
      <c r="M18" s="28">
        <v>9.3294200000000007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699.3</v>
      </c>
      <c r="D19" s="37">
        <v>700.15</v>
      </c>
      <c r="E19" s="37">
        <v>690.55</v>
      </c>
      <c r="F19" s="37">
        <v>681.8</v>
      </c>
      <c r="G19" s="37">
        <v>672.19999999999993</v>
      </c>
      <c r="H19" s="37">
        <v>708.9</v>
      </c>
      <c r="I19" s="37">
        <v>718.50000000000011</v>
      </c>
      <c r="J19" s="37">
        <v>727.25</v>
      </c>
      <c r="K19" s="28">
        <v>709.75</v>
      </c>
      <c r="L19" s="28">
        <v>691.4</v>
      </c>
      <c r="M19" s="28">
        <v>10.45834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2177.1999999999998</v>
      </c>
      <c r="D20" s="37">
        <v>2193.5666666666666</v>
      </c>
      <c r="E20" s="37">
        <v>2142.1833333333334</v>
      </c>
      <c r="F20" s="37">
        <v>2107.166666666667</v>
      </c>
      <c r="G20" s="37">
        <v>2055.7833333333338</v>
      </c>
      <c r="H20" s="37">
        <v>2228.583333333333</v>
      </c>
      <c r="I20" s="37">
        <v>2279.9666666666662</v>
      </c>
      <c r="J20" s="37">
        <v>2314.9833333333327</v>
      </c>
      <c r="K20" s="28">
        <v>2244.9499999999998</v>
      </c>
      <c r="L20" s="28">
        <v>2158.5500000000002</v>
      </c>
      <c r="M20" s="28">
        <v>15.30739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1801.9</v>
      </c>
      <c r="D21" s="37">
        <v>1818.5833333333333</v>
      </c>
      <c r="E21" s="37">
        <v>1778.3166666666666</v>
      </c>
      <c r="F21" s="37">
        <v>1754.7333333333333</v>
      </c>
      <c r="G21" s="37">
        <v>1714.4666666666667</v>
      </c>
      <c r="H21" s="37">
        <v>1842.1666666666665</v>
      </c>
      <c r="I21" s="37">
        <v>1882.4333333333334</v>
      </c>
      <c r="J21" s="37">
        <v>1906.0166666666664</v>
      </c>
      <c r="K21" s="28">
        <v>1858.85</v>
      </c>
      <c r="L21" s="28">
        <v>1795</v>
      </c>
      <c r="M21" s="28">
        <v>15.69422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728.6</v>
      </c>
      <c r="D22" s="37">
        <v>731.31666666666661</v>
      </c>
      <c r="E22" s="37">
        <v>722.63333333333321</v>
      </c>
      <c r="F22" s="37">
        <v>716.66666666666663</v>
      </c>
      <c r="G22" s="37">
        <v>707.98333333333323</v>
      </c>
      <c r="H22" s="37">
        <v>737.28333333333319</v>
      </c>
      <c r="I22" s="37">
        <v>745.96666666666658</v>
      </c>
      <c r="J22" s="37">
        <v>751.93333333333317</v>
      </c>
      <c r="K22" s="28">
        <v>740</v>
      </c>
      <c r="L22" s="28">
        <v>725.35</v>
      </c>
      <c r="M22" s="28">
        <v>28.39931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2447.35</v>
      </c>
      <c r="D23" s="37">
        <v>2466.15</v>
      </c>
      <c r="E23" s="37">
        <v>2407.4</v>
      </c>
      <c r="F23" s="37">
        <v>2367.4499999999998</v>
      </c>
      <c r="G23" s="37">
        <v>2308.6999999999998</v>
      </c>
      <c r="H23" s="37">
        <v>2506.1000000000004</v>
      </c>
      <c r="I23" s="37">
        <v>2564.8500000000004</v>
      </c>
      <c r="J23" s="37">
        <v>2604.8000000000006</v>
      </c>
      <c r="K23" s="28">
        <v>2524.9</v>
      </c>
      <c r="L23" s="28">
        <v>2426.1999999999998</v>
      </c>
      <c r="M23" s="28">
        <v>2.6895799999999999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2091.9</v>
      </c>
      <c r="D24" s="37">
        <v>2074.0499999999997</v>
      </c>
      <c r="E24" s="37">
        <v>2040.0999999999995</v>
      </c>
      <c r="F24" s="37">
        <v>1988.2999999999997</v>
      </c>
      <c r="G24" s="37">
        <v>1954.3499999999995</v>
      </c>
      <c r="H24" s="37">
        <v>2125.8499999999995</v>
      </c>
      <c r="I24" s="37">
        <v>2159.7999999999993</v>
      </c>
      <c r="J24" s="37">
        <v>2211.5999999999995</v>
      </c>
      <c r="K24" s="28">
        <v>2108</v>
      </c>
      <c r="L24" s="28">
        <v>2022.25</v>
      </c>
      <c r="M24" s="28">
        <v>2.26173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102.75</v>
      </c>
      <c r="D25" s="37">
        <v>103.03333333333335</v>
      </c>
      <c r="E25" s="37">
        <v>101.7166666666667</v>
      </c>
      <c r="F25" s="37">
        <v>100.68333333333335</v>
      </c>
      <c r="G25" s="37">
        <v>99.366666666666703</v>
      </c>
      <c r="H25" s="37">
        <v>104.06666666666669</v>
      </c>
      <c r="I25" s="37">
        <v>105.38333333333333</v>
      </c>
      <c r="J25" s="37">
        <v>106.41666666666669</v>
      </c>
      <c r="K25" s="28">
        <v>104.35</v>
      </c>
      <c r="L25" s="28">
        <v>102</v>
      </c>
      <c r="M25" s="28">
        <v>18.53238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256.95</v>
      </c>
      <c r="D26" s="37">
        <v>259.16666666666669</v>
      </c>
      <c r="E26" s="37">
        <v>252.78333333333336</v>
      </c>
      <c r="F26" s="37">
        <v>248.61666666666667</v>
      </c>
      <c r="G26" s="37">
        <v>242.23333333333335</v>
      </c>
      <c r="H26" s="37">
        <v>263.33333333333337</v>
      </c>
      <c r="I26" s="37">
        <v>269.7166666666667</v>
      </c>
      <c r="J26" s="37">
        <v>273.88333333333338</v>
      </c>
      <c r="K26" s="28">
        <v>265.55</v>
      </c>
      <c r="L26" s="28">
        <v>255</v>
      </c>
      <c r="M26" s="28">
        <v>18.970210000000002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1732.8</v>
      </c>
      <c r="D27" s="37">
        <v>1729.6166666666668</v>
      </c>
      <c r="E27" s="37">
        <v>1711.2333333333336</v>
      </c>
      <c r="F27" s="37">
        <v>1689.6666666666667</v>
      </c>
      <c r="G27" s="37">
        <v>1671.2833333333335</v>
      </c>
      <c r="H27" s="37">
        <v>1751.1833333333336</v>
      </c>
      <c r="I27" s="37">
        <v>1769.5666666666668</v>
      </c>
      <c r="J27" s="37">
        <v>1791.1333333333337</v>
      </c>
      <c r="K27" s="28">
        <v>1748</v>
      </c>
      <c r="L27" s="28">
        <v>1708.05</v>
      </c>
      <c r="M27" s="28">
        <v>0.54468000000000005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733.25</v>
      </c>
      <c r="D28" s="37">
        <v>729.41666666666663</v>
      </c>
      <c r="E28" s="37">
        <v>723.18333333333328</v>
      </c>
      <c r="F28" s="37">
        <v>713.11666666666667</v>
      </c>
      <c r="G28" s="37">
        <v>706.88333333333333</v>
      </c>
      <c r="H28" s="37">
        <v>739.48333333333323</v>
      </c>
      <c r="I28" s="37">
        <v>745.71666666666658</v>
      </c>
      <c r="J28" s="37">
        <v>755.78333333333319</v>
      </c>
      <c r="K28" s="28">
        <v>735.65</v>
      </c>
      <c r="L28" s="28">
        <v>719.35</v>
      </c>
      <c r="M28" s="28">
        <v>0.41554999999999997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3158.9</v>
      </c>
      <c r="D29" s="37">
        <v>3146.2999999999997</v>
      </c>
      <c r="E29" s="37">
        <v>3117.5999999999995</v>
      </c>
      <c r="F29" s="37">
        <v>3076.2999999999997</v>
      </c>
      <c r="G29" s="37">
        <v>3047.5999999999995</v>
      </c>
      <c r="H29" s="37">
        <v>3187.5999999999995</v>
      </c>
      <c r="I29" s="37">
        <v>3216.2999999999993</v>
      </c>
      <c r="J29" s="37">
        <v>3257.5999999999995</v>
      </c>
      <c r="K29" s="28">
        <v>3175</v>
      </c>
      <c r="L29" s="28">
        <v>3105</v>
      </c>
      <c r="M29" s="28">
        <v>0.78918999999999995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495.4</v>
      </c>
      <c r="D30" s="37">
        <v>496.31666666666661</v>
      </c>
      <c r="E30" s="37">
        <v>490.68333333333322</v>
      </c>
      <c r="F30" s="37">
        <v>485.96666666666664</v>
      </c>
      <c r="G30" s="37">
        <v>480.33333333333326</v>
      </c>
      <c r="H30" s="37">
        <v>501.03333333333319</v>
      </c>
      <c r="I30" s="37">
        <v>506.66666666666663</v>
      </c>
      <c r="J30" s="37">
        <v>511.38333333333316</v>
      </c>
      <c r="K30" s="28">
        <v>501.95</v>
      </c>
      <c r="L30" s="28">
        <v>491.6</v>
      </c>
      <c r="M30" s="28">
        <v>2.9989300000000001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363.05</v>
      </c>
      <c r="D31" s="37">
        <v>363.13333333333338</v>
      </c>
      <c r="E31" s="37">
        <v>361.71666666666675</v>
      </c>
      <c r="F31" s="37">
        <v>360.38333333333338</v>
      </c>
      <c r="G31" s="37">
        <v>358.96666666666675</v>
      </c>
      <c r="H31" s="37">
        <v>364.46666666666675</v>
      </c>
      <c r="I31" s="37">
        <v>365.88333333333338</v>
      </c>
      <c r="J31" s="37">
        <v>367.21666666666675</v>
      </c>
      <c r="K31" s="28">
        <v>364.55</v>
      </c>
      <c r="L31" s="28">
        <v>361.8</v>
      </c>
      <c r="M31" s="28">
        <v>50.209290000000003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3636.2</v>
      </c>
      <c r="D32" s="37">
        <v>3612.7333333333336</v>
      </c>
      <c r="E32" s="37">
        <v>3580.4666666666672</v>
      </c>
      <c r="F32" s="37">
        <v>3524.7333333333336</v>
      </c>
      <c r="G32" s="37">
        <v>3492.4666666666672</v>
      </c>
      <c r="H32" s="37">
        <v>3668.4666666666672</v>
      </c>
      <c r="I32" s="37">
        <v>3700.7333333333336</v>
      </c>
      <c r="J32" s="37">
        <v>3756.4666666666672</v>
      </c>
      <c r="K32" s="28">
        <v>3645</v>
      </c>
      <c r="L32" s="28">
        <v>3557</v>
      </c>
      <c r="M32" s="28">
        <v>3.42056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212</v>
      </c>
      <c r="D33" s="37">
        <v>212.08333333333334</v>
      </c>
      <c r="E33" s="37">
        <v>209.36666666666667</v>
      </c>
      <c r="F33" s="37">
        <v>206.73333333333332</v>
      </c>
      <c r="G33" s="37">
        <v>204.01666666666665</v>
      </c>
      <c r="H33" s="37">
        <v>214.7166666666667</v>
      </c>
      <c r="I33" s="37">
        <v>217.43333333333334</v>
      </c>
      <c r="J33" s="37">
        <v>220.06666666666672</v>
      </c>
      <c r="K33" s="28">
        <v>214.8</v>
      </c>
      <c r="L33" s="28">
        <v>209.45</v>
      </c>
      <c r="M33" s="28">
        <v>17.387550000000001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138.5</v>
      </c>
      <c r="D34" s="37">
        <v>139.21666666666667</v>
      </c>
      <c r="E34" s="37">
        <v>136.98333333333335</v>
      </c>
      <c r="F34" s="37">
        <v>135.46666666666667</v>
      </c>
      <c r="G34" s="37">
        <v>133.23333333333335</v>
      </c>
      <c r="H34" s="37">
        <v>140.73333333333335</v>
      </c>
      <c r="I34" s="37">
        <v>142.96666666666664</v>
      </c>
      <c r="J34" s="37">
        <v>144.48333333333335</v>
      </c>
      <c r="K34" s="28">
        <v>141.44999999999999</v>
      </c>
      <c r="L34" s="28">
        <v>137.69999999999999</v>
      </c>
      <c r="M34" s="28">
        <v>82.499170000000007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2705.2</v>
      </c>
      <c r="D35" s="37">
        <v>2726.7333333333331</v>
      </c>
      <c r="E35" s="37">
        <v>2678.4666666666662</v>
      </c>
      <c r="F35" s="37">
        <v>2651.7333333333331</v>
      </c>
      <c r="G35" s="37">
        <v>2603.4666666666662</v>
      </c>
      <c r="H35" s="37">
        <v>2753.4666666666662</v>
      </c>
      <c r="I35" s="37">
        <v>2801.7333333333336</v>
      </c>
      <c r="J35" s="37">
        <v>2828.4666666666662</v>
      </c>
      <c r="K35" s="28">
        <v>2775</v>
      </c>
      <c r="L35" s="28">
        <v>2700</v>
      </c>
      <c r="M35" s="28">
        <v>17.435749999999999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1682.95</v>
      </c>
      <c r="D36" s="37">
        <v>1672.1499999999999</v>
      </c>
      <c r="E36" s="37">
        <v>1654.2999999999997</v>
      </c>
      <c r="F36" s="37">
        <v>1625.6499999999999</v>
      </c>
      <c r="G36" s="37">
        <v>1607.7999999999997</v>
      </c>
      <c r="H36" s="37">
        <v>1700.7999999999997</v>
      </c>
      <c r="I36" s="37">
        <v>1718.6499999999996</v>
      </c>
      <c r="J36" s="37">
        <v>1747.2999999999997</v>
      </c>
      <c r="K36" s="28">
        <v>1690</v>
      </c>
      <c r="L36" s="28">
        <v>1643.5</v>
      </c>
      <c r="M36" s="28">
        <v>2.6565500000000002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522.9</v>
      </c>
      <c r="D37" s="37">
        <v>520.03333333333342</v>
      </c>
      <c r="E37" s="37">
        <v>515.06666666666683</v>
      </c>
      <c r="F37" s="37">
        <v>507.23333333333346</v>
      </c>
      <c r="G37" s="37">
        <v>502.26666666666688</v>
      </c>
      <c r="H37" s="37">
        <v>527.86666666666679</v>
      </c>
      <c r="I37" s="37">
        <v>532.83333333333326</v>
      </c>
      <c r="J37" s="37">
        <v>540.66666666666674</v>
      </c>
      <c r="K37" s="28">
        <v>525</v>
      </c>
      <c r="L37" s="28">
        <v>512.20000000000005</v>
      </c>
      <c r="M37" s="28">
        <v>12.019740000000001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3739.4</v>
      </c>
      <c r="D38" s="37">
        <v>3736.7999999999997</v>
      </c>
      <c r="E38" s="37">
        <v>3702.5999999999995</v>
      </c>
      <c r="F38" s="37">
        <v>3665.7999999999997</v>
      </c>
      <c r="G38" s="37">
        <v>3631.5999999999995</v>
      </c>
      <c r="H38" s="37">
        <v>3773.5999999999995</v>
      </c>
      <c r="I38" s="37">
        <v>3807.7999999999993</v>
      </c>
      <c r="J38" s="37">
        <v>3844.5999999999995</v>
      </c>
      <c r="K38" s="28">
        <v>3771</v>
      </c>
      <c r="L38" s="28">
        <v>3700</v>
      </c>
      <c r="M38" s="28">
        <v>2.50665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658.6</v>
      </c>
      <c r="D39" s="37">
        <v>662.53333333333342</v>
      </c>
      <c r="E39" s="37">
        <v>651.51666666666688</v>
      </c>
      <c r="F39" s="37">
        <v>644.43333333333351</v>
      </c>
      <c r="G39" s="37">
        <v>633.41666666666697</v>
      </c>
      <c r="H39" s="37">
        <v>669.61666666666679</v>
      </c>
      <c r="I39" s="37">
        <v>680.63333333333344</v>
      </c>
      <c r="J39" s="37">
        <v>687.7166666666667</v>
      </c>
      <c r="K39" s="28">
        <v>673.55</v>
      </c>
      <c r="L39" s="28">
        <v>655.45</v>
      </c>
      <c r="M39" s="28">
        <v>92.824939999999998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3794.15</v>
      </c>
      <c r="D40" s="37">
        <v>3804.0666666666671</v>
      </c>
      <c r="E40" s="37">
        <v>3758.1333333333341</v>
      </c>
      <c r="F40" s="37">
        <v>3722.1166666666672</v>
      </c>
      <c r="G40" s="37">
        <v>3676.1833333333343</v>
      </c>
      <c r="H40" s="37">
        <v>3840.0833333333339</v>
      </c>
      <c r="I40" s="37">
        <v>3886.0166666666673</v>
      </c>
      <c r="J40" s="37">
        <v>3922.0333333333338</v>
      </c>
      <c r="K40" s="28">
        <v>3850</v>
      </c>
      <c r="L40" s="28">
        <v>3768.05</v>
      </c>
      <c r="M40" s="28">
        <v>3.4660299999999999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5954.3</v>
      </c>
      <c r="D41" s="37">
        <v>5936.8499999999995</v>
      </c>
      <c r="E41" s="37">
        <v>5819.6999999999989</v>
      </c>
      <c r="F41" s="37">
        <v>5685.0999999999995</v>
      </c>
      <c r="G41" s="37">
        <v>5567.9499999999989</v>
      </c>
      <c r="H41" s="37">
        <v>6071.4499999999989</v>
      </c>
      <c r="I41" s="37">
        <v>6188.5999999999985</v>
      </c>
      <c r="J41" s="37">
        <v>6323.1999999999989</v>
      </c>
      <c r="K41" s="28">
        <v>6054</v>
      </c>
      <c r="L41" s="28">
        <v>5802.25</v>
      </c>
      <c r="M41" s="28">
        <v>13.34146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12465</v>
      </c>
      <c r="D42" s="37">
        <v>12453.333333333334</v>
      </c>
      <c r="E42" s="37">
        <v>12261.666666666668</v>
      </c>
      <c r="F42" s="37">
        <v>12058.333333333334</v>
      </c>
      <c r="G42" s="37">
        <v>11866.666666666668</v>
      </c>
      <c r="H42" s="37">
        <v>12656.666666666668</v>
      </c>
      <c r="I42" s="37">
        <v>12848.333333333336</v>
      </c>
      <c r="J42" s="37">
        <v>13051.666666666668</v>
      </c>
      <c r="K42" s="28">
        <v>12645</v>
      </c>
      <c r="L42" s="28">
        <v>12250</v>
      </c>
      <c r="M42" s="28">
        <v>2.36843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4938.55</v>
      </c>
      <c r="D43" s="37">
        <v>4945.5999999999995</v>
      </c>
      <c r="E43" s="37">
        <v>4895.9499999999989</v>
      </c>
      <c r="F43" s="37">
        <v>4853.3499999999995</v>
      </c>
      <c r="G43" s="37">
        <v>4803.6999999999989</v>
      </c>
      <c r="H43" s="37">
        <v>4988.1999999999989</v>
      </c>
      <c r="I43" s="37">
        <v>5037.8499999999985</v>
      </c>
      <c r="J43" s="37">
        <v>5080.4499999999989</v>
      </c>
      <c r="K43" s="28">
        <v>4995.25</v>
      </c>
      <c r="L43" s="28">
        <v>4903</v>
      </c>
      <c r="M43" s="28">
        <v>0.25144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2219.0500000000002</v>
      </c>
      <c r="D44" s="37">
        <v>2229.7666666666669</v>
      </c>
      <c r="E44" s="37">
        <v>2194.5333333333338</v>
      </c>
      <c r="F44" s="37">
        <v>2170.0166666666669</v>
      </c>
      <c r="G44" s="37">
        <v>2134.7833333333338</v>
      </c>
      <c r="H44" s="37">
        <v>2254.2833333333338</v>
      </c>
      <c r="I44" s="37">
        <v>2289.5166666666664</v>
      </c>
      <c r="J44" s="37">
        <v>2314.0333333333338</v>
      </c>
      <c r="K44" s="28">
        <v>2265</v>
      </c>
      <c r="L44" s="28">
        <v>2205.25</v>
      </c>
      <c r="M44" s="28">
        <v>3.6866099999999999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331.2</v>
      </c>
      <c r="D45" s="37">
        <v>328.68333333333334</v>
      </c>
      <c r="E45" s="37">
        <v>325.11666666666667</v>
      </c>
      <c r="F45" s="37">
        <v>319.03333333333336</v>
      </c>
      <c r="G45" s="37">
        <v>315.4666666666667</v>
      </c>
      <c r="H45" s="37">
        <v>334.76666666666665</v>
      </c>
      <c r="I45" s="37">
        <v>338.33333333333337</v>
      </c>
      <c r="J45" s="37">
        <v>344.41666666666663</v>
      </c>
      <c r="K45" s="28">
        <v>332.25</v>
      </c>
      <c r="L45" s="28">
        <v>322.60000000000002</v>
      </c>
      <c r="M45" s="28">
        <v>46.921610000000001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103.55</v>
      </c>
      <c r="D46" s="37">
        <v>103.43333333333332</v>
      </c>
      <c r="E46" s="37">
        <v>101.51666666666665</v>
      </c>
      <c r="F46" s="37">
        <v>99.483333333333334</v>
      </c>
      <c r="G46" s="37">
        <v>97.566666666666663</v>
      </c>
      <c r="H46" s="37">
        <v>105.46666666666664</v>
      </c>
      <c r="I46" s="37">
        <v>107.3833333333333</v>
      </c>
      <c r="J46" s="37">
        <v>109.41666666666663</v>
      </c>
      <c r="K46" s="28">
        <v>105.35</v>
      </c>
      <c r="L46" s="28">
        <v>101.4</v>
      </c>
      <c r="M46" s="28">
        <v>314.48826000000003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46.8</v>
      </c>
      <c r="D47" s="37">
        <v>46.983333333333327</v>
      </c>
      <c r="E47" s="37">
        <v>46.366666666666653</v>
      </c>
      <c r="F47" s="37">
        <v>45.933333333333323</v>
      </c>
      <c r="G47" s="37">
        <v>45.316666666666649</v>
      </c>
      <c r="H47" s="37">
        <v>47.416666666666657</v>
      </c>
      <c r="I47" s="37">
        <v>48.033333333333331</v>
      </c>
      <c r="J47" s="37">
        <v>48.466666666666661</v>
      </c>
      <c r="K47" s="28">
        <v>47.6</v>
      </c>
      <c r="L47" s="28">
        <v>46.55</v>
      </c>
      <c r="M47" s="28">
        <v>14.9468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1736.65</v>
      </c>
      <c r="D48" s="37">
        <v>1749.6166666666668</v>
      </c>
      <c r="E48" s="37">
        <v>1704.0833333333335</v>
      </c>
      <c r="F48" s="37">
        <v>1671.5166666666667</v>
      </c>
      <c r="G48" s="37">
        <v>1625.9833333333333</v>
      </c>
      <c r="H48" s="37">
        <v>1782.1833333333336</v>
      </c>
      <c r="I48" s="37">
        <v>1827.7166666666669</v>
      </c>
      <c r="J48" s="37">
        <v>1860.2833333333338</v>
      </c>
      <c r="K48" s="28">
        <v>1795.15</v>
      </c>
      <c r="L48" s="28">
        <v>1717.05</v>
      </c>
      <c r="M48" s="28">
        <v>5.40585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580.9</v>
      </c>
      <c r="D49" s="37">
        <v>578.7833333333333</v>
      </c>
      <c r="E49" s="37">
        <v>570.46666666666658</v>
      </c>
      <c r="F49" s="37">
        <v>560.0333333333333</v>
      </c>
      <c r="G49" s="37">
        <v>551.71666666666658</v>
      </c>
      <c r="H49" s="37">
        <v>589.21666666666658</v>
      </c>
      <c r="I49" s="37">
        <v>597.53333333333319</v>
      </c>
      <c r="J49" s="37">
        <v>607.96666666666658</v>
      </c>
      <c r="K49" s="28">
        <v>587.1</v>
      </c>
      <c r="L49" s="28">
        <v>568.35</v>
      </c>
      <c r="M49" s="28">
        <v>8.8981700000000004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245.3</v>
      </c>
      <c r="D50" s="37">
        <v>246.6</v>
      </c>
      <c r="E50" s="37">
        <v>242.75</v>
      </c>
      <c r="F50" s="37">
        <v>240.20000000000002</v>
      </c>
      <c r="G50" s="37">
        <v>236.35000000000002</v>
      </c>
      <c r="H50" s="37">
        <v>249.14999999999998</v>
      </c>
      <c r="I50" s="37">
        <v>252.99999999999994</v>
      </c>
      <c r="J50" s="37">
        <v>255.54999999999995</v>
      </c>
      <c r="K50" s="28">
        <v>250.45</v>
      </c>
      <c r="L50" s="28">
        <v>244.05</v>
      </c>
      <c r="M50" s="28">
        <v>82.07799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663.85</v>
      </c>
      <c r="D51" s="37">
        <v>657.68333333333328</v>
      </c>
      <c r="E51" s="37">
        <v>649.36666666666656</v>
      </c>
      <c r="F51" s="37">
        <v>634.88333333333333</v>
      </c>
      <c r="G51" s="37">
        <v>626.56666666666661</v>
      </c>
      <c r="H51" s="37">
        <v>672.16666666666652</v>
      </c>
      <c r="I51" s="37">
        <v>680.48333333333335</v>
      </c>
      <c r="J51" s="37">
        <v>694.96666666666647</v>
      </c>
      <c r="K51" s="28">
        <v>666</v>
      </c>
      <c r="L51" s="28">
        <v>643.20000000000005</v>
      </c>
      <c r="M51" s="28">
        <v>13.48733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50.6</v>
      </c>
      <c r="D52" s="37">
        <v>50.683333333333337</v>
      </c>
      <c r="E52" s="37">
        <v>50.066666666666677</v>
      </c>
      <c r="F52" s="37">
        <v>49.533333333333339</v>
      </c>
      <c r="G52" s="37">
        <v>48.916666666666679</v>
      </c>
      <c r="H52" s="37">
        <v>51.216666666666676</v>
      </c>
      <c r="I52" s="37">
        <v>51.833333333333336</v>
      </c>
      <c r="J52" s="37">
        <v>52.366666666666674</v>
      </c>
      <c r="K52" s="28">
        <v>51.3</v>
      </c>
      <c r="L52" s="28">
        <v>50.15</v>
      </c>
      <c r="M52" s="28">
        <v>131.41747000000001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323.89999999999998</v>
      </c>
      <c r="D53" s="37">
        <v>322.66666666666669</v>
      </c>
      <c r="E53" s="37">
        <v>320.43333333333339</v>
      </c>
      <c r="F53" s="37">
        <v>316.9666666666667</v>
      </c>
      <c r="G53" s="37">
        <v>314.73333333333341</v>
      </c>
      <c r="H53" s="37">
        <v>326.13333333333338</v>
      </c>
      <c r="I53" s="37">
        <v>328.36666666666662</v>
      </c>
      <c r="J53" s="37">
        <v>331.83333333333337</v>
      </c>
      <c r="K53" s="28">
        <v>324.89999999999998</v>
      </c>
      <c r="L53" s="28">
        <v>319.2</v>
      </c>
      <c r="M53" s="28">
        <v>26.908049999999999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663.3</v>
      </c>
      <c r="D54" s="37">
        <v>670.51666666666665</v>
      </c>
      <c r="E54" s="37">
        <v>653.23333333333335</v>
      </c>
      <c r="F54" s="37">
        <v>643.16666666666674</v>
      </c>
      <c r="G54" s="37">
        <v>625.88333333333344</v>
      </c>
      <c r="H54" s="37">
        <v>680.58333333333326</v>
      </c>
      <c r="I54" s="37">
        <v>697.86666666666656</v>
      </c>
      <c r="J54" s="37">
        <v>707.93333333333317</v>
      </c>
      <c r="K54" s="28">
        <v>687.8</v>
      </c>
      <c r="L54" s="28">
        <v>660.45</v>
      </c>
      <c r="M54" s="28">
        <v>139.04149000000001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320.55</v>
      </c>
      <c r="D55" s="37">
        <v>317.88333333333333</v>
      </c>
      <c r="E55" s="37">
        <v>314.56666666666666</v>
      </c>
      <c r="F55" s="37">
        <v>308.58333333333331</v>
      </c>
      <c r="G55" s="37">
        <v>305.26666666666665</v>
      </c>
      <c r="H55" s="37">
        <v>323.86666666666667</v>
      </c>
      <c r="I55" s="37">
        <v>327.18333333333328</v>
      </c>
      <c r="J55" s="37">
        <v>333.16666666666669</v>
      </c>
      <c r="K55" s="28">
        <v>321.2</v>
      </c>
      <c r="L55" s="28">
        <v>311.89999999999998</v>
      </c>
      <c r="M55" s="28">
        <v>19.731089999999998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14109.4</v>
      </c>
      <c r="D56" s="37">
        <v>14107.033333333335</v>
      </c>
      <c r="E56" s="37">
        <v>13944.066666666669</v>
      </c>
      <c r="F56" s="37">
        <v>13778.733333333335</v>
      </c>
      <c r="G56" s="37">
        <v>13615.76666666667</v>
      </c>
      <c r="H56" s="37">
        <v>14272.366666666669</v>
      </c>
      <c r="I56" s="37">
        <v>14435.333333333332</v>
      </c>
      <c r="J56" s="37">
        <v>14600.666666666668</v>
      </c>
      <c r="K56" s="28">
        <v>14270</v>
      </c>
      <c r="L56" s="28">
        <v>13941.7</v>
      </c>
      <c r="M56" s="28">
        <v>0.1283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3361.5</v>
      </c>
      <c r="D57" s="37">
        <v>3358.0333333333333</v>
      </c>
      <c r="E57" s="37">
        <v>3313.4666666666667</v>
      </c>
      <c r="F57" s="37">
        <v>3265.4333333333334</v>
      </c>
      <c r="G57" s="37">
        <v>3220.8666666666668</v>
      </c>
      <c r="H57" s="37">
        <v>3406.0666666666666</v>
      </c>
      <c r="I57" s="37">
        <v>3450.6333333333332</v>
      </c>
      <c r="J57" s="37">
        <v>3498.6666666666665</v>
      </c>
      <c r="K57" s="28">
        <v>3402.6</v>
      </c>
      <c r="L57" s="28">
        <v>3310</v>
      </c>
      <c r="M57" s="28">
        <v>3.2010299999999998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667.65</v>
      </c>
      <c r="D58" s="37">
        <v>664.86666666666667</v>
      </c>
      <c r="E58" s="37">
        <v>656.38333333333333</v>
      </c>
      <c r="F58" s="37">
        <v>645.11666666666667</v>
      </c>
      <c r="G58" s="37">
        <v>636.63333333333333</v>
      </c>
      <c r="H58" s="37">
        <v>676.13333333333333</v>
      </c>
      <c r="I58" s="37">
        <v>684.61666666666667</v>
      </c>
      <c r="J58" s="37">
        <v>695.88333333333333</v>
      </c>
      <c r="K58" s="28">
        <v>673.35</v>
      </c>
      <c r="L58" s="28">
        <v>653.6</v>
      </c>
      <c r="M58" s="28">
        <v>2.5314399999999999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210.9</v>
      </c>
      <c r="D59" s="37">
        <v>210.78333333333333</v>
      </c>
      <c r="E59" s="37">
        <v>207.86666666666667</v>
      </c>
      <c r="F59" s="37">
        <v>204.83333333333334</v>
      </c>
      <c r="G59" s="37">
        <v>201.91666666666669</v>
      </c>
      <c r="H59" s="37">
        <v>213.81666666666666</v>
      </c>
      <c r="I59" s="37">
        <v>216.73333333333335</v>
      </c>
      <c r="J59" s="37">
        <v>219.76666666666665</v>
      </c>
      <c r="K59" s="28">
        <v>213.7</v>
      </c>
      <c r="L59" s="28">
        <v>207.75</v>
      </c>
      <c r="M59" s="28">
        <v>82.582999999999998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106.3</v>
      </c>
      <c r="D60" s="37">
        <v>106.45</v>
      </c>
      <c r="E60" s="37">
        <v>105.4</v>
      </c>
      <c r="F60" s="37">
        <v>104.5</v>
      </c>
      <c r="G60" s="37">
        <v>103.45</v>
      </c>
      <c r="H60" s="37">
        <v>107.35000000000001</v>
      </c>
      <c r="I60" s="37">
        <v>108.39999999999999</v>
      </c>
      <c r="J60" s="37">
        <v>109.30000000000001</v>
      </c>
      <c r="K60" s="28">
        <v>107.5</v>
      </c>
      <c r="L60" s="28">
        <v>105.55</v>
      </c>
      <c r="M60" s="28">
        <v>4.3760399999999997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669.95</v>
      </c>
      <c r="D61" s="37">
        <v>682.05000000000007</v>
      </c>
      <c r="E61" s="37">
        <v>646.90000000000009</v>
      </c>
      <c r="F61" s="37">
        <v>623.85</v>
      </c>
      <c r="G61" s="37">
        <v>588.70000000000005</v>
      </c>
      <c r="H61" s="37">
        <v>705.10000000000014</v>
      </c>
      <c r="I61" s="37">
        <v>740.25</v>
      </c>
      <c r="J61" s="37">
        <v>763.30000000000018</v>
      </c>
      <c r="K61" s="28">
        <v>717.2</v>
      </c>
      <c r="L61" s="28">
        <v>659</v>
      </c>
      <c r="M61" s="28">
        <v>27.991240000000001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962.95</v>
      </c>
      <c r="D62" s="37">
        <v>965.30000000000007</v>
      </c>
      <c r="E62" s="37">
        <v>954.55000000000018</v>
      </c>
      <c r="F62" s="37">
        <v>946.15000000000009</v>
      </c>
      <c r="G62" s="37">
        <v>935.4000000000002</v>
      </c>
      <c r="H62" s="37">
        <v>973.70000000000016</v>
      </c>
      <c r="I62" s="37">
        <v>984.44999999999993</v>
      </c>
      <c r="J62" s="37">
        <v>992.85000000000014</v>
      </c>
      <c r="K62" s="28">
        <v>976.05</v>
      </c>
      <c r="L62" s="28">
        <v>956.9</v>
      </c>
      <c r="M62" s="28">
        <v>18.74689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138.69999999999999</v>
      </c>
      <c r="D63" s="37">
        <v>138.56666666666666</v>
      </c>
      <c r="E63" s="37">
        <v>135.13333333333333</v>
      </c>
      <c r="F63" s="37">
        <v>131.56666666666666</v>
      </c>
      <c r="G63" s="37">
        <v>128.13333333333333</v>
      </c>
      <c r="H63" s="37">
        <v>142.13333333333333</v>
      </c>
      <c r="I63" s="37">
        <v>145.56666666666666</v>
      </c>
      <c r="J63" s="37">
        <v>149.13333333333333</v>
      </c>
      <c r="K63" s="28">
        <v>142</v>
      </c>
      <c r="L63" s="28">
        <v>135</v>
      </c>
      <c r="M63" s="28">
        <v>38.864060000000002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197.65</v>
      </c>
      <c r="D64" s="37">
        <v>198.70000000000002</v>
      </c>
      <c r="E64" s="37">
        <v>195.45000000000005</v>
      </c>
      <c r="F64" s="37">
        <v>193.25000000000003</v>
      </c>
      <c r="G64" s="37">
        <v>190.00000000000006</v>
      </c>
      <c r="H64" s="37">
        <v>200.90000000000003</v>
      </c>
      <c r="I64" s="37">
        <v>204.14999999999998</v>
      </c>
      <c r="J64" s="37">
        <v>206.35000000000002</v>
      </c>
      <c r="K64" s="28">
        <v>201.95</v>
      </c>
      <c r="L64" s="28">
        <v>196.5</v>
      </c>
      <c r="M64" s="28">
        <v>130.59791999999999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3498.5</v>
      </c>
      <c r="D65" s="37">
        <v>3515.0333333333328</v>
      </c>
      <c r="E65" s="37">
        <v>3440.1666666666656</v>
      </c>
      <c r="F65" s="37">
        <v>3381.8333333333326</v>
      </c>
      <c r="G65" s="37">
        <v>3306.9666666666653</v>
      </c>
      <c r="H65" s="37">
        <v>3573.3666666666659</v>
      </c>
      <c r="I65" s="37">
        <v>3648.2333333333327</v>
      </c>
      <c r="J65" s="37">
        <v>3706.5666666666662</v>
      </c>
      <c r="K65" s="28">
        <v>3589.9</v>
      </c>
      <c r="L65" s="28">
        <v>3456.7</v>
      </c>
      <c r="M65" s="28">
        <v>4.0837599999999998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1514.9</v>
      </c>
      <c r="D66" s="37">
        <v>1514.45</v>
      </c>
      <c r="E66" s="37">
        <v>1500.45</v>
      </c>
      <c r="F66" s="37">
        <v>1486</v>
      </c>
      <c r="G66" s="37">
        <v>1472</v>
      </c>
      <c r="H66" s="37">
        <v>1528.9</v>
      </c>
      <c r="I66" s="37">
        <v>1542.9</v>
      </c>
      <c r="J66" s="37">
        <v>1557.3500000000001</v>
      </c>
      <c r="K66" s="28">
        <v>1528.45</v>
      </c>
      <c r="L66" s="28">
        <v>1500</v>
      </c>
      <c r="M66" s="28">
        <v>2.4457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622.15</v>
      </c>
      <c r="D67" s="37">
        <v>623.36666666666667</v>
      </c>
      <c r="E67" s="37">
        <v>617.48333333333335</v>
      </c>
      <c r="F67" s="37">
        <v>612.81666666666672</v>
      </c>
      <c r="G67" s="37">
        <v>606.93333333333339</v>
      </c>
      <c r="H67" s="37">
        <v>628.0333333333333</v>
      </c>
      <c r="I67" s="37">
        <v>633.91666666666674</v>
      </c>
      <c r="J67" s="37">
        <v>638.58333333333326</v>
      </c>
      <c r="K67" s="28">
        <v>629.25</v>
      </c>
      <c r="L67" s="28">
        <v>618.70000000000005</v>
      </c>
      <c r="M67" s="28">
        <v>8.5535399999999999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925.1</v>
      </c>
      <c r="D68" s="37">
        <v>929.0333333333333</v>
      </c>
      <c r="E68" s="37">
        <v>912.06666666666661</v>
      </c>
      <c r="F68" s="37">
        <v>899.0333333333333</v>
      </c>
      <c r="G68" s="37">
        <v>882.06666666666661</v>
      </c>
      <c r="H68" s="37">
        <v>942.06666666666661</v>
      </c>
      <c r="I68" s="37">
        <v>959.0333333333333</v>
      </c>
      <c r="J68" s="37">
        <v>972.06666666666661</v>
      </c>
      <c r="K68" s="28">
        <v>946</v>
      </c>
      <c r="L68" s="28">
        <v>916</v>
      </c>
      <c r="M68" s="28">
        <v>3.3816899999999999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351.25</v>
      </c>
      <c r="D69" s="37">
        <v>354.25</v>
      </c>
      <c r="E69" s="37">
        <v>347.2</v>
      </c>
      <c r="F69" s="37">
        <v>343.15</v>
      </c>
      <c r="G69" s="37">
        <v>336.09999999999997</v>
      </c>
      <c r="H69" s="37">
        <v>358.3</v>
      </c>
      <c r="I69" s="37">
        <v>365.34999999999997</v>
      </c>
      <c r="J69" s="37">
        <v>369.40000000000003</v>
      </c>
      <c r="K69" s="28">
        <v>361.3</v>
      </c>
      <c r="L69" s="28">
        <v>350.2</v>
      </c>
      <c r="M69" s="28">
        <v>7.5285500000000001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1010.95</v>
      </c>
      <c r="D70" s="37">
        <v>1010.7333333333332</v>
      </c>
      <c r="E70" s="37">
        <v>1002.2166666666665</v>
      </c>
      <c r="F70" s="37">
        <v>993.48333333333323</v>
      </c>
      <c r="G70" s="37">
        <v>984.96666666666647</v>
      </c>
      <c r="H70" s="37">
        <v>1019.4666666666665</v>
      </c>
      <c r="I70" s="37">
        <v>1027.9833333333331</v>
      </c>
      <c r="J70" s="37">
        <v>1036.7166666666665</v>
      </c>
      <c r="K70" s="28">
        <v>1019.25</v>
      </c>
      <c r="L70" s="28">
        <v>1002</v>
      </c>
      <c r="M70" s="28">
        <v>1.2240200000000001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326.2</v>
      </c>
      <c r="D71" s="37">
        <v>324.66666666666669</v>
      </c>
      <c r="E71" s="37">
        <v>317.73333333333335</v>
      </c>
      <c r="F71" s="37">
        <v>309.26666666666665</v>
      </c>
      <c r="G71" s="37">
        <v>302.33333333333331</v>
      </c>
      <c r="H71" s="37">
        <v>333.13333333333338</v>
      </c>
      <c r="I71" s="37">
        <v>340.06666666666666</v>
      </c>
      <c r="J71" s="37">
        <v>348.53333333333342</v>
      </c>
      <c r="K71" s="28">
        <v>331.6</v>
      </c>
      <c r="L71" s="28">
        <v>316.2</v>
      </c>
      <c r="M71" s="28">
        <v>97.324709999999996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494.8</v>
      </c>
      <c r="D72" s="37">
        <v>495.8</v>
      </c>
      <c r="E72" s="37">
        <v>490.55</v>
      </c>
      <c r="F72" s="37">
        <v>486.3</v>
      </c>
      <c r="G72" s="37">
        <v>481.05</v>
      </c>
      <c r="H72" s="37">
        <v>500.05</v>
      </c>
      <c r="I72" s="37">
        <v>505.3</v>
      </c>
      <c r="J72" s="37">
        <v>509.55</v>
      </c>
      <c r="K72" s="28">
        <v>501.05</v>
      </c>
      <c r="L72" s="28">
        <v>491.55</v>
      </c>
      <c r="M72" s="28">
        <v>14.154920000000001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1269.7</v>
      </c>
      <c r="D73" s="37">
        <v>1271.6499999999999</v>
      </c>
      <c r="E73" s="37">
        <v>1235.7999999999997</v>
      </c>
      <c r="F73" s="37">
        <v>1201.8999999999999</v>
      </c>
      <c r="G73" s="37">
        <v>1166.0499999999997</v>
      </c>
      <c r="H73" s="37">
        <v>1305.5499999999997</v>
      </c>
      <c r="I73" s="37">
        <v>1341.3999999999996</v>
      </c>
      <c r="J73" s="37">
        <v>1375.2999999999997</v>
      </c>
      <c r="K73" s="28">
        <v>1307.5</v>
      </c>
      <c r="L73" s="28">
        <v>1237.75</v>
      </c>
      <c r="M73" s="28">
        <v>11.524710000000001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1798.45</v>
      </c>
      <c r="D74" s="37">
        <v>1821.8</v>
      </c>
      <c r="E74" s="37">
        <v>1766.6499999999999</v>
      </c>
      <c r="F74" s="37">
        <v>1734.85</v>
      </c>
      <c r="G74" s="37">
        <v>1679.6999999999998</v>
      </c>
      <c r="H74" s="37">
        <v>1853.6</v>
      </c>
      <c r="I74" s="37">
        <v>1908.75</v>
      </c>
      <c r="J74" s="37">
        <v>1940.55</v>
      </c>
      <c r="K74" s="28">
        <v>1876.95</v>
      </c>
      <c r="L74" s="28">
        <v>1790</v>
      </c>
      <c r="M74" s="28">
        <v>20.249089999999999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43.85</v>
      </c>
      <c r="D75" s="37">
        <v>44.216666666666669</v>
      </c>
      <c r="E75" s="37">
        <v>43.233333333333334</v>
      </c>
      <c r="F75" s="37">
        <v>42.616666666666667</v>
      </c>
      <c r="G75" s="37">
        <v>41.633333333333333</v>
      </c>
      <c r="H75" s="37">
        <v>44.833333333333336</v>
      </c>
      <c r="I75" s="37">
        <v>45.81666666666667</v>
      </c>
      <c r="J75" s="37">
        <v>46.433333333333337</v>
      </c>
      <c r="K75" s="28">
        <v>45.2</v>
      </c>
      <c r="L75" s="28">
        <v>43.6</v>
      </c>
      <c r="M75" s="28">
        <v>20.94782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3495.3</v>
      </c>
      <c r="D76" s="37">
        <v>3495.1166666666668</v>
      </c>
      <c r="E76" s="37">
        <v>3470.2833333333338</v>
      </c>
      <c r="F76" s="37">
        <v>3445.2666666666669</v>
      </c>
      <c r="G76" s="37">
        <v>3420.4333333333338</v>
      </c>
      <c r="H76" s="37">
        <v>3520.1333333333337</v>
      </c>
      <c r="I76" s="37">
        <v>3544.9666666666667</v>
      </c>
      <c r="J76" s="37">
        <v>3569.9833333333336</v>
      </c>
      <c r="K76" s="28">
        <v>3519.95</v>
      </c>
      <c r="L76" s="28">
        <v>3470.1</v>
      </c>
      <c r="M76" s="28">
        <v>3.42198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3592.95</v>
      </c>
      <c r="D77" s="37">
        <v>3608.7000000000003</v>
      </c>
      <c r="E77" s="37">
        <v>3534.4000000000005</v>
      </c>
      <c r="F77" s="37">
        <v>3475.8500000000004</v>
      </c>
      <c r="G77" s="37">
        <v>3401.5500000000006</v>
      </c>
      <c r="H77" s="37">
        <v>3667.2500000000005</v>
      </c>
      <c r="I77" s="37">
        <v>3741.5500000000006</v>
      </c>
      <c r="J77" s="37">
        <v>3800.1000000000004</v>
      </c>
      <c r="K77" s="28">
        <v>3683</v>
      </c>
      <c r="L77" s="28">
        <v>3550.15</v>
      </c>
      <c r="M77" s="28">
        <v>2.5718200000000002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2125.9499999999998</v>
      </c>
      <c r="D78" s="37">
        <v>2118.4</v>
      </c>
      <c r="E78" s="37">
        <v>2086.8000000000002</v>
      </c>
      <c r="F78" s="37">
        <v>2047.65</v>
      </c>
      <c r="G78" s="37">
        <v>2016.0500000000002</v>
      </c>
      <c r="H78" s="37">
        <v>2157.5500000000002</v>
      </c>
      <c r="I78" s="37">
        <v>2189.1499999999996</v>
      </c>
      <c r="J78" s="37">
        <v>2228.3000000000002</v>
      </c>
      <c r="K78" s="28">
        <v>2150</v>
      </c>
      <c r="L78" s="28">
        <v>2079.25</v>
      </c>
      <c r="M78" s="28">
        <v>2.5611899999999999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4199.1499999999996</v>
      </c>
      <c r="D79" s="37">
        <v>4174.8166666666666</v>
      </c>
      <c r="E79" s="37">
        <v>4137.333333333333</v>
      </c>
      <c r="F79" s="37">
        <v>4075.5166666666664</v>
      </c>
      <c r="G79" s="37">
        <v>4038.0333333333328</v>
      </c>
      <c r="H79" s="37">
        <v>4236.6333333333332</v>
      </c>
      <c r="I79" s="37">
        <v>4274.1166666666668</v>
      </c>
      <c r="J79" s="37">
        <v>4335.9333333333334</v>
      </c>
      <c r="K79" s="28">
        <v>4212.3</v>
      </c>
      <c r="L79" s="28">
        <v>4113</v>
      </c>
      <c r="M79" s="28">
        <v>4.52982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2649.15</v>
      </c>
      <c r="D80" s="37">
        <v>2647.7000000000003</v>
      </c>
      <c r="E80" s="37">
        <v>2620.6000000000004</v>
      </c>
      <c r="F80" s="37">
        <v>2592.0500000000002</v>
      </c>
      <c r="G80" s="37">
        <v>2564.9500000000003</v>
      </c>
      <c r="H80" s="37">
        <v>2676.2500000000005</v>
      </c>
      <c r="I80" s="37">
        <v>2703.35</v>
      </c>
      <c r="J80" s="37">
        <v>2731.9000000000005</v>
      </c>
      <c r="K80" s="28">
        <v>2674.8</v>
      </c>
      <c r="L80" s="28">
        <v>2619.15</v>
      </c>
      <c r="M80" s="28">
        <v>2.6063299999999998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417</v>
      </c>
      <c r="D81" s="37">
        <v>417.2</v>
      </c>
      <c r="E81" s="37">
        <v>414.29999999999995</v>
      </c>
      <c r="F81" s="37">
        <v>411.59999999999997</v>
      </c>
      <c r="G81" s="37">
        <v>408.69999999999993</v>
      </c>
      <c r="H81" s="37">
        <v>419.9</v>
      </c>
      <c r="I81" s="37">
        <v>422.79999999999995</v>
      </c>
      <c r="J81" s="37">
        <v>425.5</v>
      </c>
      <c r="K81" s="28">
        <v>420.1</v>
      </c>
      <c r="L81" s="28">
        <v>414.5</v>
      </c>
      <c r="M81" s="28">
        <v>1.00488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1294.3</v>
      </c>
      <c r="D82" s="37">
        <v>1289.5666666666666</v>
      </c>
      <c r="E82" s="37">
        <v>1275.1833333333332</v>
      </c>
      <c r="F82" s="37">
        <v>1256.0666666666666</v>
      </c>
      <c r="G82" s="37">
        <v>1241.6833333333332</v>
      </c>
      <c r="H82" s="37">
        <v>1308.6833333333332</v>
      </c>
      <c r="I82" s="37">
        <v>1323.0666666666664</v>
      </c>
      <c r="J82" s="37">
        <v>1342.1833333333332</v>
      </c>
      <c r="K82" s="28">
        <v>1303.95</v>
      </c>
      <c r="L82" s="28">
        <v>1270.45</v>
      </c>
      <c r="M82" s="28">
        <v>0.41593000000000002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1598.85</v>
      </c>
      <c r="D83" s="37">
        <v>1603.2333333333333</v>
      </c>
      <c r="E83" s="37">
        <v>1573.1666666666667</v>
      </c>
      <c r="F83" s="37">
        <v>1547.4833333333333</v>
      </c>
      <c r="G83" s="37">
        <v>1517.4166666666667</v>
      </c>
      <c r="H83" s="37">
        <v>1628.9166666666667</v>
      </c>
      <c r="I83" s="37">
        <v>1658.9833333333333</v>
      </c>
      <c r="J83" s="37">
        <v>1684.6666666666667</v>
      </c>
      <c r="K83" s="28">
        <v>1633.3</v>
      </c>
      <c r="L83" s="28">
        <v>1577.55</v>
      </c>
      <c r="M83" s="28">
        <v>2.86958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148.30000000000001</v>
      </c>
      <c r="D84" s="37">
        <v>148.16666666666666</v>
      </c>
      <c r="E84" s="37">
        <v>145.83333333333331</v>
      </c>
      <c r="F84" s="37">
        <v>143.36666666666665</v>
      </c>
      <c r="G84" s="37">
        <v>141.0333333333333</v>
      </c>
      <c r="H84" s="37">
        <v>150.63333333333333</v>
      </c>
      <c r="I84" s="37">
        <v>152.96666666666664</v>
      </c>
      <c r="J84" s="37">
        <v>155.43333333333334</v>
      </c>
      <c r="K84" s="28">
        <v>150.5</v>
      </c>
      <c r="L84" s="28">
        <v>145.69999999999999</v>
      </c>
      <c r="M84" s="28">
        <v>21.863109999999999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91.1</v>
      </c>
      <c r="D85" s="37">
        <v>91.483333333333334</v>
      </c>
      <c r="E85" s="37">
        <v>90.116666666666674</v>
      </c>
      <c r="F85" s="37">
        <v>89.13333333333334</v>
      </c>
      <c r="G85" s="37">
        <v>87.76666666666668</v>
      </c>
      <c r="H85" s="37">
        <v>92.466666666666669</v>
      </c>
      <c r="I85" s="37">
        <v>93.833333333333314</v>
      </c>
      <c r="J85" s="37">
        <v>94.816666666666663</v>
      </c>
      <c r="K85" s="28">
        <v>92.85</v>
      </c>
      <c r="L85" s="28">
        <v>90.5</v>
      </c>
      <c r="M85" s="28">
        <v>90.980829999999997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240.45</v>
      </c>
      <c r="D86" s="37">
        <v>240.55000000000004</v>
      </c>
      <c r="E86" s="37">
        <v>239.20000000000007</v>
      </c>
      <c r="F86" s="37">
        <v>237.95000000000005</v>
      </c>
      <c r="G86" s="37">
        <v>236.60000000000008</v>
      </c>
      <c r="H86" s="37">
        <v>241.80000000000007</v>
      </c>
      <c r="I86" s="37">
        <v>243.15000000000003</v>
      </c>
      <c r="J86" s="37">
        <v>244.40000000000006</v>
      </c>
      <c r="K86" s="28">
        <v>241.9</v>
      </c>
      <c r="L86" s="28">
        <v>239.3</v>
      </c>
      <c r="M86" s="28">
        <v>4.0974500000000003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152.44999999999999</v>
      </c>
      <c r="D87" s="37">
        <v>152.68333333333331</v>
      </c>
      <c r="E87" s="37">
        <v>150.76666666666662</v>
      </c>
      <c r="F87" s="37">
        <v>149.08333333333331</v>
      </c>
      <c r="G87" s="37">
        <v>147.16666666666663</v>
      </c>
      <c r="H87" s="37">
        <v>154.36666666666662</v>
      </c>
      <c r="I87" s="37">
        <v>156.2833333333333</v>
      </c>
      <c r="J87" s="37">
        <v>157.96666666666661</v>
      </c>
      <c r="K87" s="28">
        <v>154.6</v>
      </c>
      <c r="L87" s="28">
        <v>151</v>
      </c>
      <c r="M87" s="28">
        <v>103.40944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36.299999999999997</v>
      </c>
      <c r="D88" s="37">
        <v>36.6</v>
      </c>
      <c r="E88" s="37">
        <v>35.900000000000006</v>
      </c>
      <c r="F88" s="37">
        <v>35.500000000000007</v>
      </c>
      <c r="G88" s="37">
        <v>34.800000000000011</v>
      </c>
      <c r="H88" s="37">
        <v>37</v>
      </c>
      <c r="I88" s="37">
        <v>37.700000000000003</v>
      </c>
      <c r="J88" s="37">
        <v>38.099999999999994</v>
      </c>
      <c r="K88" s="28">
        <v>37.299999999999997</v>
      </c>
      <c r="L88" s="28">
        <v>36.200000000000003</v>
      </c>
      <c r="M88" s="28">
        <v>45.590229999999998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2802.75</v>
      </c>
      <c r="D89" s="37">
        <v>2811.0333333333333</v>
      </c>
      <c r="E89" s="37">
        <v>2780.0666666666666</v>
      </c>
      <c r="F89" s="37">
        <v>2757.3833333333332</v>
      </c>
      <c r="G89" s="37">
        <v>2726.4166666666665</v>
      </c>
      <c r="H89" s="37">
        <v>2833.7166666666667</v>
      </c>
      <c r="I89" s="37">
        <v>2864.6833333333329</v>
      </c>
      <c r="J89" s="37">
        <v>2887.3666666666668</v>
      </c>
      <c r="K89" s="28">
        <v>2842</v>
      </c>
      <c r="L89" s="28">
        <v>2788.35</v>
      </c>
      <c r="M89" s="28">
        <v>1.4268000000000001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395.4</v>
      </c>
      <c r="D90" s="37">
        <v>389.2</v>
      </c>
      <c r="E90" s="37">
        <v>381.2</v>
      </c>
      <c r="F90" s="37">
        <v>367</v>
      </c>
      <c r="G90" s="37">
        <v>359</v>
      </c>
      <c r="H90" s="37">
        <v>403.4</v>
      </c>
      <c r="I90" s="37">
        <v>411.4</v>
      </c>
      <c r="J90" s="37">
        <v>425.59999999999997</v>
      </c>
      <c r="K90" s="28">
        <v>397.2</v>
      </c>
      <c r="L90" s="28">
        <v>375</v>
      </c>
      <c r="M90" s="28">
        <v>23.202860000000001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748.1</v>
      </c>
      <c r="D91" s="37">
        <v>748.91666666666663</v>
      </c>
      <c r="E91" s="37">
        <v>743.48333333333323</v>
      </c>
      <c r="F91" s="37">
        <v>738.86666666666656</v>
      </c>
      <c r="G91" s="37">
        <v>733.43333333333317</v>
      </c>
      <c r="H91" s="37">
        <v>753.5333333333333</v>
      </c>
      <c r="I91" s="37">
        <v>758.9666666666667</v>
      </c>
      <c r="J91" s="37">
        <v>763.58333333333337</v>
      </c>
      <c r="K91" s="28">
        <v>754.35</v>
      </c>
      <c r="L91" s="28">
        <v>744.3</v>
      </c>
      <c r="M91" s="28">
        <v>8.8100699999999996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471.7</v>
      </c>
      <c r="D92" s="37">
        <v>471.90000000000003</v>
      </c>
      <c r="E92" s="37">
        <v>466.80000000000007</v>
      </c>
      <c r="F92" s="37">
        <v>461.90000000000003</v>
      </c>
      <c r="G92" s="37">
        <v>456.80000000000007</v>
      </c>
      <c r="H92" s="37">
        <v>476.80000000000007</v>
      </c>
      <c r="I92" s="37">
        <v>481.90000000000009</v>
      </c>
      <c r="J92" s="37">
        <v>486.80000000000007</v>
      </c>
      <c r="K92" s="28">
        <v>477</v>
      </c>
      <c r="L92" s="28">
        <v>467</v>
      </c>
      <c r="M92" s="28">
        <v>0.48554000000000003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1345.05</v>
      </c>
      <c r="D93" s="37">
        <v>1336.0333333333335</v>
      </c>
      <c r="E93" s="37">
        <v>1307.0666666666671</v>
      </c>
      <c r="F93" s="37">
        <v>1269.0833333333335</v>
      </c>
      <c r="G93" s="37">
        <v>1240.116666666667</v>
      </c>
      <c r="H93" s="37">
        <v>1374.0166666666671</v>
      </c>
      <c r="I93" s="37">
        <v>1402.9833333333338</v>
      </c>
      <c r="J93" s="37">
        <v>1440.9666666666672</v>
      </c>
      <c r="K93" s="28">
        <v>1365</v>
      </c>
      <c r="L93" s="28">
        <v>1298.05</v>
      </c>
      <c r="M93" s="28">
        <v>9.8780400000000004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1328.75</v>
      </c>
      <c r="D94" s="37">
        <v>1330.3999999999999</v>
      </c>
      <c r="E94" s="37">
        <v>1305.7999999999997</v>
      </c>
      <c r="F94" s="37">
        <v>1282.8499999999999</v>
      </c>
      <c r="G94" s="37">
        <v>1258.2499999999998</v>
      </c>
      <c r="H94" s="37">
        <v>1353.3499999999997</v>
      </c>
      <c r="I94" s="37">
        <v>1377.9499999999996</v>
      </c>
      <c r="J94" s="37">
        <v>1400.8999999999996</v>
      </c>
      <c r="K94" s="28">
        <v>1355</v>
      </c>
      <c r="L94" s="28">
        <v>1307.45</v>
      </c>
      <c r="M94" s="28">
        <v>26.60549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489.1</v>
      </c>
      <c r="D95" s="37">
        <v>495.9666666666667</v>
      </c>
      <c r="E95" s="37">
        <v>479.98333333333341</v>
      </c>
      <c r="F95" s="37">
        <v>470.86666666666673</v>
      </c>
      <c r="G95" s="37">
        <v>454.88333333333344</v>
      </c>
      <c r="H95" s="37">
        <v>505.08333333333337</v>
      </c>
      <c r="I95" s="37">
        <v>521.06666666666672</v>
      </c>
      <c r="J95" s="37">
        <v>530.18333333333339</v>
      </c>
      <c r="K95" s="28">
        <v>511.95</v>
      </c>
      <c r="L95" s="28">
        <v>486.85</v>
      </c>
      <c r="M95" s="28">
        <v>59.490549999999999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242.25</v>
      </c>
      <c r="D96" s="37">
        <v>243.98333333333335</v>
      </c>
      <c r="E96" s="37">
        <v>238.26666666666671</v>
      </c>
      <c r="F96" s="37">
        <v>234.28333333333336</v>
      </c>
      <c r="G96" s="37">
        <v>228.56666666666672</v>
      </c>
      <c r="H96" s="37">
        <v>247.9666666666667</v>
      </c>
      <c r="I96" s="37">
        <v>253.68333333333334</v>
      </c>
      <c r="J96" s="37">
        <v>257.66666666666669</v>
      </c>
      <c r="K96" s="28">
        <v>249.7</v>
      </c>
      <c r="L96" s="28">
        <v>240</v>
      </c>
      <c r="M96" s="28">
        <v>7.1579499999999996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1030.2</v>
      </c>
      <c r="D97" s="37">
        <v>1026.6666666666667</v>
      </c>
      <c r="E97" s="37">
        <v>1019.5333333333335</v>
      </c>
      <c r="F97" s="37">
        <v>1008.8666666666668</v>
      </c>
      <c r="G97" s="37">
        <v>1001.7333333333336</v>
      </c>
      <c r="H97" s="37">
        <v>1037.3333333333335</v>
      </c>
      <c r="I97" s="37">
        <v>1044.4666666666667</v>
      </c>
      <c r="J97" s="37">
        <v>1055.1333333333334</v>
      </c>
      <c r="K97" s="28">
        <v>1033.8</v>
      </c>
      <c r="L97" s="28">
        <v>1016</v>
      </c>
      <c r="M97" s="28">
        <v>16.65512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1900.85</v>
      </c>
      <c r="D98" s="37">
        <v>1892.1000000000001</v>
      </c>
      <c r="E98" s="37">
        <v>1866.2000000000003</v>
      </c>
      <c r="F98" s="37">
        <v>1831.5500000000002</v>
      </c>
      <c r="G98" s="37">
        <v>1805.6500000000003</v>
      </c>
      <c r="H98" s="37">
        <v>1926.7500000000002</v>
      </c>
      <c r="I98" s="37">
        <v>1952.6500000000003</v>
      </c>
      <c r="J98" s="37">
        <v>1987.3000000000002</v>
      </c>
      <c r="K98" s="28">
        <v>1918</v>
      </c>
      <c r="L98" s="28">
        <v>1857.45</v>
      </c>
      <c r="M98" s="28">
        <v>7.4990399999999999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1367.4</v>
      </c>
      <c r="D99" s="37">
        <v>1368.4666666666665</v>
      </c>
      <c r="E99" s="37">
        <v>1355.9333333333329</v>
      </c>
      <c r="F99" s="37">
        <v>1344.4666666666665</v>
      </c>
      <c r="G99" s="37">
        <v>1331.9333333333329</v>
      </c>
      <c r="H99" s="37">
        <v>1379.9333333333329</v>
      </c>
      <c r="I99" s="37">
        <v>1392.4666666666662</v>
      </c>
      <c r="J99" s="37">
        <v>1403.9333333333329</v>
      </c>
      <c r="K99" s="28">
        <v>1381</v>
      </c>
      <c r="L99" s="28">
        <v>1357</v>
      </c>
      <c r="M99" s="28">
        <v>29.932939999999999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599.95000000000005</v>
      </c>
      <c r="D100" s="37">
        <v>601.63333333333333</v>
      </c>
      <c r="E100" s="37">
        <v>594.36666666666667</v>
      </c>
      <c r="F100" s="37">
        <v>588.7833333333333</v>
      </c>
      <c r="G100" s="37">
        <v>581.51666666666665</v>
      </c>
      <c r="H100" s="37">
        <v>607.2166666666667</v>
      </c>
      <c r="I100" s="37">
        <v>614.48333333333335</v>
      </c>
      <c r="J100" s="37">
        <v>620.06666666666672</v>
      </c>
      <c r="K100" s="28">
        <v>608.9</v>
      </c>
      <c r="L100" s="28">
        <v>596.04999999999995</v>
      </c>
      <c r="M100" s="28">
        <v>21.294270000000001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1109.0999999999999</v>
      </c>
      <c r="D101" s="37">
        <v>1118.5666666666666</v>
      </c>
      <c r="E101" s="37">
        <v>1090.0333333333333</v>
      </c>
      <c r="F101" s="37">
        <v>1070.9666666666667</v>
      </c>
      <c r="G101" s="37">
        <v>1042.4333333333334</v>
      </c>
      <c r="H101" s="37">
        <v>1137.6333333333332</v>
      </c>
      <c r="I101" s="37">
        <v>1166.1666666666665</v>
      </c>
      <c r="J101" s="37">
        <v>1185.2333333333331</v>
      </c>
      <c r="K101" s="28">
        <v>1147.0999999999999</v>
      </c>
      <c r="L101" s="28">
        <v>1099.5</v>
      </c>
      <c r="M101" s="28">
        <v>14.691470000000001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2585.9499999999998</v>
      </c>
      <c r="D102" s="37">
        <v>2585.4500000000003</v>
      </c>
      <c r="E102" s="37">
        <v>2553.8500000000004</v>
      </c>
      <c r="F102" s="37">
        <v>2521.75</v>
      </c>
      <c r="G102" s="37">
        <v>2490.15</v>
      </c>
      <c r="H102" s="37">
        <v>2617.5500000000006</v>
      </c>
      <c r="I102" s="37">
        <v>2649.15</v>
      </c>
      <c r="J102" s="37">
        <v>2681.2500000000009</v>
      </c>
      <c r="K102" s="28">
        <v>2617.0500000000002</v>
      </c>
      <c r="L102" s="28">
        <v>2553.35</v>
      </c>
      <c r="M102" s="28">
        <v>5.3978599999999997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403.5</v>
      </c>
      <c r="D103" s="37">
        <v>403.86666666666662</v>
      </c>
      <c r="E103" s="37">
        <v>400.73333333333323</v>
      </c>
      <c r="F103" s="37">
        <v>397.96666666666664</v>
      </c>
      <c r="G103" s="37">
        <v>394.83333333333326</v>
      </c>
      <c r="H103" s="37">
        <v>406.63333333333321</v>
      </c>
      <c r="I103" s="37">
        <v>409.76666666666654</v>
      </c>
      <c r="J103" s="37">
        <v>412.53333333333319</v>
      </c>
      <c r="K103" s="28">
        <v>407</v>
      </c>
      <c r="L103" s="28">
        <v>401.1</v>
      </c>
      <c r="M103" s="28">
        <v>69.110050000000001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1842.45</v>
      </c>
      <c r="D104" s="37">
        <v>1858.1499999999999</v>
      </c>
      <c r="E104" s="37">
        <v>1806.2999999999997</v>
      </c>
      <c r="F104" s="37">
        <v>1770.1499999999999</v>
      </c>
      <c r="G104" s="37">
        <v>1718.2999999999997</v>
      </c>
      <c r="H104" s="37">
        <v>1894.2999999999997</v>
      </c>
      <c r="I104" s="37">
        <v>1946.1499999999996</v>
      </c>
      <c r="J104" s="37">
        <v>1982.2999999999997</v>
      </c>
      <c r="K104" s="28">
        <v>1910</v>
      </c>
      <c r="L104" s="28">
        <v>1822</v>
      </c>
      <c r="M104" s="28">
        <v>9.4737600000000004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104.35</v>
      </c>
      <c r="D105" s="37">
        <v>104.68333333333334</v>
      </c>
      <c r="E105" s="37">
        <v>102.96666666666667</v>
      </c>
      <c r="F105" s="37">
        <v>101.58333333333333</v>
      </c>
      <c r="G105" s="37">
        <v>99.86666666666666</v>
      </c>
      <c r="H105" s="37">
        <v>106.06666666666668</v>
      </c>
      <c r="I105" s="37">
        <v>107.78333333333335</v>
      </c>
      <c r="J105" s="37">
        <v>109.16666666666669</v>
      </c>
      <c r="K105" s="28">
        <v>106.4</v>
      </c>
      <c r="L105" s="28">
        <v>103.3</v>
      </c>
      <c r="M105" s="28">
        <v>37.302819999999997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232.3</v>
      </c>
      <c r="D106" s="37">
        <v>232.45000000000002</v>
      </c>
      <c r="E106" s="37">
        <v>229.90000000000003</v>
      </c>
      <c r="F106" s="37">
        <v>227.50000000000003</v>
      </c>
      <c r="G106" s="37">
        <v>224.95000000000005</v>
      </c>
      <c r="H106" s="37">
        <v>234.85000000000002</v>
      </c>
      <c r="I106" s="37">
        <v>237.40000000000003</v>
      </c>
      <c r="J106" s="37">
        <v>239.8</v>
      </c>
      <c r="K106" s="28">
        <v>235</v>
      </c>
      <c r="L106" s="28">
        <v>230.05</v>
      </c>
      <c r="M106" s="28">
        <v>34.923690000000001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2197.0500000000002</v>
      </c>
      <c r="D107" s="37">
        <v>2200.6666666666665</v>
      </c>
      <c r="E107" s="37">
        <v>2182.3833333333332</v>
      </c>
      <c r="F107" s="37">
        <v>2167.7166666666667</v>
      </c>
      <c r="G107" s="37">
        <v>2149.4333333333334</v>
      </c>
      <c r="H107" s="37">
        <v>2215.333333333333</v>
      </c>
      <c r="I107" s="37">
        <v>2233.6166666666668</v>
      </c>
      <c r="J107" s="37">
        <v>2248.2833333333328</v>
      </c>
      <c r="K107" s="28">
        <v>2218.9499999999998</v>
      </c>
      <c r="L107" s="28">
        <v>2186</v>
      </c>
      <c r="M107" s="28">
        <v>15.068429999999999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297.7</v>
      </c>
      <c r="D108" s="37">
        <v>299.25</v>
      </c>
      <c r="E108" s="37">
        <v>295.64999999999998</v>
      </c>
      <c r="F108" s="37">
        <v>293.59999999999997</v>
      </c>
      <c r="G108" s="37">
        <v>289.99999999999994</v>
      </c>
      <c r="H108" s="37">
        <v>301.3</v>
      </c>
      <c r="I108" s="37">
        <v>304.90000000000003</v>
      </c>
      <c r="J108" s="37">
        <v>306.95000000000005</v>
      </c>
      <c r="K108" s="28">
        <v>302.85000000000002</v>
      </c>
      <c r="L108" s="28">
        <v>297.2</v>
      </c>
      <c r="M108" s="28">
        <v>2.6120899999999998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2258.65</v>
      </c>
      <c r="D109" s="37">
        <v>2260.9833333333336</v>
      </c>
      <c r="E109" s="37">
        <v>2240.2666666666673</v>
      </c>
      <c r="F109" s="37">
        <v>2221.8833333333337</v>
      </c>
      <c r="G109" s="37">
        <v>2201.1666666666674</v>
      </c>
      <c r="H109" s="37">
        <v>2279.3666666666672</v>
      </c>
      <c r="I109" s="37">
        <v>2300.0833333333335</v>
      </c>
      <c r="J109" s="37">
        <v>2318.4666666666672</v>
      </c>
      <c r="K109" s="28">
        <v>2281.6999999999998</v>
      </c>
      <c r="L109" s="28">
        <v>2242.6</v>
      </c>
      <c r="M109" s="28">
        <v>17.80048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729.5</v>
      </c>
      <c r="D110" s="37">
        <v>732.31666666666661</v>
      </c>
      <c r="E110" s="37">
        <v>723.63333333333321</v>
      </c>
      <c r="F110" s="37">
        <v>717.76666666666665</v>
      </c>
      <c r="G110" s="37">
        <v>709.08333333333326</v>
      </c>
      <c r="H110" s="37">
        <v>738.18333333333317</v>
      </c>
      <c r="I110" s="37">
        <v>746.86666666666656</v>
      </c>
      <c r="J110" s="37">
        <v>752.73333333333312</v>
      </c>
      <c r="K110" s="28">
        <v>741</v>
      </c>
      <c r="L110" s="28">
        <v>726.45</v>
      </c>
      <c r="M110" s="28">
        <v>93.692239999999998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1107.7</v>
      </c>
      <c r="D111" s="37">
        <v>1124.3666666666668</v>
      </c>
      <c r="E111" s="37">
        <v>1086.3333333333335</v>
      </c>
      <c r="F111" s="37">
        <v>1064.9666666666667</v>
      </c>
      <c r="G111" s="37">
        <v>1026.9333333333334</v>
      </c>
      <c r="H111" s="37">
        <v>1145.7333333333336</v>
      </c>
      <c r="I111" s="37">
        <v>1183.7666666666669</v>
      </c>
      <c r="J111" s="37">
        <v>1205.1333333333337</v>
      </c>
      <c r="K111" s="28">
        <v>1162.4000000000001</v>
      </c>
      <c r="L111" s="28">
        <v>1103</v>
      </c>
      <c r="M111" s="28">
        <v>42.603839999999998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543.54999999999995</v>
      </c>
      <c r="D112" s="37">
        <v>548.88333333333333</v>
      </c>
      <c r="E112" s="37">
        <v>535.11666666666667</v>
      </c>
      <c r="F112" s="37">
        <v>526.68333333333339</v>
      </c>
      <c r="G112" s="37">
        <v>512.91666666666674</v>
      </c>
      <c r="H112" s="37">
        <v>557.31666666666661</v>
      </c>
      <c r="I112" s="37">
        <v>571.08333333333326</v>
      </c>
      <c r="J112" s="37">
        <v>579.51666666666654</v>
      </c>
      <c r="K112" s="28">
        <v>562.65</v>
      </c>
      <c r="L112" s="28">
        <v>540.45000000000005</v>
      </c>
      <c r="M112" s="28">
        <v>24.036750000000001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462.65</v>
      </c>
      <c r="D113" s="37">
        <v>460.88333333333338</v>
      </c>
      <c r="E113" s="37">
        <v>453.86666666666679</v>
      </c>
      <c r="F113" s="37">
        <v>445.08333333333343</v>
      </c>
      <c r="G113" s="37">
        <v>438.06666666666683</v>
      </c>
      <c r="H113" s="37">
        <v>469.66666666666674</v>
      </c>
      <c r="I113" s="37">
        <v>476.68333333333328</v>
      </c>
      <c r="J113" s="37">
        <v>485.4666666666667</v>
      </c>
      <c r="K113" s="28">
        <v>467.9</v>
      </c>
      <c r="L113" s="28">
        <v>452.1</v>
      </c>
      <c r="M113" s="28">
        <v>6.08812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34.6</v>
      </c>
      <c r="D114" s="37">
        <v>34.833333333333336</v>
      </c>
      <c r="E114" s="37">
        <v>34.266666666666673</v>
      </c>
      <c r="F114" s="37">
        <v>33.933333333333337</v>
      </c>
      <c r="G114" s="37">
        <v>33.366666666666674</v>
      </c>
      <c r="H114" s="37">
        <v>35.166666666666671</v>
      </c>
      <c r="I114" s="37">
        <v>35.733333333333334</v>
      </c>
      <c r="J114" s="37">
        <v>36.06666666666667</v>
      </c>
      <c r="K114" s="28">
        <v>35.4</v>
      </c>
      <c r="L114" s="28">
        <v>34.5</v>
      </c>
      <c r="M114" s="28">
        <v>157.61318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267.89999999999998</v>
      </c>
      <c r="D115" s="37">
        <v>269.5</v>
      </c>
      <c r="E115" s="37">
        <v>264.60000000000002</v>
      </c>
      <c r="F115" s="37">
        <v>261.3</v>
      </c>
      <c r="G115" s="37">
        <v>256.40000000000003</v>
      </c>
      <c r="H115" s="37">
        <v>272.8</v>
      </c>
      <c r="I115" s="37">
        <v>277.7</v>
      </c>
      <c r="J115" s="37">
        <v>281</v>
      </c>
      <c r="K115" s="28">
        <v>274.39999999999998</v>
      </c>
      <c r="L115" s="28">
        <v>266.2</v>
      </c>
      <c r="M115" s="28">
        <v>143.61968999999999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4334.75</v>
      </c>
      <c r="D116" s="37">
        <v>4352.5999999999995</v>
      </c>
      <c r="E116" s="37">
        <v>4284.1999999999989</v>
      </c>
      <c r="F116" s="37">
        <v>4233.6499999999996</v>
      </c>
      <c r="G116" s="37">
        <v>4165.2499999999991</v>
      </c>
      <c r="H116" s="37">
        <v>4403.1499999999987</v>
      </c>
      <c r="I116" s="37">
        <v>4471.5499999999984</v>
      </c>
      <c r="J116" s="37">
        <v>4522.0999999999985</v>
      </c>
      <c r="K116" s="28">
        <v>4421</v>
      </c>
      <c r="L116" s="28">
        <v>4302.05</v>
      </c>
      <c r="M116" s="28">
        <v>0.62565999999999999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162.6</v>
      </c>
      <c r="D117" s="37">
        <v>163.25</v>
      </c>
      <c r="E117" s="37">
        <v>160.85</v>
      </c>
      <c r="F117" s="37">
        <v>159.1</v>
      </c>
      <c r="G117" s="37">
        <v>156.69999999999999</v>
      </c>
      <c r="H117" s="37">
        <v>165</v>
      </c>
      <c r="I117" s="37">
        <v>167.39999999999998</v>
      </c>
      <c r="J117" s="37">
        <v>169.15</v>
      </c>
      <c r="K117" s="28">
        <v>165.65</v>
      </c>
      <c r="L117" s="28">
        <v>161.5</v>
      </c>
      <c r="M117" s="28">
        <v>9.8433499999999992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227.5</v>
      </c>
      <c r="D118" s="37">
        <v>228.66666666666666</v>
      </c>
      <c r="E118" s="37">
        <v>225.5333333333333</v>
      </c>
      <c r="F118" s="37">
        <v>223.56666666666663</v>
      </c>
      <c r="G118" s="37">
        <v>220.43333333333328</v>
      </c>
      <c r="H118" s="37">
        <v>230.63333333333333</v>
      </c>
      <c r="I118" s="37">
        <v>233.76666666666671</v>
      </c>
      <c r="J118" s="37">
        <v>235.73333333333335</v>
      </c>
      <c r="K118" s="28">
        <v>231.8</v>
      </c>
      <c r="L118" s="28">
        <v>226.7</v>
      </c>
      <c r="M118" s="28">
        <v>33.887479999999996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118</v>
      </c>
      <c r="D119" s="37">
        <v>118.26666666666667</v>
      </c>
      <c r="E119" s="37">
        <v>117.38333333333333</v>
      </c>
      <c r="F119" s="37">
        <v>116.76666666666667</v>
      </c>
      <c r="G119" s="37">
        <v>115.88333333333333</v>
      </c>
      <c r="H119" s="37">
        <v>118.88333333333333</v>
      </c>
      <c r="I119" s="37">
        <v>119.76666666666668</v>
      </c>
      <c r="J119" s="37">
        <v>120.38333333333333</v>
      </c>
      <c r="K119" s="28">
        <v>119.15</v>
      </c>
      <c r="L119" s="28">
        <v>117.65</v>
      </c>
      <c r="M119" s="28">
        <v>86.353589999999997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647.6</v>
      </c>
      <c r="D120" s="37">
        <v>651.9666666666667</v>
      </c>
      <c r="E120" s="37">
        <v>640.63333333333344</v>
      </c>
      <c r="F120" s="37">
        <v>633.66666666666674</v>
      </c>
      <c r="G120" s="37">
        <v>622.33333333333348</v>
      </c>
      <c r="H120" s="37">
        <v>658.93333333333339</v>
      </c>
      <c r="I120" s="37">
        <v>670.26666666666665</v>
      </c>
      <c r="J120" s="37">
        <v>677.23333333333335</v>
      </c>
      <c r="K120" s="28">
        <v>663.3</v>
      </c>
      <c r="L120" s="28">
        <v>645</v>
      </c>
      <c r="M120" s="28">
        <v>17.974540000000001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21.25</v>
      </c>
      <c r="D121" s="37">
        <v>21.25</v>
      </c>
      <c r="E121" s="37">
        <v>21.2</v>
      </c>
      <c r="F121" s="37">
        <v>21.15</v>
      </c>
      <c r="G121" s="37">
        <v>21.099999999999998</v>
      </c>
      <c r="H121" s="37">
        <v>21.3</v>
      </c>
      <c r="I121" s="37">
        <v>21.349999999999998</v>
      </c>
      <c r="J121" s="37">
        <v>21.400000000000002</v>
      </c>
      <c r="K121" s="28">
        <v>21.3</v>
      </c>
      <c r="L121" s="28">
        <v>21.2</v>
      </c>
      <c r="M121" s="28">
        <v>16.325199999999999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351.65</v>
      </c>
      <c r="D122" s="37">
        <v>349.7166666666667</v>
      </c>
      <c r="E122" s="37">
        <v>344.53333333333342</v>
      </c>
      <c r="F122" s="37">
        <v>337.41666666666674</v>
      </c>
      <c r="G122" s="37">
        <v>332.23333333333346</v>
      </c>
      <c r="H122" s="37">
        <v>356.83333333333337</v>
      </c>
      <c r="I122" s="37">
        <v>362.01666666666665</v>
      </c>
      <c r="J122" s="37">
        <v>369.13333333333333</v>
      </c>
      <c r="K122" s="28">
        <v>354.9</v>
      </c>
      <c r="L122" s="28">
        <v>342.6</v>
      </c>
      <c r="M122" s="28">
        <v>38.496879999999997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205.3</v>
      </c>
      <c r="D123" s="37">
        <v>205.06666666666669</v>
      </c>
      <c r="E123" s="37">
        <v>202.73333333333338</v>
      </c>
      <c r="F123" s="37">
        <v>200.16666666666669</v>
      </c>
      <c r="G123" s="37">
        <v>197.83333333333337</v>
      </c>
      <c r="H123" s="37">
        <v>207.63333333333338</v>
      </c>
      <c r="I123" s="37">
        <v>209.9666666666667</v>
      </c>
      <c r="J123" s="37">
        <v>212.53333333333339</v>
      </c>
      <c r="K123" s="28">
        <v>207.4</v>
      </c>
      <c r="L123" s="28">
        <v>202.5</v>
      </c>
      <c r="M123" s="28">
        <v>29.076889999999999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913.7</v>
      </c>
      <c r="D124" s="37">
        <v>919.41666666666663</v>
      </c>
      <c r="E124" s="37">
        <v>900.83333333333326</v>
      </c>
      <c r="F124" s="37">
        <v>887.96666666666658</v>
      </c>
      <c r="G124" s="37">
        <v>869.38333333333321</v>
      </c>
      <c r="H124" s="37">
        <v>932.2833333333333</v>
      </c>
      <c r="I124" s="37">
        <v>950.86666666666656</v>
      </c>
      <c r="J124" s="37">
        <v>963.73333333333335</v>
      </c>
      <c r="K124" s="28">
        <v>938</v>
      </c>
      <c r="L124" s="28">
        <v>906.55</v>
      </c>
      <c r="M124" s="28">
        <v>19.058679999999999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3697.25</v>
      </c>
      <c r="D125" s="37">
        <v>3654.15</v>
      </c>
      <c r="E125" s="37">
        <v>3598.3</v>
      </c>
      <c r="F125" s="37">
        <v>3499.35</v>
      </c>
      <c r="G125" s="37">
        <v>3443.5</v>
      </c>
      <c r="H125" s="37">
        <v>3753.1000000000004</v>
      </c>
      <c r="I125" s="37">
        <v>3808.95</v>
      </c>
      <c r="J125" s="37">
        <v>3907.9000000000005</v>
      </c>
      <c r="K125" s="28">
        <v>3710</v>
      </c>
      <c r="L125" s="28">
        <v>3555.2</v>
      </c>
      <c r="M125" s="28">
        <v>5.8759800000000002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1500</v>
      </c>
      <c r="D126" s="37">
        <v>1504.0666666666666</v>
      </c>
      <c r="E126" s="37">
        <v>1487.9333333333332</v>
      </c>
      <c r="F126" s="37">
        <v>1475.8666666666666</v>
      </c>
      <c r="G126" s="37">
        <v>1459.7333333333331</v>
      </c>
      <c r="H126" s="37">
        <v>1516.1333333333332</v>
      </c>
      <c r="I126" s="37">
        <v>1532.2666666666664</v>
      </c>
      <c r="J126" s="37">
        <v>1544.3333333333333</v>
      </c>
      <c r="K126" s="28">
        <v>1520.2</v>
      </c>
      <c r="L126" s="28">
        <v>1492</v>
      </c>
      <c r="M126" s="28">
        <v>46.976080000000003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1802.5</v>
      </c>
      <c r="D127" s="37">
        <v>1807.3833333333332</v>
      </c>
      <c r="E127" s="37">
        <v>1776.2666666666664</v>
      </c>
      <c r="F127" s="37">
        <v>1750.0333333333333</v>
      </c>
      <c r="G127" s="37">
        <v>1718.9166666666665</v>
      </c>
      <c r="H127" s="37">
        <v>1833.6166666666663</v>
      </c>
      <c r="I127" s="37">
        <v>1864.7333333333331</v>
      </c>
      <c r="J127" s="37">
        <v>1890.9666666666662</v>
      </c>
      <c r="K127" s="28">
        <v>1838.5</v>
      </c>
      <c r="L127" s="28">
        <v>1781.15</v>
      </c>
      <c r="M127" s="28">
        <v>7.1105400000000003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868.9</v>
      </c>
      <c r="D128" s="37">
        <v>866.55000000000007</v>
      </c>
      <c r="E128" s="37">
        <v>857.60000000000014</v>
      </c>
      <c r="F128" s="37">
        <v>846.30000000000007</v>
      </c>
      <c r="G128" s="37">
        <v>837.35000000000014</v>
      </c>
      <c r="H128" s="37">
        <v>877.85000000000014</v>
      </c>
      <c r="I128" s="37">
        <v>886.80000000000018</v>
      </c>
      <c r="J128" s="37">
        <v>898.10000000000014</v>
      </c>
      <c r="K128" s="28">
        <v>875.5</v>
      </c>
      <c r="L128" s="28">
        <v>855.25</v>
      </c>
      <c r="M128" s="28">
        <v>1.3310500000000001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248.05</v>
      </c>
      <c r="D129" s="37">
        <v>250.18333333333331</v>
      </c>
      <c r="E129" s="37">
        <v>244.86666666666662</v>
      </c>
      <c r="F129" s="37">
        <v>241.68333333333331</v>
      </c>
      <c r="G129" s="37">
        <v>236.36666666666662</v>
      </c>
      <c r="H129" s="37">
        <v>253.36666666666662</v>
      </c>
      <c r="I129" s="37">
        <v>258.68333333333328</v>
      </c>
      <c r="J129" s="37">
        <v>261.86666666666662</v>
      </c>
      <c r="K129" s="28">
        <v>255.5</v>
      </c>
      <c r="L129" s="28">
        <v>247</v>
      </c>
      <c r="M129" s="28">
        <v>4.1083800000000004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576.15</v>
      </c>
      <c r="D130" s="37">
        <v>577.11666666666667</v>
      </c>
      <c r="E130" s="37">
        <v>571.23333333333335</v>
      </c>
      <c r="F130" s="37">
        <v>566.31666666666672</v>
      </c>
      <c r="G130" s="37">
        <v>560.43333333333339</v>
      </c>
      <c r="H130" s="37">
        <v>582.0333333333333</v>
      </c>
      <c r="I130" s="37">
        <v>587.91666666666674</v>
      </c>
      <c r="J130" s="37">
        <v>592.83333333333326</v>
      </c>
      <c r="K130" s="28">
        <v>583</v>
      </c>
      <c r="L130" s="28">
        <v>572.20000000000005</v>
      </c>
      <c r="M130" s="28">
        <v>41.387050000000002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373.35</v>
      </c>
      <c r="D131" s="37">
        <v>372.2166666666667</v>
      </c>
      <c r="E131" s="37">
        <v>366.93333333333339</v>
      </c>
      <c r="F131" s="37">
        <v>360.51666666666671</v>
      </c>
      <c r="G131" s="37">
        <v>355.23333333333341</v>
      </c>
      <c r="H131" s="37">
        <v>378.63333333333338</v>
      </c>
      <c r="I131" s="37">
        <v>383.91666666666669</v>
      </c>
      <c r="J131" s="37">
        <v>390.33333333333337</v>
      </c>
      <c r="K131" s="28">
        <v>377.5</v>
      </c>
      <c r="L131" s="28">
        <v>365.8</v>
      </c>
      <c r="M131" s="28">
        <v>71.401200000000003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516.35</v>
      </c>
      <c r="D132" s="37">
        <v>519.63333333333333</v>
      </c>
      <c r="E132" s="37">
        <v>510.7166666666667</v>
      </c>
      <c r="F132" s="37">
        <v>505.08333333333337</v>
      </c>
      <c r="G132" s="37">
        <v>496.16666666666674</v>
      </c>
      <c r="H132" s="37">
        <v>525.26666666666665</v>
      </c>
      <c r="I132" s="37">
        <v>534.18333333333339</v>
      </c>
      <c r="J132" s="37">
        <v>539.81666666666661</v>
      </c>
      <c r="K132" s="28">
        <v>528.54999999999995</v>
      </c>
      <c r="L132" s="28">
        <v>514</v>
      </c>
      <c r="M132" s="28">
        <v>19.681090000000001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1845.5</v>
      </c>
      <c r="D133" s="37">
        <v>1854.7833333333335</v>
      </c>
      <c r="E133" s="37">
        <v>1829.4666666666672</v>
      </c>
      <c r="F133" s="37">
        <v>1813.4333333333336</v>
      </c>
      <c r="G133" s="37">
        <v>1788.1166666666672</v>
      </c>
      <c r="H133" s="37">
        <v>1870.8166666666671</v>
      </c>
      <c r="I133" s="37">
        <v>1896.1333333333332</v>
      </c>
      <c r="J133" s="37">
        <v>1912.166666666667</v>
      </c>
      <c r="K133" s="28">
        <v>1880.1</v>
      </c>
      <c r="L133" s="28">
        <v>1838.75</v>
      </c>
      <c r="M133" s="28">
        <v>14.65616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76.05</v>
      </c>
      <c r="D134" s="37">
        <v>76.2</v>
      </c>
      <c r="E134" s="37">
        <v>75.2</v>
      </c>
      <c r="F134" s="37">
        <v>74.349999999999994</v>
      </c>
      <c r="G134" s="37">
        <v>73.349999999999994</v>
      </c>
      <c r="H134" s="37">
        <v>77.050000000000011</v>
      </c>
      <c r="I134" s="37">
        <v>78.050000000000011</v>
      </c>
      <c r="J134" s="37">
        <v>78.90000000000002</v>
      </c>
      <c r="K134" s="28">
        <v>77.2</v>
      </c>
      <c r="L134" s="28">
        <v>75.349999999999994</v>
      </c>
      <c r="M134" s="28">
        <v>36.508310000000002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3452.25</v>
      </c>
      <c r="D135" s="37">
        <v>3462.0166666666664</v>
      </c>
      <c r="E135" s="37">
        <v>3425.2333333333327</v>
      </c>
      <c r="F135" s="37">
        <v>3398.2166666666662</v>
      </c>
      <c r="G135" s="37">
        <v>3361.4333333333325</v>
      </c>
      <c r="H135" s="37">
        <v>3489.0333333333328</v>
      </c>
      <c r="I135" s="37">
        <v>3525.8166666666666</v>
      </c>
      <c r="J135" s="37">
        <v>3552.833333333333</v>
      </c>
      <c r="K135" s="28">
        <v>3498.8</v>
      </c>
      <c r="L135" s="28">
        <v>3435</v>
      </c>
      <c r="M135" s="28">
        <v>1.5162800000000001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346.55</v>
      </c>
      <c r="D136" s="37">
        <v>349.58333333333331</v>
      </c>
      <c r="E136" s="37">
        <v>342.46666666666664</v>
      </c>
      <c r="F136" s="37">
        <v>338.38333333333333</v>
      </c>
      <c r="G136" s="37">
        <v>331.26666666666665</v>
      </c>
      <c r="H136" s="37">
        <v>353.66666666666663</v>
      </c>
      <c r="I136" s="37">
        <v>360.7833333333333</v>
      </c>
      <c r="J136" s="37">
        <v>364.86666666666662</v>
      </c>
      <c r="K136" s="28">
        <v>356.7</v>
      </c>
      <c r="L136" s="28">
        <v>345.5</v>
      </c>
      <c r="M136" s="28">
        <v>44.060079999999999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4315.1000000000004</v>
      </c>
      <c r="D137" s="37">
        <v>4294.6333333333341</v>
      </c>
      <c r="E137" s="37">
        <v>4252.4666666666681</v>
      </c>
      <c r="F137" s="37">
        <v>4189.8333333333339</v>
      </c>
      <c r="G137" s="37">
        <v>4147.6666666666679</v>
      </c>
      <c r="H137" s="37">
        <v>4357.2666666666682</v>
      </c>
      <c r="I137" s="37">
        <v>4399.4333333333343</v>
      </c>
      <c r="J137" s="37">
        <v>4462.0666666666684</v>
      </c>
      <c r="K137" s="28">
        <v>4336.8</v>
      </c>
      <c r="L137" s="28">
        <v>4232</v>
      </c>
      <c r="M137" s="28">
        <v>2.6612100000000001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1584.55</v>
      </c>
      <c r="D138" s="37">
        <v>1587.4833333333333</v>
      </c>
      <c r="E138" s="37">
        <v>1567.1666666666667</v>
      </c>
      <c r="F138" s="37">
        <v>1549.7833333333333</v>
      </c>
      <c r="G138" s="37">
        <v>1529.4666666666667</v>
      </c>
      <c r="H138" s="37">
        <v>1604.8666666666668</v>
      </c>
      <c r="I138" s="37">
        <v>1625.1833333333334</v>
      </c>
      <c r="J138" s="37">
        <v>1642.5666666666668</v>
      </c>
      <c r="K138" s="28">
        <v>1607.8</v>
      </c>
      <c r="L138" s="28">
        <v>1570.1</v>
      </c>
      <c r="M138" s="28">
        <v>21.224419999999999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548.75</v>
      </c>
      <c r="D139" s="37">
        <v>546.38333333333333</v>
      </c>
      <c r="E139" s="37">
        <v>541.9666666666667</v>
      </c>
      <c r="F139" s="37">
        <v>535.18333333333339</v>
      </c>
      <c r="G139" s="37">
        <v>530.76666666666677</v>
      </c>
      <c r="H139" s="37">
        <v>553.16666666666663</v>
      </c>
      <c r="I139" s="37">
        <v>557.58333333333337</v>
      </c>
      <c r="J139" s="37">
        <v>564.36666666666656</v>
      </c>
      <c r="K139" s="28">
        <v>550.79999999999995</v>
      </c>
      <c r="L139" s="28">
        <v>539.6</v>
      </c>
      <c r="M139" s="28">
        <v>6.3901500000000002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613.20000000000005</v>
      </c>
      <c r="D140" s="37">
        <v>610.36666666666667</v>
      </c>
      <c r="E140" s="37">
        <v>605.83333333333337</v>
      </c>
      <c r="F140" s="37">
        <v>598.4666666666667</v>
      </c>
      <c r="G140" s="37">
        <v>593.93333333333339</v>
      </c>
      <c r="H140" s="37">
        <v>617.73333333333335</v>
      </c>
      <c r="I140" s="37">
        <v>622.26666666666665</v>
      </c>
      <c r="J140" s="37">
        <v>629.63333333333333</v>
      </c>
      <c r="K140" s="28">
        <v>614.9</v>
      </c>
      <c r="L140" s="28">
        <v>603</v>
      </c>
      <c r="M140" s="28">
        <v>9.08704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70653.55</v>
      </c>
      <c r="D141" s="37">
        <v>71123.400000000009</v>
      </c>
      <c r="E141" s="37">
        <v>69850.150000000023</v>
      </c>
      <c r="F141" s="37">
        <v>69046.750000000015</v>
      </c>
      <c r="G141" s="37">
        <v>67773.500000000029</v>
      </c>
      <c r="H141" s="37">
        <v>71926.800000000017</v>
      </c>
      <c r="I141" s="37">
        <v>73200.049999999988</v>
      </c>
      <c r="J141" s="37">
        <v>74003.450000000012</v>
      </c>
      <c r="K141" s="28">
        <v>72396.649999999994</v>
      </c>
      <c r="L141" s="28">
        <v>70320</v>
      </c>
      <c r="M141" s="28">
        <v>0.10536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762.1</v>
      </c>
      <c r="D142" s="37">
        <v>762.69999999999993</v>
      </c>
      <c r="E142" s="37">
        <v>754.39999999999986</v>
      </c>
      <c r="F142" s="37">
        <v>746.69999999999993</v>
      </c>
      <c r="G142" s="37">
        <v>738.39999999999986</v>
      </c>
      <c r="H142" s="37">
        <v>770.39999999999986</v>
      </c>
      <c r="I142" s="37">
        <v>778.69999999999982</v>
      </c>
      <c r="J142" s="37">
        <v>786.39999999999986</v>
      </c>
      <c r="K142" s="28">
        <v>771</v>
      </c>
      <c r="L142" s="28">
        <v>755</v>
      </c>
      <c r="M142" s="28">
        <v>2.21767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186.35</v>
      </c>
      <c r="D143" s="37">
        <v>186.23333333333335</v>
      </c>
      <c r="E143" s="37">
        <v>182.4666666666667</v>
      </c>
      <c r="F143" s="37">
        <v>178.58333333333334</v>
      </c>
      <c r="G143" s="37">
        <v>174.81666666666669</v>
      </c>
      <c r="H143" s="37">
        <v>190.1166666666667</v>
      </c>
      <c r="I143" s="37">
        <v>193.88333333333335</v>
      </c>
      <c r="J143" s="37">
        <v>197.76666666666671</v>
      </c>
      <c r="K143" s="28">
        <v>190</v>
      </c>
      <c r="L143" s="28">
        <v>182.35</v>
      </c>
      <c r="M143" s="28">
        <v>52.389429999999997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1045</v>
      </c>
      <c r="D144" s="37">
        <v>1045.3999999999999</v>
      </c>
      <c r="E144" s="37">
        <v>1033.8499999999997</v>
      </c>
      <c r="F144" s="37">
        <v>1022.6999999999998</v>
      </c>
      <c r="G144" s="37">
        <v>1011.1499999999996</v>
      </c>
      <c r="H144" s="37">
        <v>1056.5499999999997</v>
      </c>
      <c r="I144" s="37">
        <v>1068.0999999999999</v>
      </c>
      <c r="J144" s="37">
        <v>1079.2499999999998</v>
      </c>
      <c r="K144" s="28">
        <v>1056.95</v>
      </c>
      <c r="L144" s="28">
        <v>1034.25</v>
      </c>
      <c r="M144" s="28">
        <v>42.933979999999998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94.95</v>
      </c>
      <c r="D145" s="37">
        <v>94.84999999999998</v>
      </c>
      <c r="E145" s="37">
        <v>93.69999999999996</v>
      </c>
      <c r="F145" s="37">
        <v>92.449999999999974</v>
      </c>
      <c r="G145" s="37">
        <v>91.299999999999955</v>
      </c>
      <c r="H145" s="37">
        <v>96.099999999999966</v>
      </c>
      <c r="I145" s="37">
        <v>97.249999999999972</v>
      </c>
      <c r="J145" s="37">
        <v>98.499999999999972</v>
      </c>
      <c r="K145" s="28">
        <v>96</v>
      </c>
      <c r="L145" s="28">
        <v>93.6</v>
      </c>
      <c r="M145" s="28">
        <v>28.221139999999998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491.3</v>
      </c>
      <c r="D146" s="37">
        <v>492.0333333333333</v>
      </c>
      <c r="E146" s="37">
        <v>486.11666666666662</v>
      </c>
      <c r="F146" s="37">
        <v>480.93333333333334</v>
      </c>
      <c r="G146" s="37">
        <v>475.01666666666665</v>
      </c>
      <c r="H146" s="37">
        <v>497.21666666666658</v>
      </c>
      <c r="I146" s="37">
        <v>503.13333333333333</v>
      </c>
      <c r="J146" s="37">
        <v>508.31666666666655</v>
      </c>
      <c r="K146" s="28">
        <v>497.95</v>
      </c>
      <c r="L146" s="28">
        <v>486.85</v>
      </c>
      <c r="M146" s="28">
        <v>14.72376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7892.45</v>
      </c>
      <c r="D147" s="37">
        <v>7844.7166666666672</v>
      </c>
      <c r="E147" s="37">
        <v>7768.4333333333343</v>
      </c>
      <c r="F147" s="37">
        <v>7644.416666666667</v>
      </c>
      <c r="G147" s="37">
        <v>7568.1333333333341</v>
      </c>
      <c r="H147" s="37">
        <v>7968.7333333333345</v>
      </c>
      <c r="I147" s="37">
        <v>8045.0166666666673</v>
      </c>
      <c r="J147" s="37">
        <v>8169.0333333333347</v>
      </c>
      <c r="K147" s="28">
        <v>7921</v>
      </c>
      <c r="L147" s="28">
        <v>7720.7</v>
      </c>
      <c r="M147" s="28">
        <v>8.1359600000000007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825.4</v>
      </c>
      <c r="D148" s="37">
        <v>821.33333333333337</v>
      </c>
      <c r="E148" s="37">
        <v>809.7166666666667</v>
      </c>
      <c r="F148" s="37">
        <v>794.0333333333333</v>
      </c>
      <c r="G148" s="37">
        <v>782.41666666666663</v>
      </c>
      <c r="H148" s="37">
        <v>837.01666666666677</v>
      </c>
      <c r="I148" s="37">
        <v>848.63333333333333</v>
      </c>
      <c r="J148" s="37">
        <v>864.31666666666683</v>
      </c>
      <c r="K148" s="28">
        <v>832.95</v>
      </c>
      <c r="L148" s="28">
        <v>805.65</v>
      </c>
      <c r="M148" s="28">
        <v>9.0402000000000005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3063</v>
      </c>
      <c r="D149" s="37">
        <v>3059.3166666666671</v>
      </c>
      <c r="E149" s="37">
        <v>3024.6333333333341</v>
      </c>
      <c r="F149" s="37">
        <v>2986.2666666666669</v>
      </c>
      <c r="G149" s="37">
        <v>2951.5833333333339</v>
      </c>
      <c r="H149" s="37">
        <v>3097.6833333333343</v>
      </c>
      <c r="I149" s="37">
        <v>3132.3666666666677</v>
      </c>
      <c r="J149" s="37">
        <v>3170.7333333333345</v>
      </c>
      <c r="K149" s="28">
        <v>3094</v>
      </c>
      <c r="L149" s="28">
        <v>3020.95</v>
      </c>
      <c r="M149" s="28">
        <v>3.8182999999999998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2522.4</v>
      </c>
      <c r="D150" s="37">
        <v>2526.9</v>
      </c>
      <c r="E150" s="37">
        <v>2499.1000000000004</v>
      </c>
      <c r="F150" s="37">
        <v>2475.8000000000002</v>
      </c>
      <c r="G150" s="37">
        <v>2448.0000000000005</v>
      </c>
      <c r="H150" s="37">
        <v>2550.2000000000003</v>
      </c>
      <c r="I150" s="37">
        <v>2578.0000000000005</v>
      </c>
      <c r="J150" s="37">
        <v>2601.3000000000002</v>
      </c>
      <c r="K150" s="28">
        <v>2554.6999999999998</v>
      </c>
      <c r="L150" s="28">
        <v>2503.6</v>
      </c>
      <c r="M150" s="28">
        <v>3.0385599999999999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1074.4000000000001</v>
      </c>
      <c r="D151" s="37">
        <v>1069.6666666666667</v>
      </c>
      <c r="E151" s="37">
        <v>1060.3333333333335</v>
      </c>
      <c r="F151" s="37">
        <v>1046.2666666666667</v>
      </c>
      <c r="G151" s="37">
        <v>1036.9333333333334</v>
      </c>
      <c r="H151" s="37">
        <v>1083.7333333333336</v>
      </c>
      <c r="I151" s="37">
        <v>1093.0666666666671</v>
      </c>
      <c r="J151" s="37">
        <v>1107.1333333333337</v>
      </c>
      <c r="K151" s="28">
        <v>1079</v>
      </c>
      <c r="L151" s="28">
        <v>1055.5999999999999</v>
      </c>
      <c r="M151" s="28">
        <v>8.3475699999999993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688.95</v>
      </c>
      <c r="D152" s="37">
        <v>688.70000000000016</v>
      </c>
      <c r="E152" s="37">
        <v>681.3000000000003</v>
      </c>
      <c r="F152" s="37">
        <v>673.65000000000009</v>
      </c>
      <c r="G152" s="37">
        <v>666.25000000000023</v>
      </c>
      <c r="H152" s="37">
        <v>696.35000000000036</v>
      </c>
      <c r="I152" s="37">
        <v>703.75000000000023</v>
      </c>
      <c r="J152" s="37">
        <v>711.40000000000043</v>
      </c>
      <c r="K152" s="28">
        <v>696.1</v>
      </c>
      <c r="L152" s="28">
        <v>681.05</v>
      </c>
      <c r="M152" s="28">
        <v>1.1775199999999999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123.65</v>
      </c>
      <c r="D153" s="37">
        <v>123.53333333333335</v>
      </c>
      <c r="E153" s="37">
        <v>122.31666666666669</v>
      </c>
      <c r="F153" s="37">
        <v>120.98333333333335</v>
      </c>
      <c r="G153" s="37">
        <v>119.76666666666669</v>
      </c>
      <c r="H153" s="37">
        <v>124.86666666666669</v>
      </c>
      <c r="I153" s="37">
        <v>126.08333333333336</v>
      </c>
      <c r="J153" s="37">
        <v>127.41666666666669</v>
      </c>
      <c r="K153" s="28">
        <v>124.75</v>
      </c>
      <c r="L153" s="28">
        <v>122.2</v>
      </c>
      <c r="M153" s="28">
        <v>66.283779999999993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157.05000000000001</v>
      </c>
      <c r="D154" s="37">
        <v>157.63333333333333</v>
      </c>
      <c r="E154" s="37">
        <v>155.51666666666665</v>
      </c>
      <c r="F154" s="37">
        <v>153.98333333333332</v>
      </c>
      <c r="G154" s="37">
        <v>151.86666666666665</v>
      </c>
      <c r="H154" s="37">
        <v>159.16666666666666</v>
      </c>
      <c r="I154" s="37">
        <v>161.28333333333333</v>
      </c>
      <c r="J154" s="37">
        <v>162.81666666666666</v>
      </c>
      <c r="K154" s="28">
        <v>159.75</v>
      </c>
      <c r="L154" s="28">
        <v>156.1</v>
      </c>
      <c r="M154" s="28">
        <v>164.16591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93.8</v>
      </c>
      <c r="D155" s="37">
        <v>93.283333333333317</v>
      </c>
      <c r="E155" s="37">
        <v>92.46666666666664</v>
      </c>
      <c r="F155" s="37">
        <v>91.133333333333326</v>
      </c>
      <c r="G155" s="37">
        <v>90.316666666666649</v>
      </c>
      <c r="H155" s="37">
        <v>94.616666666666632</v>
      </c>
      <c r="I155" s="37">
        <v>95.433333333333323</v>
      </c>
      <c r="J155" s="37">
        <v>96.766666666666623</v>
      </c>
      <c r="K155" s="28">
        <v>94.1</v>
      </c>
      <c r="L155" s="28">
        <v>91.95</v>
      </c>
      <c r="M155" s="28">
        <v>108.79404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3644.95</v>
      </c>
      <c r="D156" s="37">
        <v>3676.65</v>
      </c>
      <c r="E156" s="37">
        <v>3598.3</v>
      </c>
      <c r="F156" s="37">
        <v>3551.65</v>
      </c>
      <c r="G156" s="37">
        <v>3473.3</v>
      </c>
      <c r="H156" s="37">
        <v>3723.3</v>
      </c>
      <c r="I156" s="37">
        <v>3801.6499999999996</v>
      </c>
      <c r="J156" s="37">
        <v>3848.3</v>
      </c>
      <c r="K156" s="28">
        <v>3755</v>
      </c>
      <c r="L156" s="28">
        <v>3630</v>
      </c>
      <c r="M156" s="28">
        <v>0.55105999999999999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16723.75</v>
      </c>
      <c r="D157" s="37">
        <v>16643.433333333334</v>
      </c>
      <c r="E157" s="37">
        <v>16526.866666666669</v>
      </c>
      <c r="F157" s="37">
        <v>16329.983333333334</v>
      </c>
      <c r="G157" s="37">
        <v>16213.416666666668</v>
      </c>
      <c r="H157" s="37">
        <v>16840.316666666669</v>
      </c>
      <c r="I157" s="37">
        <v>16956.883333333335</v>
      </c>
      <c r="J157" s="37">
        <v>17153.76666666667</v>
      </c>
      <c r="K157" s="28">
        <v>16760</v>
      </c>
      <c r="L157" s="28">
        <v>16446.55</v>
      </c>
      <c r="M157" s="28">
        <v>0.81635999999999997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283.10000000000002</v>
      </c>
      <c r="D158" s="37">
        <v>281.61666666666662</v>
      </c>
      <c r="E158" s="37">
        <v>278.28333333333325</v>
      </c>
      <c r="F158" s="37">
        <v>273.46666666666664</v>
      </c>
      <c r="G158" s="37">
        <v>270.13333333333327</v>
      </c>
      <c r="H158" s="37">
        <v>286.43333333333322</v>
      </c>
      <c r="I158" s="37">
        <v>289.76666666666659</v>
      </c>
      <c r="J158" s="37">
        <v>294.5833333333332</v>
      </c>
      <c r="K158" s="28">
        <v>284.95</v>
      </c>
      <c r="L158" s="28">
        <v>276.8</v>
      </c>
      <c r="M158" s="28">
        <v>3.5857999999999999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780.95</v>
      </c>
      <c r="D159" s="37">
        <v>776.69999999999993</v>
      </c>
      <c r="E159" s="37">
        <v>759.39999999999986</v>
      </c>
      <c r="F159" s="37">
        <v>737.84999999999991</v>
      </c>
      <c r="G159" s="37">
        <v>720.54999999999984</v>
      </c>
      <c r="H159" s="37">
        <v>798.24999999999989</v>
      </c>
      <c r="I159" s="37">
        <v>815.54999999999984</v>
      </c>
      <c r="J159" s="37">
        <v>837.09999999999991</v>
      </c>
      <c r="K159" s="28">
        <v>794</v>
      </c>
      <c r="L159" s="28">
        <v>755.15</v>
      </c>
      <c r="M159" s="28">
        <v>15.309189999999999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163.4</v>
      </c>
      <c r="D160" s="37">
        <v>163.96666666666667</v>
      </c>
      <c r="E160" s="37">
        <v>161.53333333333333</v>
      </c>
      <c r="F160" s="37">
        <v>159.66666666666666</v>
      </c>
      <c r="G160" s="37">
        <v>157.23333333333332</v>
      </c>
      <c r="H160" s="37">
        <v>165.83333333333334</v>
      </c>
      <c r="I160" s="37">
        <v>168.26666666666668</v>
      </c>
      <c r="J160" s="37">
        <v>170.13333333333335</v>
      </c>
      <c r="K160" s="28">
        <v>166.4</v>
      </c>
      <c r="L160" s="28">
        <v>162.1</v>
      </c>
      <c r="M160" s="28">
        <v>459.94326999999998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280.05</v>
      </c>
      <c r="D161" s="37">
        <v>281.41666666666669</v>
      </c>
      <c r="E161" s="37">
        <v>275.93333333333339</v>
      </c>
      <c r="F161" s="37">
        <v>271.81666666666672</v>
      </c>
      <c r="G161" s="37">
        <v>266.33333333333343</v>
      </c>
      <c r="H161" s="37">
        <v>285.53333333333336</v>
      </c>
      <c r="I161" s="37">
        <v>291.01666666666659</v>
      </c>
      <c r="J161" s="37">
        <v>295.13333333333333</v>
      </c>
      <c r="K161" s="28">
        <v>286.89999999999998</v>
      </c>
      <c r="L161" s="28">
        <v>277.3</v>
      </c>
      <c r="M161" s="28">
        <v>88.034059999999997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2598.15</v>
      </c>
      <c r="D162" s="37">
        <v>2607.5666666666671</v>
      </c>
      <c r="E162" s="37">
        <v>2540.5833333333339</v>
      </c>
      <c r="F162" s="37">
        <v>2483.0166666666669</v>
      </c>
      <c r="G162" s="37">
        <v>2416.0333333333338</v>
      </c>
      <c r="H162" s="37">
        <v>2665.1333333333341</v>
      </c>
      <c r="I162" s="37">
        <v>2732.1166666666668</v>
      </c>
      <c r="J162" s="37">
        <v>2789.6833333333343</v>
      </c>
      <c r="K162" s="28">
        <v>2674.55</v>
      </c>
      <c r="L162" s="28">
        <v>2550</v>
      </c>
      <c r="M162" s="28">
        <v>2.9551699999999999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41362.15</v>
      </c>
      <c r="D163" s="37">
        <v>41357.783333333333</v>
      </c>
      <c r="E163" s="37">
        <v>40922.366666666669</v>
      </c>
      <c r="F163" s="37">
        <v>40482.583333333336</v>
      </c>
      <c r="G163" s="37">
        <v>40047.166666666672</v>
      </c>
      <c r="H163" s="37">
        <v>41797.566666666666</v>
      </c>
      <c r="I163" s="37">
        <v>42232.983333333337</v>
      </c>
      <c r="J163" s="37">
        <v>42672.766666666663</v>
      </c>
      <c r="K163" s="28">
        <v>41793.199999999997</v>
      </c>
      <c r="L163" s="28">
        <v>40918</v>
      </c>
      <c r="M163" s="28">
        <v>0.11206000000000001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226.15</v>
      </c>
      <c r="D164" s="37">
        <v>227.71666666666667</v>
      </c>
      <c r="E164" s="37">
        <v>223.43333333333334</v>
      </c>
      <c r="F164" s="37">
        <v>220.71666666666667</v>
      </c>
      <c r="G164" s="37">
        <v>216.43333333333334</v>
      </c>
      <c r="H164" s="37">
        <v>230.43333333333334</v>
      </c>
      <c r="I164" s="37">
        <v>234.7166666666667</v>
      </c>
      <c r="J164" s="37">
        <v>237.43333333333334</v>
      </c>
      <c r="K164" s="28">
        <v>232</v>
      </c>
      <c r="L164" s="28">
        <v>225</v>
      </c>
      <c r="M164" s="28">
        <v>13.784979999999999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4100.45</v>
      </c>
      <c r="D165" s="37">
        <v>4125.166666666667</v>
      </c>
      <c r="E165" s="37">
        <v>4065.3333333333339</v>
      </c>
      <c r="F165" s="37">
        <v>4030.2166666666672</v>
      </c>
      <c r="G165" s="37">
        <v>3970.3833333333341</v>
      </c>
      <c r="H165" s="37">
        <v>4160.2833333333338</v>
      </c>
      <c r="I165" s="37">
        <v>4220.1166666666677</v>
      </c>
      <c r="J165" s="37">
        <v>4255.2333333333336</v>
      </c>
      <c r="K165" s="28">
        <v>4185</v>
      </c>
      <c r="L165" s="28">
        <v>4090.05</v>
      </c>
      <c r="M165" s="28">
        <v>0.16829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2100.85</v>
      </c>
      <c r="D166" s="37">
        <v>2114.8833333333332</v>
      </c>
      <c r="E166" s="37">
        <v>2081.9666666666662</v>
      </c>
      <c r="F166" s="37">
        <v>2063.083333333333</v>
      </c>
      <c r="G166" s="37">
        <v>2030.1666666666661</v>
      </c>
      <c r="H166" s="37">
        <v>2133.7666666666664</v>
      </c>
      <c r="I166" s="37">
        <v>2166.6833333333334</v>
      </c>
      <c r="J166" s="37">
        <v>2185.5666666666666</v>
      </c>
      <c r="K166" s="28">
        <v>2147.8000000000002</v>
      </c>
      <c r="L166" s="28">
        <v>2096</v>
      </c>
      <c r="M166" s="28">
        <v>3.4598200000000001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1750.45</v>
      </c>
      <c r="D167" s="37">
        <v>1764.3333333333333</v>
      </c>
      <c r="E167" s="37">
        <v>1723.1166666666666</v>
      </c>
      <c r="F167" s="37">
        <v>1695.7833333333333</v>
      </c>
      <c r="G167" s="37">
        <v>1654.5666666666666</v>
      </c>
      <c r="H167" s="37">
        <v>1791.6666666666665</v>
      </c>
      <c r="I167" s="37">
        <v>1832.8833333333332</v>
      </c>
      <c r="J167" s="37">
        <v>1860.2166666666665</v>
      </c>
      <c r="K167" s="28">
        <v>1805.55</v>
      </c>
      <c r="L167" s="28">
        <v>1737</v>
      </c>
      <c r="M167" s="28">
        <v>6.3262400000000003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2314.1</v>
      </c>
      <c r="D168" s="37">
        <v>2341.9833333333331</v>
      </c>
      <c r="E168" s="37">
        <v>2241.5666666666662</v>
      </c>
      <c r="F168" s="37">
        <v>2169.0333333333328</v>
      </c>
      <c r="G168" s="37">
        <v>2068.6166666666659</v>
      </c>
      <c r="H168" s="37">
        <v>2414.5166666666664</v>
      </c>
      <c r="I168" s="37">
        <v>2514.9333333333334</v>
      </c>
      <c r="J168" s="37">
        <v>2587.4666666666667</v>
      </c>
      <c r="K168" s="28">
        <v>2442.4</v>
      </c>
      <c r="L168" s="28">
        <v>2269.4499999999998</v>
      </c>
      <c r="M168" s="28">
        <v>7.8900300000000003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110.75</v>
      </c>
      <c r="D169" s="37">
        <v>110.60000000000001</v>
      </c>
      <c r="E169" s="37">
        <v>109.55000000000001</v>
      </c>
      <c r="F169" s="37">
        <v>108.35000000000001</v>
      </c>
      <c r="G169" s="37">
        <v>107.30000000000001</v>
      </c>
      <c r="H169" s="37">
        <v>111.80000000000001</v>
      </c>
      <c r="I169" s="37">
        <v>112.85</v>
      </c>
      <c r="J169" s="37">
        <v>114.05000000000001</v>
      </c>
      <c r="K169" s="28">
        <v>111.65</v>
      </c>
      <c r="L169" s="28">
        <v>109.4</v>
      </c>
      <c r="M169" s="28">
        <v>22.561540000000001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224.55</v>
      </c>
      <c r="D170" s="37">
        <v>224.70000000000002</v>
      </c>
      <c r="E170" s="37">
        <v>222.90000000000003</v>
      </c>
      <c r="F170" s="37">
        <v>221.25000000000003</v>
      </c>
      <c r="G170" s="37">
        <v>219.45000000000005</v>
      </c>
      <c r="H170" s="37">
        <v>226.35000000000002</v>
      </c>
      <c r="I170" s="37">
        <v>228.15000000000003</v>
      </c>
      <c r="J170" s="37">
        <v>229.8</v>
      </c>
      <c r="K170" s="28">
        <v>226.5</v>
      </c>
      <c r="L170" s="28">
        <v>223.05</v>
      </c>
      <c r="M170" s="28">
        <v>84.300979999999996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420.05</v>
      </c>
      <c r="D171" s="37">
        <v>423.18333333333334</v>
      </c>
      <c r="E171" s="37">
        <v>414.36666666666667</v>
      </c>
      <c r="F171" s="37">
        <v>408.68333333333334</v>
      </c>
      <c r="G171" s="37">
        <v>399.86666666666667</v>
      </c>
      <c r="H171" s="37">
        <v>428.86666666666667</v>
      </c>
      <c r="I171" s="37">
        <v>437.68333333333339</v>
      </c>
      <c r="J171" s="37">
        <v>443.36666666666667</v>
      </c>
      <c r="K171" s="28">
        <v>432</v>
      </c>
      <c r="L171" s="28">
        <v>417.5</v>
      </c>
      <c r="M171" s="28">
        <v>2.8952399999999998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13851.1</v>
      </c>
      <c r="D172" s="37">
        <v>13835.716666666667</v>
      </c>
      <c r="E172" s="37">
        <v>13671.383333333335</v>
      </c>
      <c r="F172" s="37">
        <v>13491.666666666668</v>
      </c>
      <c r="G172" s="37">
        <v>13327.333333333336</v>
      </c>
      <c r="H172" s="37">
        <v>14015.433333333334</v>
      </c>
      <c r="I172" s="37">
        <v>14179.766666666666</v>
      </c>
      <c r="J172" s="37">
        <v>14359.483333333334</v>
      </c>
      <c r="K172" s="28">
        <v>14000.05</v>
      </c>
      <c r="L172" s="28">
        <v>13656</v>
      </c>
      <c r="M172" s="28">
        <v>4.3529999999999999E-2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31.15</v>
      </c>
      <c r="D173" s="37">
        <v>31.333333333333332</v>
      </c>
      <c r="E173" s="37">
        <v>30.916666666666664</v>
      </c>
      <c r="F173" s="37">
        <v>30.683333333333334</v>
      </c>
      <c r="G173" s="37">
        <v>30.266666666666666</v>
      </c>
      <c r="H173" s="37">
        <v>31.566666666666663</v>
      </c>
      <c r="I173" s="37">
        <v>31.983333333333327</v>
      </c>
      <c r="J173" s="37">
        <v>32.216666666666661</v>
      </c>
      <c r="K173" s="28">
        <v>31.75</v>
      </c>
      <c r="L173" s="28">
        <v>31.1</v>
      </c>
      <c r="M173" s="28">
        <v>204.51354000000001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111.3</v>
      </c>
      <c r="D174" s="37">
        <v>111.66666666666667</v>
      </c>
      <c r="E174" s="37">
        <v>109.33333333333334</v>
      </c>
      <c r="F174" s="37">
        <v>107.36666666666667</v>
      </c>
      <c r="G174" s="37">
        <v>105.03333333333335</v>
      </c>
      <c r="H174" s="37">
        <v>113.63333333333334</v>
      </c>
      <c r="I174" s="37">
        <v>115.96666666666668</v>
      </c>
      <c r="J174" s="37">
        <v>117.93333333333334</v>
      </c>
      <c r="K174" s="28">
        <v>114</v>
      </c>
      <c r="L174" s="28">
        <v>109.7</v>
      </c>
      <c r="M174" s="28">
        <v>181.66531000000001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118.75</v>
      </c>
      <c r="D175" s="37">
        <v>118.13333333333333</v>
      </c>
      <c r="E175" s="37">
        <v>116.81666666666665</v>
      </c>
      <c r="F175" s="37">
        <v>114.88333333333333</v>
      </c>
      <c r="G175" s="37">
        <v>113.56666666666665</v>
      </c>
      <c r="H175" s="37">
        <v>120.06666666666665</v>
      </c>
      <c r="I175" s="37">
        <v>121.38333333333331</v>
      </c>
      <c r="J175" s="37">
        <v>123.31666666666665</v>
      </c>
      <c r="K175" s="28">
        <v>119.45</v>
      </c>
      <c r="L175" s="28">
        <v>116.2</v>
      </c>
      <c r="M175" s="28">
        <v>33.328650000000003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2724.05</v>
      </c>
      <c r="D176" s="37">
        <v>2740.4500000000003</v>
      </c>
      <c r="E176" s="37">
        <v>2699.9000000000005</v>
      </c>
      <c r="F176" s="37">
        <v>2675.7500000000005</v>
      </c>
      <c r="G176" s="37">
        <v>2635.2000000000007</v>
      </c>
      <c r="H176" s="37">
        <v>2764.6000000000004</v>
      </c>
      <c r="I176" s="37">
        <v>2805.1500000000005</v>
      </c>
      <c r="J176" s="37">
        <v>2829.3</v>
      </c>
      <c r="K176" s="28">
        <v>2781</v>
      </c>
      <c r="L176" s="28">
        <v>2716.3</v>
      </c>
      <c r="M176" s="28">
        <v>57.591720000000002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784.9</v>
      </c>
      <c r="D177" s="37">
        <v>779.38333333333333</v>
      </c>
      <c r="E177" s="37">
        <v>761.76666666666665</v>
      </c>
      <c r="F177" s="37">
        <v>738.63333333333333</v>
      </c>
      <c r="G177" s="37">
        <v>721.01666666666665</v>
      </c>
      <c r="H177" s="37">
        <v>802.51666666666665</v>
      </c>
      <c r="I177" s="37">
        <v>820.13333333333321</v>
      </c>
      <c r="J177" s="37">
        <v>843.26666666666665</v>
      </c>
      <c r="K177" s="28">
        <v>797</v>
      </c>
      <c r="L177" s="28">
        <v>756.25</v>
      </c>
      <c r="M177" s="28">
        <v>19.454129999999999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1136.05</v>
      </c>
      <c r="D178" s="37">
        <v>1141.4833333333333</v>
      </c>
      <c r="E178" s="37">
        <v>1123.7666666666667</v>
      </c>
      <c r="F178" s="37">
        <v>1111.4833333333333</v>
      </c>
      <c r="G178" s="37">
        <v>1093.7666666666667</v>
      </c>
      <c r="H178" s="37">
        <v>1153.7666666666667</v>
      </c>
      <c r="I178" s="37">
        <v>1171.4833333333333</v>
      </c>
      <c r="J178" s="37">
        <v>1183.7666666666667</v>
      </c>
      <c r="K178" s="28">
        <v>1159.2</v>
      </c>
      <c r="L178" s="28">
        <v>1129.2</v>
      </c>
      <c r="M178" s="28">
        <v>13.874309999999999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2260.6999999999998</v>
      </c>
      <c r="D179" s="37">
        <v>2285.5666666666666</v>
      </c>
      <c r="E179" s="37">
        <v>2221.1333333333332</v>
      </c>
      <c r="F179" s="37">
        <v>2181.5666666666666</v>
      </c>
      <c r="G179" s="37">
        <v>2117.1333333333332</v>
      </c>
      <c r="H179" s="37">
        <v>2325.1333333333332</v>
      </c>
      <c r="I179" s="37">
        <v>2389.5666666666666</v>
      </c>
      <c r="J179" s="37">
        <v>2429.1333333333332</v>
      </c>
      <c r="K179" s="28">
        <v>2350</v>
      </c>
      <c r="L179" s="28">
        <v>2246</v>
      </c>
      <c r="M179" s="28">
        <v>6.4515399999999996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6664.2</v>
      </c>
      <c r="D180" s="37">
        <v>6666.4000000000005</v>
      </c>
      <c r="E180" s="37">
        <v>6582.8000000000011</v>
      </c>
      <c r="F180" s="37">
        <v>6501.4000000000005</v>
      </c>
      <c r="G180" s="37">
        <v>6417.8000000000011</v>
      </c>
      <c r="H180" s="37">
        <v>6747.8000000000011</v>
      </c>
      <c r="I180" s="37">
        <v>6831.4000000000015</v>
      </c>
      <c r="J180" s="37">
        <v>6912.8000000000011</v>
      </c>
      <c r="K180" s="28">
        <v>6750</v>
      </c>
      <c r="L180" s="28">
        <v>6585</v>
      </c>
      <c r="M180" s="28">
        <v>5.96E-2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19583.75</v>
      </c>
      <c r="D181" s="37">
        <v>19667.649999999998</v>
      </c>
      <c r="E181" s="37">
        <v>19431.099999999995</v>
      </c>
      <c r="F181" s="37">
        <v>19278.449999999997</v>
      </c>
      <c r="G181" s="37">
        <v>19041.899999999994</v>
      </c>
      <c r="H181" s="37">
        <v>19820.299999999996</v>
      </c>
      <c r="I181" s="37">
        <v>20056.849999999999</v>
      </c>
      <c r="J181" s="37">
        <v>20209.499999999996</v>
      </c>
      <c r="K181" s="28">
        <v>19904.2</v>
      </c>
      <c r="L181" s="28">
        <v>19515</v>
      </c>
      <c r="M181" s="28">
        <v>0.72899999999999998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1175.25</v>
      </c>
      <c r="D182" s="37">
        <v>1178.2</v>
      </c>
      <c r="E182" s="37">
        <v>1159.25</v>
      </c>
      <c r="F182" s="37">
        <v>1143.25</v>
      </c>
      <c r="G182" s="37">
        <v>1124.3</v>
      </c>
      <c r="H182" s="37">
        <v>1194.2</v>
      </c>
      <c r="I182" s="37">
        <v>1213.1500000000003</v>
      </c>
      <c r="J182" s="37">
        <v>1229.1500000000001</v>
      </c>
      <c r="K182" s="28">
        <v>1197.1500000000001</v>
      </c>
      <c r="L182" s="28">
        <v>1162.2</v>
      </c>
      <c r="M182" s="28">
        <v>7.5077699999999998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2363</v>
      </c>
      <c r="D183" s="37">
        <v>2362.1333333333332</v>
      </c>
      <c r="E183" s="37">
        <v>2328.8666666666663</v>
      </c>
      <c r="F183" s="37">
        <v>2294.7333333333331</v>
      </c>
      <c r="G183" s="37">
        <v>2261.4666666666662</v>
      </c>
      <c r="H183" s="37">
        <v>2396.2666666666664</v>
      </c>
      <c r="I183" s="37">
        <v>2429.5333333333328</v>
      </c>
      <c r="J183" s="37">
        <v>2463.6666666666665</v>
      </c>
      <c r="K183" s="28">
        <v>2395.4</v>
      </c>
      <c r="L183" s="28">
        <v>2328</v>
      </c>
      <c r="M183" s="28">
        <v>2.63158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471.3</v>
      </c>
      <c r="D184" s="37">
        <v>470.01666666666665</v>
      </c>
      <c r="E184" s="37">
        <v>464.48333333333329</v>
      </c>
      <c r="F184" s="37">
        <v>457.66666666666663</v>
      </c>
      <c r="G184" s="37">
        <v>452.13333333333327</v>
      </c>
      <c r="H184" s="37">
        <v>476.83333333333331</v>
      </c>
      <c r="I184" s="37">
        <v>482.36666666666662</v>
      </c>
      <c r="J184" s="37">
        <v>489.18333333333334</v>
      </c>
      <c r="K184" s="28">
        <v>475.55</v>
      </c>
      <c r="L184" s="28">
        <v>463.2</v>
      </c>
      <c r="M184" s="28">
        <v>171.68870999999999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75.8</v>
      </c>
      <c r="D185" s="37">
        <v>75.766666666666666</v>
      </c>
      <c r="E185" s="37">
        <v>75.133333333333326</v>
      </c>
      <c r="F185" s="37">
        <v>74.466666666666654</v>
      </c>
      <c r="G185" s="37">
        <v>73.833333333333314</v>
      </c>
      <c r="H185" s="37">
        <v>76.433333333333337</v>
      </c>
      <c r="I185" s="37">
        <v>77.066666666666691</v>
      </c>
      <c r="J185" s="37">
        <v>77.733333333333348</v>
      </c>
      <c r="K185" s="28">
        <v>76.400000000000006</v>
      </c>
      <c r="L185" s="28">
        <v>75.099999999999994</v>
      </c>
      <c r="M185" s="28">
        <v>219.51937000000001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847.25</v>
      </c>
      <c r="D186" s="37">
        <v>846.2833333333333</v>
      </c>
      <c r="E186" s="37">
        <v>838.56666666666661</v>
      </c>
      <c r="F186" s="37">
        <v>829.88333333333333</v>
      </c>
      <c r="G186" s="37">
        <v>822.16666666666663</v>
      </c>
      <c r="H186" s="37">
        <v>854.96666666666658</v>
      </c>
      <c r="I186" s="37">
        <v>862.68333333333328</v>
      </c>
      <c r="J186" s="37">
        <v>871.36666666666656</v>
      </c>
      <c r="K186" s="28">
        <v>854</v>
      </c>
      <c r="L186" s="28">
        <v>837.6</v>
      </c>
      <c r="M186" s="28">
        <v>32.089410000000001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429.05</v>
      </c>
      <c r="D187" s="37">
        <v>426.93333333333334</v>
      </c>
      <c r="E187" s="37">
        <v>423.11666666666667</v>
      </c>
      <c r="F187" s="37">
        <v>417.18333333333334</v>
      </c>
      <c r="G187" s="37">
        <v>413.36666666666667</v>
      </c>
      <c r="H187" s="37">
        <v>432.86666666666667</v>
      </c>
      <c r="I187" s="37">
        <v>436.68333333333339</v>
      </c>
      <c r="J187" s="37">
        <v>442.61666666666667</v>
      </c>
      <c r="K187" s="28">
        <v>430.75</v>
      </c>
      <c r="L187" s="28">
        <v>421</v>
      </c>
      <c r="M187" s="28">
        <v>4.6103399999999999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528.70000000000005</v>
      </c>
      <c r="D188" s="37">
        <v>528.36666666666667</v>
      </c>
      <c r="E188" s="37">
        <v>521.68333333333339</v>
      </c>
      <c r="F188" s="37">
        <v>514.66666666666674</v>
      </c>
      <c r="G188" s="37">
        <v>507.98333333333346</v>
      </c>
      <c r="H188" s="37">
        <v>535.38333333333333</v>
      </c>
      <c r="I188" s="37">
        <v>542.06666666666649</v>
      </c>
      <c r="J188" s="37">
        <v>549.08333333333326</v>
      </c>
      <c r="K188" s="28">
        <v>535.04999999999995</v>
      </c>
      <c r="L188" s="28">
        <v>521.35</v>
      </c>
      <c r="M188" s="28">
        <v>1.7156199999999999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751.05</v>
      </c>
      <c r="D189" s="37">
        <v>747.41666666666663</v>
      </c>
      <c r="E189" s="37">
        <v>739.83333333333326</v>
      </c>
      <c r="F189" s="37">
        <v>728.61666666666667</v>
      </c>
      <c r="G189" s="37">
        <v>721.0333333333333</v>
      </c>
      <c r="H189" s="37">
        <v>758.63333333333321</v>
      </c>
      <c r="I189" s="37">
        <v>766.21666666666647</v>
      </c>
      <c r="J189" s="37">
        <v>777.43333333333317</v>
      </c>
      <c r="K189" s="28">
        <v>755</v>
      </c>
      <c r="L189" s="28">
        <v>736.2</v>
      </c>
      <c r="M189" s="28">
        <v>33.760269999999998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936.6</v>
      </c>
      <c r="D190" s="37">
        <v>940.69999999999993</v>
      </c>
      <c r="E190" s="37">
        <v>927.89999999999986</v>
      </c>
      <c r="F190" s="37">
        <v>919.19999999999993</v>
      </c>
      <c r="G190" s="37">
        <v>906.39999999999986</v>
      </c>
      <c r="H190" s="37">
        <v>949.39999999999986</v>
      </c>
      <c r="I190" s="37">
        <v>962.19999999999982</v>
      </c>
      <c r="J190" s="37">
        <v>970.89999999999986</v>
      </c>
      <c r="K190" s="28">
        <v>953.5</v>
      </c>
      <c r="L190" s="28">
        <v>932</v>
      </c>
      <c r="M190" s="28">
        <v>7.6053800000000003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920.05</v>
      </c>
      <c r="D191" s="37">
        <v>923.65</v>
      </c>
      <c r="E191" s="37">
        <v>909.55</v>
      </c>
      <c r="F191" s="37">
        <v>899.05</v>
      </c>
      <c r="G191" s="37">
        <v>884.94999999999993</v>
      </c>
      <c r="H191" s="37">
        <v>934.15</v>
      </c>
      <c r="I191" s="37">
        <v>948.25000000000011</v>
      </c>
      <c r="J191" s="37">
        <v>958.75</v>
      </c>
      <c r="K191" s="28">
        <v>937.75</v>
      </c>
      <c r="L191" s="28">
        <v>913.15</v>
      </c>
      <c r="M191" s="28">
        <v>5.63767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3404.15</v>
      </c>
      <c r="D192" s="37">
        <v>3388.2000000000003</v>
      </c>
      <c r="E192" s="37">
        <v>3362.4500000000007</v>
      </c>
      <c r="F192" s="37">
        <v>3320.7500000000005</v>
      </c>
      <c r="G192" s="37">
        <v>3295.0000000000009</v>
      </c>
      <c r="H192" s="37">
        <v>3429.9000000000005</v>
      </c>
      <c r="I192" s="37">
        <v>3455.6499999999996</v>
      </c>
      <c r="J192" s="37">
        <v>3497.3500000000004</v>
      </c>
      <c r="K192" s="28">
        <v>3413.95</v>
      </c>
      <c r="L192" s="28">
        <v>3346.5</v>
      </c>
      <c r="M192" s="28">
        <v>21.85707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757.15</v>
      </c>
      <c r="D193" s="37">
        <v>753.69999999999993</v>
      </c>
      <c r="E193" s="37">
        <v>742.54999999999984</v>
      </c>
      <c r="F193" s="37">
        <v>727.94999999999993</v>
      </c>
      <c r="G193" s="37">
        <v>716.79999999999984</v>
      </c>
      <c r="H193" s="37">
        <v>768.29999999999984</v>
      </c>
      <c r="I193" s="37">
        <v>779.44999999999993</v>
      </c>
      <c r="J193" s="37">
        <v>794.04999999999984</v>
      </c>
      <c r="K193" s="28">
        <v>764.85</v>
      </c>
      <c r="L193" s="28">
        <v>739.1</v>
      </c>
      <c r="M193" s="28">
        <v>24.61233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8608.9500000000007</v>
      </c>
      <c r="D194" s="37">
        <v>8623.7166666666672</v>
      </c>
      <c r="E194" s="37">
        <v>8537.4333333333343</v>
      </c>
      <c r="F194" s="37">
        <v>8465.9166666666679</v>
      </c>
      <c r="G194" s="37">
        <v>8379.633333333335</v>
      </c>
      <c r="H194" s="37">
        <v>8695.2333333333336</v>
      </c>
      <c r="I194" s="37">
        <v>8781.5166666666664</v>
      </c>
      <c r="J194" s="37">
        <v>8853.0333333333328</v>
      </c>
      <c r="K194" s="28">
        <v>8710</v>
      </c>
      <c r="L194" s="28">
        <v>8552.2000000000007</v>
      </c>
      <c r="M194" s="28">
        <v>2.1019899999999998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435.65</v>
      </c>
      <c r="D195" s="37">
        <v>436.01666666666665</v>
      </c>
      <c r="E195" s="37">
        <v>431.63333333333333</v>
      </c>
      <c r="F195" s="37">
        <v>427.61666666666667</v>
      </c>
      <c r="G195" s="37">
        <v>423.23333333333335</v>
      </c>
      <c r="H195" s="37">
        <v>440.0333333333333</v>
      </c>
      <c r="I195" s="37">
        <v>444.41666666666663</v>
      </c>
      <c r="J195" s="37">
        <v>448.43333333333328</v>
      </c>
      <c r="K195" s="28">
        <v>440.4</v>
      </c>
      <c r="L195" s="28">
        <v>432</v>
      </c>
      <c r="M195" s="28">
        <v>128.44475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233</v>
      </c>
      <c r="D196" s="37">
        <v>233.5</v>
      </c>
      <c r="E196" s="37">
        <v>230.6</v>
      </c>
      <c r="F196" s="37">
        <v>228.2</v>
      </c>
      <c r="G196" s="37">
        <v>225.29999999999998</v>
      </c>
      <c r="H196" s="37">
        <v>235.9</v>
      </c>
      <c r="I196" s="37">
        <v>238.79999999999998</v>
      </c>
      <c r="J196" s="37">
        <v>241.20000000000002</v>
      </c>
      <c r="K196" s="28">
        <v>236.4</v>
      </c>
      <c r="L196" s="28">
        <v>231.1</v>
      </c>
      <c r="M196" s="28">
        <v>132.35033000000001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1086.75</v>
      </c>
      <c r="D197" s="37">
        <v>1083.2333333333333</v>
      </c>
      <c r="E197" s="37">
        <v>1077.5666666666666</v>
      </c>
      <c r="F197" s="37">
        <v>1068.3833333333332</v>
      </c>
      <c r="G197" s="37">
        <v>1062.7166666666665</v>
      </c>
      <c r="H197" s="37">
        <v>1092.4166666666667</v>
      </c>
      <c r="I197" s="37">
        <v>1098.0833333333333</v>
      </c>
      <c r="J197" s="37">
        <v>1107.2666666666669</v>
      </c>
      <c r="K197" s="28">
        <v>1088.9000000000001</v>
      </c>
      <c r="L197" s="28">
        <v>1074.05</v>
      </c>
      <c r="M197" s="28">
        <v>64.734340000000003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1124.2</v>
      </c>
      <c r="D198" s="37">
        <v>1127.8</v>
      </c>
      <c r="E198" s="37">
        <v>1116.3</v>
      </c>
      <c r="F198" s="37">
        <v>1108.4000000000001</v>
      </c>
      <c r="G198" s="37">
        <v>1096.9000000000001</v>
      </c>
      <c r="H198" s="37">
        <v>1135.6999999999998</v>
      </c>
      <c r="I198" s="37">
        <v>1147.1999999999998</v>
      </c>
      <c r="J198" s="37">
        <v>1155.0999999999997</v>
      </c>
      <c r="K198" s="28">
        <v>1139.3</v>
      </c>
      <c r="L198" s="28">
        <v>1119.9000000000001</v>
      </c>
      <c r="M198" s="28">
        <v>13.03551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611.9</v>
      </c>
      <c r="D199" s="37">
        <v>612.13333333333333</v>
      </c>
      <c r="E199" s="37">
        <v>602.26666666666665</v>
      </c>
      <c r="F199" s="37">
        <v>592.63333333333333</v>
      </c>
      <c r="G199" s="37">
        <v>582.76666666666665</v>
      </c>
      <c r="H199" s="37">
        <v>621.76666666666665</v>
      </c>
      <c r="I199" s="37">
        <v>631.63333333333321</v>
      </c>
      <c r="J199" s="37">
        <v>641.26666666666665</v>
      </c>
      <c r="K199" s="28">
        <v>622</v>
      </c>
      <c r="L199" s="28">
        <v>602.5</v>
      </c>
      <c r="M199" s="28">
        <v>5.0897300000000003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2128.85</v>
      </c>
      <c r="D200" s="37">
        <v>2119.4666666666667</v>
      </c>
      <c r="E200" s="37">
        <v>2105.9333333333334</v>
      </c>
      <c r="F200" s="37">
        <v>2083.0166666666669</v>
      </c>
      <c r="G200" s="37">
        <v>2069.4833333333336</v>
      </c>
      <c r="H200" s="37">
        <v>2142.3833333333332</v>
      </c>
      <c r="I200" s="37">
        <v>2155.916666666667</v>
      </c>
      <c r="J200" s="37">
        <v>2178.833333333333</v>
      </c>
      <c r="K200" s="28">
        <v>2133</v>
      </c>
      <c r="L200" s="28">
        <v>2096.5500000000002</v>
      </c>
      <c r="M200" s="28">
        <v>17.753440000000001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2814.95</v>
      </c>
      <c r="D201" s="37">
        <v>2805.9333333333329</v>
      </c>
      <c r="E201" s="37">
        <v>2787.4666666666658</v>
      </c>
      <c r="F201" s="37">
        <v>2759.9833333333327</v>
      </c>
      <c r="G201" s="37">
        <v>2741.5166666666655</v>
      </c>
      <c r="H201" s="37">
        <v>2833.4166666666661</v>
      </c>
      <c r="I201" s="37">
        <v>2851.8833333333332</v>
      </c>
      <c r="J201" s="37">
        <v>2879.3666666666663</v>
      </c>
      <c r="K201" s="28">
        <v>2824.4</v>
      </c>
      <c r="L201" s="28">
        <v>2778.45</v>
      </c>
      <c r="M201" s="28">
        <v>0.75271999999999994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458.05</v>
      </c>
      <c r="D202" s="37">
        <v>455.9666666666667</v>
      </c>
      <c r="E202" s="37">
        <v>451.18333333333339</v>
      </c>
      <c r="F202" s="37">
        <v>444.31666666666672</v>
      </c>
      <c r="G202" s="37">
        <v>439.53333333333342</v>
      </c>
      <c r="H202" s="37">
        <v>462.83333333333337</v>
      </c>
      <c r="I202" s="37">
        <v>467.61666666666667</v>
      </c>
      <c r="J202" s="37">
        <v>474.48333333333335</v>
      </c>
      <c r="K202" s="28">
        <v>460.75</v>
      </c>
      <c r="L202" s="28">
        <v>449.1</v>
      </c>
      <c r="M202" s="28">
        <v>2.80457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1087</v>
      </c>
      <c r="D203" s="37">
        <v>1087.6333333333332</v>
      </c>
      <c r="E203" s="37">
        <v>1077.3166666666664</v>
      </c>
      <c r="F203" s="37">
        <v>1067.6333333333332</v>
      </c>
      <c r="G203" s="37">
        <v>1057.3166666666664</v>
      </c>
      <c r="H203" s="37">
        <v>1097.3166666666664</v>
      </c>
      <c r="I203" s="37">
        <v>1107.633333333333</v>
      </c>
      <c r="J203" s="37">
        <v>1117.3166666666664</v>
      </c>
      <c r="K203" s="28">
        <v>1097.95</v>
      </c>
      <c r="L203" s="28">
        <v>1077.95</v>
      </c>
      <c r="M203" s="28">
        <v>4.6901999999999999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735.15</v>
      </c>
      <c r="D204" s="37">
        <v>737.94999999999993</v>
      </c>
      <c r="E204" s="37">
        <v>727.19999999999982</v>
      </c>
      <c r="F204" s="37">
        <v>719.24999999999989</v>
      </c>
      <c r="G204" s="37">
        <v>708.49999999999977</v>
      </c>
      <c r="H204" s="37">
        <v>745.89999999999986</v>
      </c>
      <c r="I204" s="37">
        <v>756.65000000000009</v>
      </c>
      <c r="J204" s="37">
        <v>764.59999999999991</v>
      </c>
      <c r="K204" s="28">
        <v>748.7</v>
      </c>
      <c r="L204" s="28">
        <v>730</v>
      </c>
      <c r="M204" s="28">
        <v>21.12443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5531.85</v>
      </c>
      <c r="D205" s="37">
        <v>5548.3833333333341</v>
      </c>
      <c r="E205" s="37">
        <v>5483.4666666666681</v>
      </c>
      <c r="F205" s="37">
        <v>5435.0833333333339</v>
      </c>
      <c r="G205" s="37">
        <v>5370.1666666666679</v>
      </c>
      <c r="H205" s="37">
        <v>5596.7666666666682</v>
      </c>
      <c r="I205" s="37">
        <v>5661.6833333333343</v>
      </c>
      <c r="J205" s="37">
        <v>5710.0666666666684</v>
      </c>
      <c r="K205" s="28">
        <v>5613.3</v>
      </c>
      <c r="L205" s="28">
        <v>5500</v>
      </c>
      <c r="M205" s="28">
        <v>6.0517500000000002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37.9</v>
      </c>
      <c r="D206" s="37">
        <v>38.18333333333333</v>
      </c>
      <c r="E206" s="37">
        <v>37.466666666666661</v>
      </c>
      <c r="F206" s="37">
        <v>37.033333333333331</v>
      </c>
      <c r="G206" s="37">
        <v>36.316666666666663</v>
      </c>
      <c r="H206" s="37">
        <v>38.61666666666666</v>
      </c>
      <c r="I206" s="37">
        <v>39.333333333333329</v>
      </c>
      <c r="J206" s="37">
        <v>39.766666666666659</v>
      </c>
      <c r="K206" s="28">
        <v>38.9</v>
      </c>
      <c r="L206" s="28">
        <v>37.75</v>
      </c>
      <c r="M206" s="28">
        <v>89.971639999999994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1482.2</v>
      </c>
      <c r="D207" s="37">
        <v>1486.4666666666665</v>
      </c>
      <c r="E207" s="37">
        <v>1472.1833333333329</v>
      </c>
      <c r="F207" s="37">
        <v>1462.1666666666665</v>
      </c>
      <c r="G207" s="37">
        <v>1447.883333333333</v>
      </c>
      <c r="H207" s="37">
        <v>1496.4833333333329</v>
      </c>
      <c r="I207" s="37">
        <v>1510.7666666666662</v>
      </c>
      <c r="J207" s="37">
        <v>1520.7833333333328</v>
      </c>
      <c r="K207" s="28">
        <v>1500.75</v>
      </c>
      <c r="L207" s="28">
        <v>1476.45</v>
      </c>
      <c r="M207" s="28">
        <v>1.3070999999999999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771.55</v>
      </c>
      <c r="D208" s="37">
        <v>778.08333333333337</v>
      </c>
      <c r="E208" s="37">
        <v>762.16666666666674</v>
      </c>
      <c r="F208" s="37">
        <v>752.78333333333342</v>
      </c>
      <c r="G208" s="37">
        <v>736.86666666666679</v>
      </c>
      <c r="H208" s="37">
        <v>787.4666666666667</v>
      </c>
      <c r="I208" s="37">
        <v>803.38333333333344</v>
      </c>
      <c r="J208" s="37">
        <v>812.76666666666665</v>
      </c>
      <c r="K208" s="28">
        <v>794</v>
      </c>
      <c r="L208" s="28">
        <v>768.7</v>
      </c>
      <c r="M208" s="28">
        <v>11.33798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744.75</v>
      </c>
      <c r="D209" s="37">
        <v>744.73333333333323</v>
      </c>
      <c r="E209" s="37">
        <v>736.16666666666652</v>
      </c>
      <c r="F209" s="37">
        <v>727.58333333333326</v>
      </c>
      <c r="G209" s="37">
        <v>719.01666666666654</v>
      </c>
      <c r="H209" s="37">
        <v>753.31666666666649</v>
      </c>
      <c r="I209" s="37">
        <v>761.88333333333333</v>
      </c>
      <c r="J209" s="37">
        <v>770.46666666666647</v>
      </c>
      <c r="K209" s="28">
        <v>753.3</v>
      </c>
      <c r="L209" s="28">
        <v>736.15</v>
      </c>
      <c r="M209" s="28">
        <v>6.6908099999999999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313.25</v>
      </c>
      <c r="D210" s="37">
        <v>314.08333333333331</v>
      </c>
      <c r="E210" s="37">
        <v>310.71666666666664</v>
      </c>
      <c r="F210" s="37">
        <v>308.18333333333334</v>
      </c>
      <c r="G210" s="37">
        <v>304.81666666666666</v>
      </c>
      <c r="H210" s="37">
        <v>316.61666666666662</v>
      </c>
      <c r="I210" s="37">
        <v>319.98333333333329</v>
      </c>
      <c r="J210" s="37">
        <v>322.51666666666659</v>
      </c>
      <c r="K210" s="28">
        <v>317.45</v>
      </c>
      <c r="L210" s="28">
        <v>311.55</v>
      </c>
      <c r="M210" s="28">
        <v>47.349930000000001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9.15</v>
      </c>
      <c r="D211" s="37">
        <v>9.2166666666666668</v>
      </c>
      <c r="E211" s="37">
        <v>9.0333333333333332</v>
      </c>
      <c r="F211" s="37">
        <v>8.9166666666666661</v>
      </c>
      <c r="G211" s="37">
        <v>8.7333333333333325</v>
      </c>
      <c r="H211" s="37">
        <v>9.3333333333333339</v>
      </c>
      <c r="I211" s="37">
        <v>9.5166666666666675</v>
      </c>
      <c r="J211" s="37">
        <v>9.6333333333333346</v>
      </c>
      <c r="K211" s="28">
        <v>9.4</v>
      </c>
      <c r="L211" s="28">
        <v>9.1</v>
      </c>
      <c r="M211" s="28">
        <v>865.65785000000005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991.2</v>
      </c>
      <c r="D212" s="37">
        <v>989.38333333333333</v>
      </c>
      <c r="E212" s="37">
        <v>975.2166666666667</v>
      </c>
      <c r="F212" s="37">
        <v>959.23333333333335</v>
      </c>
      <c r="G212" s="37">
        <v>945.06666666666672</v>
      </c>
      <c r="H212" s="37">
        <v>1005.3666666666667</v>
      </c>
      <c r="I212" s="37">
        <v>1019.5333333333334</v>
      </c>
      <c r="J212" s="37">
        <v>1035.5166666666667</v>
      </c>
      <c r="K212" s="28">
        <v>1003.55</v>
      </c>
      <c r="L212" s="28">
        <v>973.4</v>
      </c>
      <c r="M212" s="28">
        <v>8.4046400000000006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1581.5</v>
      </c>
      <c r="D213" s="37">
        <v>1580.4833333333336</v>
      </c>
      <c r="E213" s="37">
        <v>1572.1666666666672</v>
      </c>
      <c r="F213" s="37">
        <v>1562.8333333333337</v>
      </c>
      <c r="G213" s="37">
        <v>1554.5166666666673</v>
      </c>
      <c r="H213" s="37">
        <v>1589.8166666666671</v>
      </c>
      <c r="I213" s="37">
        <v>1598.1333333333337</v>
      </c>
      <c r="J213" s="37">
        <v>1607.4666666666669</v>
      </c>
      <c r="K213" s="28">
        <v>1588.8</v>
      </c>
      <c r="L213" s="28">
        <v>1571.15</v>
      </c>
      <c r="M213" s="28">
        <v>0.43057000000000001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470.4</v>
      </c>
      <c r="D214" s="37">
        <v>468.90000000000003</v>
      </c>
      <c r="E214" s="37">
        <v>465.80000000000007</v>
      </c>
      <c r="F214" s="37">
        <v>461.20000000000005</v>
      </c>
      <c r="G214" s="37">
        <v>458.10000000000008</v>
      </c>
      <c r="H214" s="37">
        <v>473.50000000000006</v>
      </c>
      <c r="I214" s="37">
        <v>476.60000000000008</v>
      </c>
      <c r="J214" s="37">
        <v>481.20000000000005</v>
      </c>
      <c r="K214" s="37">
        <v>472</v>
      </c>
      <c r="L214" s="37">
        <v>464.3</v>
      </c>
      <c r="M214" s="37">
        <v>28.138259999999999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13.2</v>
      </c>
      <c r="D215" s="37">
        <v>13.233333333333334</v>
      </c>
      <c r="E215" s="37">
        <v>13.016666666666669</v>
      </c>
      <c r="F215" s="37">
        <v>12.833333333333336</v>
      </c>
      <c r="G215" s="37">
        <v>12.616666666666671</v>
      </c>
      <c r="H215" s="37">
        <v>13.416666666666668</v>
      </c>
      <c r="I215" s="37">
        <v>13.633333333333333</v>
      </c>
      <c r="J215" s="37">
        <v>13.816666666666666</v>
      </c>
      <c r="K215" s="37">
        <v>13.45</v>
      </c>
      <c r="L215" s="37">
        <v>13.05</v>
      </c>
      <c r="M215" s="37">
        <v>407.20659000000001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238.8</v>
      </c>
      <c r="D216" s="37">
        <v>240.08333333333334</v>
      </c>
      <c r="E216" s="37">
        <v>236.7166666666667</v>
      </c>
      <c r="F216" s="37">
        <v>234.63333333333335</v>
      </c>
      <c r="G216" s="37">
        <v>231.26666666666671</v>
      </c>
      <c r="H216" s="37">
        <v>242.16666666666669</v>
      </c>
      <c r="I216" s="37">
        <v>245.5333333333333</v>
      </c>
      <c r="J216" s="37">
        <v>247.61666666666667</v>
      </c>
      <c r="K216" s="37">
        <v>243.45</v>
      </c>
      <c r="L216" s="37">
        <v>238</v>
      </c>
      <c r="M216" s="37">
        <v>64.256450000000001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29"/>
  <sheetViews>
    <sheetView zoomScale="85" zoomScaleNormal="85" workbookViewId="0">
      <pane ySplit="10" topLeftCell="A11" activePane="bottomLeft" state="frozen"/>
      <selection pane="bottomLeft" activeCell="G21" sqref="G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4"/>
      <c r="B1" s="455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5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44721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47" t="s">
        <v>16</v>
      </c>
      <c r="B9" s="449" t="s">
        <v>18</v>
      </c>
      <c r="C9" s="453" t="s">
        <v>20</v>
      </c>
      <c r="D9" s="453" t="s">
        <v>21</v>
      </c>
      <c r="E9" s="444" t="s">
        <v>22</v>
      </c>
      <c r="F9" s="445"/>
      <c r="G9" s="446"/>
      <c r="H9" s="444" t="s">
        <v>23</v>
      </c>
      <c r="I9" s="445"/>
      <c r="J9" s="446"/>
      <c r="K9" s="23"/>
      <c r="L9" s="24"/>
      <c r="M9" s="50"/>
      <c r="N9" s="1"/>
      <c r="O9" s="1"/>
    </row>
    <row r="10" spans="1:15" ht="42.75" customHeight="1">
      <c r="A10" s="451"/>
      <c r="B10" s="452"/>
      <c r="C10" s="452"/>
      <c r="D10" s="45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10" t="s">
        <v>288</v>
      </c>
      <c r="C11" s="301">
        <v>20801.7</v>
      </c>
      <c r="D11" s="302">
        <v>20961.850000000002</v>
      </c>
      <c r="E11" s="302">
        <v>20565.300000000003</v>
      </c>
      <c r="F11" s="302">
        <v>20328.900000000001</v>
      </c>
      <c r="G11" s="302">
        <v>19932.350000000002</v>
      </c>
      <c r="H11" s="302">
        <v>21198.250000000004</v>
      </c>
      <c r="I11" s="302">
        <v>21594.799999999999</v>
      </c>
      <c r="J11" s="302">
        <v>21831.200000000004</v>
      </c>
      <c r="K11" s="301">
        <v>21358.400000000001</v>
      </c>
      <c r="L11" s="301">
        <v>20725.45</v>
      </c>
      <c r="M11" s="301">
        <v>2.2079999999999999E-2</v>
      </c>
      <c r="N11" s="1"/>
      <c r="O11" s="1"/>
    </row>
    <row r="12" spans="1:15" ht="12" customHeight="1">
      <c r="A12" s="30">
        <v>2</v>
      </c>
      <c r="B12" s="311" t="s">
        <v>293</v>
      </c>
      <c r="C12" s="301">
        <v>432.2</v>
      </c>
      <c r="D12" s="302">
        <v>428.75</v>
      </c>
      <c r="E12" s="302">
        <v>421.45</v>
      </c>
      <c r="F12" s="302">
        <v>410.7</v>
      </c>
      <c r="G12" s="302">
        <v>403.4</v>
      </c>
      <c r="H12" s="302">
        <v>439.5</v>
      </c>
      <c r="I12" s="302">
        <v>446.79999999999995</v>
      </c>
      <c r="J12" s="302">
        <v>457.55</v>
      </c>
      <c r="K12" s="301">
        <v>436.05</v>
      </c>
      <c r="L12" s="301">
        <v>418</v>
      </c>
      <c r="M12" s="301">
        <v>0.67379</v>
      </c>
      <c r="N12" s="1"/>
      <c r="O12" s="1"/>
    </row>
    <row r="13" spans="1:15" ht="12" customHeight="1">
      <c r="A13" s="30">
        <v>3</v>
      </c>
      <c r="B13" s="311" t="s">
        <v>39</v>
      </c>
      <c r="C13" s="301">
        <v>699.3</v>
      </c>
      <c r="D13" s="302">
        <v>700.15</v>
      </c>
      <c r="E13" s="302">
        <v>690.55</v>
      </c>
      <c r="F13" s="302">
        <v>681.8</v>
      </c>
      <c r="G13" s="302">
        <v>672.19999999999993</v>
      </c>
      <c r="H13" s="302">
        <v>708.9</v>
      </c>
      <c r="I13" s="302">
        <v>718.50000000000011</v>
      </c>
      <c r="J13" s="302">
        <v>727.25</v>
      </c>
      <c r="K13" s="301">
        <v>709.75</v>
      </c>
      <c r="L13" s="301">
        <v>691.4</v>
      </c>
      <c r="M13" s="301">
        <v>10.45834</v>
      </c>
      <c r="N13" s="1"/>
      <c r="O13" s="1"/>
    </row>
    <row r="14" spans="1:15" ht="12" customHeight="1">
      <c r="A14" s="30">
        <v>4</v>
      </c>
      <c r="B14" s="311" t="s">
        <v>294</v>
      </c>
      <c r="C14" s="301">
        <v>2045.3</v>
      </c>
      <c r="D14" s="302">
        <v>2067.1</v>
      </c>
      <c r="E14" s="302">
        <v>2019.1999999999998</v>
      </c>
      <c r="F14" s="302">
        <v>1993.1</v>
      </c>
      <c r="G14" s="302">
        <v>1945.1999999999998</v>
      </c>
      <c r="H14" s="302">
        <v>2093.1999999999998</v>
      </c>
      <c r="I14" s="302">
        <v>2141.1000000000004</v>
      </c>
      <c r="J14" s="302">
        <v>2167.1999999999998</v>
      </c>
      <c r="K14" s="301">
        <v>2115</v>
      </c>
      <c r="L14" s="301">
        <v>2041</v>
      </c>
      <c r="M14" s="301">
        <v>0.90636000000000005</v>
      </c>
      <c r="N14" s="1"/>
      <c r="O14" s="1"/>
    </row>
    <row r="15" spans="1:15" ht="12" customHeight="1">
      <c r="A15" s="30">
        <v>5</v>
      </c>
      <c r="B15" s="311" t="s">
        <v>289</v>
      </c>
      <c r="C15" s="301">
        <v>2305.3000000000002</v>
      </c>
      <c r="D15" s="302">
        <v>2315.0166666666669</v>
      </c>
      <c r="E15" s="302">
        <v>2260.7833333333338</v>
      </c>
      <c r="F15" s="302">
        <v>2216.2666666666669</v>
      </c>
      <c r="G15" s="302">
        <v>2162.0333333333338</v>
      </c>
      <c r="H15" s="302">
        <v>2359.5333333333338</v>
      </c>
      <c r="I15" s="302">
        <v>2413.7666666666664</v>
      </c>
      <c r="J15" s="302">
        <v>2458.2833333333338</v>
      </c>
      <c r="K15" s="301">
        <v>2369.25</v>
      </c>
      <c r="L15" s="301">
        <v>2270.5</v>
      </c>
      <c r="M15" s="301">
        <v>1.1341000000000001</v>
      </c>
      <c r="N15" s="1"/>
      <c r="O15" s="1"/>
    </row>
    <row r="16" spans="1:15" ht="12" customHeight="1">
      <c r="A16" s="30">
        <v>6</v>
      </c>
      <c r="B16" s="311" t="s">
        <v>238</v>
      </c>
      <c r="C16" s="301">
        <v>17971.650000000001</v>
      </c>
      <c r="D16" s="302">
        <v>18027.216666666667</v>
      </c>
      <c r="E16" s="302">
        <v>17704.433333333334</v>
      </c>
      <c r="F16" s="302">
        <v>17437.216666666667</v>
      </c>
      <c r="G16" s="302">
        <v>17114.433333333334</v>
      </c>
      <c r="H16" s="302">
        <v>18294.433333333334</v>
      </c>
      <c r="I16" s="302">
        <v>18617.216666666667</v>
      </c>
      <c r="J16" s="302">
        <v>18884.433333333334</v>
      </c>
      <c r="K16" s="301">
        <v>18350</v>
      </c>
      <c r="L16" s="301">
        <v>17760</v>
      </c>
      <c r="M16" s="301">
        <v>0.23988000000000001</v>
      </c>
      <c r="N16" s="1"/>
      <c r="O16" s="1"/>
    </row>
    <row r="17" spans="1:15" ht="12" customHeight="1">
      <c r="A17" s="30">
        <v>7</v>
      </c>
      <c r="B17" s="311" t="s">
        <v>242</v>
      </c>
      <c r="C17" s="301">
        <v>102.75</v>
      </c>
      <c r="D17" s="302">
        <v>103.03333333333335</v>
      </c>
      <c r="E17" s="302">
        <v>101.7166666666667</v>
      </c>
      <c r="F17" s="302">
        <v>100.68333333333335</v>
      </c>
      <c r="G17" s="302">
        <v>99.366666666666703</v>
      </c>
      <c r="H17" s="302">
        <v>104.06666666666669</v>
      </c>
      <c r="I17" s="302">
        <v>105.38333333333333</v>
      </c>
      <c r="J17" s="302">
        <v>106.41666666666669</v>
      </c>
      <c r="K17" s="301">
        <v>104.35</v>
      </c>
      <c r="L17" s="301">
        <v>102</v>
      </c>
      <c r="M17" s="301">
        <v>18.53238</v>
      </c>
      <c r="N17" s="1"/>
      <c r="O17" s="1"/>
    </row>
    <row r="18" spans="1:15" ht="12" customHeight="1">
      <c r="A18" s="30">
        <v>8</v>
      </c>
      <c r="B18" s="311" t="s">
        <v>41</v>
      </c>
      <c r="C18" s="301">
        <v>256.95</v>
      </c>
      <c r="D18" s="302">
        <v>259.16666666666669</v>
      </c>
      <c r="E18" s="302">
        <v>252.78333333333336</v>
      </c>
      <c r="F18" s="302">
        <v>248.61666666666667</v>
      </c>
      <c r="G18" s="302">
        <v>242.23333333333335</v>
      </c>
      <c r="H18" s="302">
        <v>263.33333333333337</v>
      </c>
      <c r="I18" s="302">
        <v>269.7166666666667</v>
      </c>
      <c r="J18" s="302">
        <v>273.88333333333338</v>
      </c>
      <c r="K18" s="301">
        <v>265.55</v>
      </c>
      <c r="L18" s="301">
        <v>255</v>
      </c>
      <c r="M18" s="301">
        <v>18.970210000000002</v>
      </c>
      <c r="N18" s="1"/>
      <c r="O18" s="1"/>
    </row>
    <row r="19" spans="1:15" ht="12" customHeight="1">
      <c r="A19" s="30">
        <v>9</v>
      </c>
      <c r="B19" s="311" t="s">
        <v>43</v>
      </c>
      <c r="C19" s="301">
        <v>2135.5</v>
      </c>
      <c r="D19" s="302">
        <v>2132.4500000000003</v>
      </c>
      <c r="E19" s="302">
        <v>2116.6500000000005</v>
      </c>
      <c r="F19" s="302">
        <v>2097.8000000000002</v>
      </c>
      <c r="G19" s="302">
        <v>2082.0000000000005</v>
      </c>
      <c r="H19" s="302">
        <v>2151.3000000000006</v>
      </c>
      <c r="I19" s="302">
        <v>2167.1000000000008</v>
      </c>
      <c r="J19" s="302">
        <v>2185.9500000000007</v>
      </c>
      <c r="K19" s="301">
        <v>2148.25</v>
      </c>
      <c r="L19" s="301">
        <v>2113.6</v>
      </c>
      <c r="M19" s="301">
        <v>4.9037499999999996</v>
      </c>
      <c r="N19" s="1"/>
      <c r="O19" s="1"/>
    </row>
    <row r="20" spans="1:15" ht="12" customHeight="1">
      <c r="A20" s="30">
        <v>10</v>
      </c>
      <c r="B20" s="311" t="s">
        <v>45</v>
      </c>
      <c r="C20" s="301">
        <v>2177.1999999999998</v>
      </c>
      <c r="D20" s="302">
        <v>2193.5666666666666</v>
      </c>
      <c r="E20" s="302">
        <v>2142.1833333333334</v>
      </c>
      <c r="F20" s="302">
        <v>2107.166666666667</v>
      </c>
      <c r="G20" s="302">
        <v>2055.7833333333338</v>
      </c>
      <c r="H20" s="302">
        <v>2228.583333333333</v>
      </c>
      <c r="I20" s="302">
        <v>2279.9666666666662</v>
      </c>
      <c r="J20" s="302">
        <v>2314.9833333333327</v>
      </c>
      <c r="K20" s="301">
        <v>2244.9499999999998</v>
      </c>
      <c r="L20" s="301">
        <v>2158.5500000000002</v>
      </c>
      <c r="M20" s="301">
        <v>15.30739</v>
      </c>
      <c r="N20" s="1"/>
      <c r="O20" s="1"/>
    </row>
    <row r="21" spans="1:15" ht="12" customHeight="1">
      <c r="A21" s="30">
        <v>11</v>
      </c>
      <c r="B21" s="311" t="s">
        <v>239</v>
      </c>
      <c r="C21" s="301">
        <v>1801.9</v>
      </c>
      <c r="D21" s="302">
        <v>1818.5833333333333</v>
      </c>
      <c r="E21" s="302">
        <v>1778.3166666666666</v>
      </c>
      <c r="F21" s="302">
        <v>1754.7333333333333</v>
      </c>
      <c r="G21" s="302">
        <v>1714.4666666666667</v>
      </c>
      <c r="H21" s="302">
        <v>1842.1666666666665</v>
      </c>
      <c r="I21" s="302">
        <v>1882.4333333333334</v>
      </c>
      <c r="J21" s="302">
        <v>1906.0166666666664</v>
      </c>
      <c r="K21" s="301">
        <v>1858.85</v>
      </c>
      <c r="L21" s="301">
        <v>1795</v>
      </c>
      <c r="M21" s="301">
        <v>15.69422</v>
      </c>
      <c r="N21" s="1"/>
      <c r="O21" s="1"/>
    </row>
    <row r="22" spans="1:15" ht="12" customHeight="1">
      <c r="A22" s="30">
        <v>12</v>
      </c>
      <c r="B22" s="311" t="s">
        <v>46</v>
      </c>
      <c r="C22" s="301">
        <v>728.6</v>
      </c>
      <c r="D22" s="302">
        <v>731.31666666666661</v>
      </c>
      <c r="E22" s="302">
        <v>722.63333333333321</v>
      </c>
      <c r="F22" s="302">
        <v>716.66666666666663</v>
      </c>
      <c r="G22" s="302">
        <v>707.98333333333323</v>
      </c>
      <c r="H22" s="302">
        <v>737.28333333333319</v>
      </c>
      <c r="I22" s="302">
        <v>745.96666666666658</v>
      </c>
      <c r="J22" s="302">
        <v>751.93333333333317</v>
      </c>
      <c r="K22" s="301">
        <v>740</v>
      </c>
      <c r="L22" s="301">
        <v>725.35</v>
      </c>
      <c r="M22" s="301">
        <v>28.39931</v>
      </c>
      <c r="N22" s="1"/>
      <c r="O22" s="1"/>
    </row>
    <row r="23" spans="1:15" ht="12.75" customHeight="1">
      <c r="A23" s="30">
        <v>13</v>
      </c>
      <c r="B23" s="311" t="s">
        <v>241</v>
      </c>
      <c r="C23" s="301">
        <v>2091.9</v>
      </c>
      <c r="D23" s="302">
        <v>2074.0499999999997</v>
      </c>
      <c r="E23" s="302">
        <v>2040.0999999999995</v>
      </c>
      <c r="F23" s="302">
        <v>1988.2999999999997</v>
      </c>
      <c r="G23" s="302">
        <v>1954.3499999999995</v>
      </c>
      <c r="H23" s="302">
        <v>2125.8499999999995</v>
      </c>
      <c r="I23" s="302">
        <v>2159.7999999999993</v>
      </c>
      <c r="J23" s="302">
        <v>2211.5999999999995</v>
      </c>
      <c r="K23" s="301">
        <v>2108</v>
      </c>
      <c r="L23" s="301">
        <v>2022.25</v>
      </c>
      <c r="M23" s="301">
        <v>2.26173</v>
      </c>
      <c r="N23" s="1"/>
      <c r="O23" s="1"/>
    </row>
    <row r="24" spans="1:15" ht="12.75" customHeight="1">
      <c r="A24" s="30">
        <v>14</v>
      </c>
      <c r="B24" s="311" t="s">
        <v>295</v>
      </c>
      <c r="C24" s="301">
        <v>293.39999999999998</v>
      </c>
      <c r="D24" s="302">
        <v>293.15000000000003</v>
      </c>
      <c r="E24" s="302">
        <v>290.30000000000007</v>
      </c>
      <c r="F24" s="302">
        <v>287.20000000000005</v>
      </c>
      <c r="G24" s="302">
        <v>284.35000000000008</v>
      </c>
      <c r="H24" s="302">
        <v>296.25000000000006</v>
      </c>
      <c r="I24" s="302">
        <v>299.10000000000008</v>
      </c>
      <c r="J24" s="302">
        <v>302.20000000000005</v>
      </c>
      <c r="K24" s="301">
        <v>296</v>
      </c>
      <c r="L24" s="301">
        <v>290.05</v>
      </c>
      <c r="M24" s="301">
        <v>0.30325999999999997</v>
      </c>
      <c r="N24" s="1"/>
      <c r="O24" s="1"/>
    </row>
    <row r="25" spans="1:15" ht="12.75" customHeight="1">
      <c r="A25" s="30">
        <v>15</v>
      </c>
      <c r="B25" s="311" t="s">
        <v>296</v>
      </c>
      <c r="C25" s="301">
        <v>216.9</v>
      </c>
      <c r="D25" s="302">
        <v>219.26666666666665</v>
      </c>
      <c r="E25" s="302">
        <v>212.6333333333333</v>
      </c>
      <c r="F25" s="302">
        <v>208.36666666666665</v>
      </c>
      <c r="G25" s="302">
        <v>201.73333333333329</v>
      </c>
      <c r="H25" s="302">
        <v>223.5333333333333</v>
      </c>
      <c r="I25" s="302">
        <v>230.16666666666663</v>
      </c>
      <c r="J25" s="302">
        <v>234.43333333333331</v>
      </c>
      <c r="K25" s="301">
        <v>225.9</v>
      </c>
      <c r="L25" s="301">
        <v>215</v>
      </c>
      <c r="M25" s="301">
        <v>4.1217600000000001</v>
      </c>
      <c r="N25" s="1"/>
      <c r="O25" s="1"/>
    </row>
    <row r="26" spans="1:15" ht="12.75" customHeight="1">
      <c r="A26" s="30">
        <v>16</v>
      </c>
      <c r="B26" s="311" t="s">
        <v>297</v>
      </c>
      <c r="C26" s="301">
        <v>998.6</v>
      </c>
      <c r="D26" s="302">
        <v>1003.3666666666667</v>
      </c>
      <c r="E26" s="302">
        <v>988.73333333333335</v>
      </c>
      <c r="F26" s="302">
        <v>978.86666666666667</v>
      </c>
      <c r="G26" s="302">
        <v>964.23333333333335</v>
      </c>
      <c r="H26" s="302">
        <v>1013.2333333333333</v>
      </c>
      <c r="I26" s="302">
        <v>1027.8666666666668</v>
      </c>
      <c r="J26" s="302">
        <v>1037.7333333333333</v>
      </c>
      <c r="K26" s="301">
        <v>1018</v>
      </c>
      <c r="L26" s="301">
        <v>993.5</v>
      </c>
      <c r="M26" s="301">
        <v>4.8548499999999999</v>
      </c>
      <c r="N26" s="1"/>
      <c r="O26" s="1"/>
    </row>
    <row r="27" spans="1:15" ht="12.75" customHeight="1">
      <c r="A27" s="30">
        <v>17</v>
      </c>
      <c r="B27" s="311" t="s">
        <v>291</v>
      </c>
      <c r="C27" s="301">
        <v>2169.6</v>
      </c>
      <c r="D27" s="302">
        <v>2163.0333333333333</v>
      </c>
      <c r="E27" s="302">
        <v>2140.6166666666668</v>
      </c>
      <c r="F27" s="302">
        <v>2111.6333333333337</v>
      </c>
      <c r="G27" s="302">
        <v>2089.2166666666672</v>
      </c>
      <c r="H27" s="302">
        <v>2192.0166666666664</v>
      </c>
      <c r="I27" s="302">
        <v>2214.4333333333334</v>
      </c>
      <c r="J27" s="302">
        <v>2243.4166666666661</v>
      </c>
      <c r="K27" s="301">
        <v>2185.4499999999998</v>
      </c>
      <c r="L27" s="301">
        <v>2134.0500000000002</v>
      </c>
      <c r="M27" s="301">
        <v>0.92401</v>
      </c>
      <c r="N27" s="1"/>
      <c r="O27" s="1"/>
    </row>
    <row r="28" spans="1:15" ht="12.75" customHeight="1">
      <c r="A28" s="30">
        <v>18</v>
      </c>
      <c r="B28" s="311" t="s">
        <v>243</v>
      </c>
      <c r="C28" s="301">
        <v>1732.8</v>
      </c>
      <c r="D28" s="302">
        <v>1729.6166666666668</v>
      </c>
      <c r="E28" s="302">
        <v>1711.2333333333336</v>
      </c>
      <c r="F28" s="302">
        <v>1689.6666666666667</v>
      </c>
      <c r="G28" s="302">
        <v>1671.2833333333335</v>
      </c>
      <c r="H28" s="302">
        <v>1751.1833333333336</v>
      </c>
      <c r="I28" s="302">
        <v>1769.5666666666668</v>
      </c>
      <c r="J28" s="302">
        <v>1791.1333333333337</v>
      </c>
      <c r="K28" s="301">
        <v>1748</v>
      </c>
      <c r="L28" s="301">
        <v>1708.05</v>
      </c>
      <c r="M28" s="301">
        <v>0.54468000000000005</v>
      </c>
      <c r="N28" s="1"/>
      <c r="O28" s="1"/>
    </row>
    <row r="29" spans="1:15" ht="12.75" customHeight="1">
      <c r="A29" s="30">
        <v>19</v>
      </c>
      <c r="B29" s="311" t="s">
        <v>298</v>
      </c>
      <c r="C29" s="301">
        <v>68.7</v>
      </c>
      <c r="D29" s="302">
        <v>68.733333333333334</v>
      </c>
      <c r="E29" s="302">
        <v>67.966666666666669</v>
      </c>
      <c r="F29" s="302">
        <v>67.233333333333334</v>
      </c>
      <c r="G29" s="302">
        <v>66.466666666666669</v>
      </c>
      <c r="H29" s="302">
        <v>69.466666666666669</v>
      </c>
      <c r="I29" s="302">
        <v>70.233333333333348</v>
      </c>
      <c r="J29" s="302">
        <v>70.966666666666669</v>
      </c>
      <c r="K29" s="301">
        <v>69.5</v>
      </c>
      <c r="L29" s="301">
        <v>68</v>
      </c>
      <c r="M29" s="301">
        <v>0.64056000000000002</v>
      </c>
      <c r="N29" s="1"/>
      <c r="O29" s="1"/>
    </row>
    <row r="30" spans="1:15" ht="12.75" customHeight="1">
      <c r="A30" s="30">
        <v>20</v>
      </c>
      <c r="B30" s="311" t="s">
        <v>48</v>
      </c>
      <c r="C30" s="301">
        <v>3158.9</v>
      </c>
      <c r="D30" s="302">
        <v>3146.2999999999997</v>
      </c>
      <c r="E30" s="302">
        <v>3117.5999999999995</v>
      </c>
      <c r="F30" s="302">
        <v>3076.2999999999997</v>
      </c>
      <c r="G30" s="302">
        <v>3047.5999999999995</v>
      </c>
      <c r="H30" s="302">
        <v>3187.5999999999995</v>
      </c>
      <c r="I30" s="302">
        <v>3216.2999999999993</v>
      </c>
      <c r="J30" s="302">
        <v>3257.5999999999995</v>
      </c>
      <c r="K30" s="301">
        <v>3175</v>
      </c>
      <c r="L30" s="301">
        <v>3105</v>
      </c>
      <c r="M30" s="301">
        <v>0.78918999999999995</v>
      </c>
      <c r="N30" s="1"/>
      <c r="O30" s="1"/>
    </row>
    <row r="31" spans="1:15" ht="12.75" customHeight="1">
      <c r="A31" s="30">
        <v>21</v>
      </c>
      <c r="B31" s="311" t="s">
        <v>299</v>
      </c>
      <c r="C31" s="301">
        <v>2622.55</v>
      </c>
      <c r="D31" s="302">
        <v>2638.1833333333334</v>
      </c>
      <c r="E31" s="302">
        <v>2602.416666666667</v>
      </c>
      <c r="F31" s="302">
        <v>2582.2833333333338</v>
      </c>
      <c r="G31" s="302">
        <v>2546.5166666666673</v>
      </c>
      <c r="H31" s="302">
        <v>2658.3166666666666</v>
      </c>
      <c r="I31" s="302">
        <v>2694.083333333333</v>
      </c>
      <c r="J31" s="302">
        <v>2714.2166666666662</v>
      </c>
      <c r="K31" s="301">
        <v>2673.95</v>
      </c>
      <c r="L31" s="301">
        <v>2618.0500000000002</v>
      </c>
      <c r="M31" s="301">
        <v>0.21107999999999999</v>
      </c>
      <c r="N31" s="1"/>
      <c r="O31" s="1"/>
    </row>
    <row r="32" spans="1:15" ht="12.75" customHeight="1">
      <c r="A32" s="30">
        <v>22</v>
      </c>
      <c r="B32" s="311" t="s">
        <v>300</v>
      </c>
      <c r="C32" s="301">
        <v>22.15</v>
      </c>
      <c r="D32" s="302">
        <v>22.316666666666666</v>
      </c>
      <c r="E32" s="302">
        <v>21.883333333333333</v>
      </c>
      <c r="F32" s="302">
        <v>21.616666666666667</v>
      </c>
      <c r="G32" s="302">
        <v>21.183333333333334</v>
      </c>
      <c r="H32" s="302">
        <v>22.583333333333332</v>
      </c>
      <c r="I32" s="302">
        <v>23.016666666666662</v>
      </c>
      <c r="J32" s="302">
        <v>23.283333333333331</v>
      </c>
      <c r="K32" s="301">
        <v>22.75</v>
      </c>
      <c r="L32" s="301">
        <v>22.05</v>
      </c>
      <c r="M32" s="301">
        <v>14.7646</v>
      </c>
      <c r="N32" s="1"/>
      <c r="O32" s="1"/>
    </row>
    <row r="33" spans="1:15" ht="12.75" customHeight="1">
      <c r="A33" s="30">
        <v>23</v>
      </c>
      <c r="B33" s="311" t="s">
        <v>50</v>
      </c>
      <c r="C33" s="301">
        <v>495.4</v>
      </c>
      <c r="D33" s="302">
        <v>496.31666666666661</v>
      </c>
      <c r="E33" s="302">
        <v>490.68333333333322</v>
      </c>
      <c r="F33" s="302">
        <v>485.96666666666664</v>
      </c>
      <c r="G33" s="302">
        <v>480.33333333333326</v>
      </c>
      <c r="H33" s="302">
        <v>501.03333333333319</v>
      </c>
      <c r="I33" s="302">
        <v>506.66666666666663</v>
      </c>
      <c r="J33" s="302">
        <v>511.38333333333316</v>
      </c>
      <c r="K33" s="301">
        <v>501.95</v>
      </c>
      <c r="L33" s="301">
        <v>491.6</v>
      </c>
      <c r="M33" s="301">
        <v>2.9989300000000001</v>
      </c>
      <c r="N33" s="1"/>
      <c r="O33" s="1"/>
    </row>
    <row r="34" spans="1:15" ht="12.75" customHeight="1">
      <c r="A34" s="30">
        <v>24</v>
      </c>
      <c r="B34" s="311" t="s">
        <v>301</v>
      </c>
      <c r="C34" s="301">
        <v>2326.4</v>
      </c>
      <c r="D34" s="302">
        <v>2363.2666666666669</v>
      </c>
      <c r="E34" s="302">
        <v>2276.6333333333337</v>
      </c>
      <c r="F34" s="302">
        <v>2226.8666666666668</v>
      </c>
      <c r="G34" s="302">
        <v>2140.2333333333336</v>
      </c>
      <c r="H34" s="302">
        <v>2413.0333333333338</v>
      </c>
      <c r="I34" s="302">
        <v>2499.666666666667</v>
      </c>
      <c r="J34" s="302">
        <v>2549.4333333333338</v>
      </c>
      <c r="K34" s="301">
        <v>2449.9</v>
      </c>
      <c r="L34" s="301">
        <v>2313.5</v>
      </c>
      <c r="M34" s="301">
        <v>1.6305700000000001</v>
      </c>
      <c r="N34" s="1"/>
      <c r="O34" s="1"/>
    </row>
    <row r="35" spans="1:15" ht="12.75" customHeight="1">
      <c r="A35" s="30">
        <v>25</v>
      </c>
      <c r="B35" s="311" t="s">
        <v>51</v>
      </c>
      <c r="C35" s="301">
        <v>363.05</v>
      </c>
      <c r="D35" s="302">
        <v>363.13333333333338</v>
      </c>
      <c r="E35" s="302">
        <v>361.71666666666675</v>
      </c>
      <c r="F35" s="302">
        <v>360.38333333333338</v>
      </c>
      <c r="G35" s="302">
        <v>358.96666666666675</v>
      </c>
      <c r="H35" s="302">
        <v>364.46666666666675</v>
      </c>
      <c r="I35" s="302">
        <v>365.88333333333338</v>
      </c>
      <c r="J35" s="302">
        <v>367.21666666666675</v>
      </c>
      <c r="K35" s="301">
        <v>364.55</v>
      </c>
      <c r="L35" s="301">
        <v>361.8</v>
      </c>
      <c r="M35" s="301">
        <v>50.209290000000003</v>
      </c>
      <c r="N35" s="1"/>
      <c r="O35" s="1"/>
    </row>
    <row r="36" spans="1:15" ht="12.75" customHeight="1">
      <c r="A36" s="30">
        <v>26</v>
      </c>
      <c r="B36" s="311" t="s">
        <v>848</v>
      </c>
      <c r="C36" s="301">
        <v>1474.9</v>
      </c>
      <c r="D36" s="302">
        <v>1481.6666666666667</v>
      </c>
      <c r="E36" s="302">
        <v>1443.3333333333335</v>
      </c>
      <c r="F36" s="302">
        <v>1411.7666666666667</v>
      </c>
      <c r="G36" s="302">
        <v>1373.4333333333334</v>
      </c>
      <c r="H36" s="302">
        <v>1513.2333333333336</v>
      </c>
      <c r="I36" s="302">
        <v>1551.5666666666671</v>
      </c>
      <c r="J36" s="302">
        <v>1583.1333333333337</v>
      </c>
      <c r="K36" s="301">
        <v>1520</v>
      </c>
      <c r="L36" s="301">
        <v>1450.1</v>
      </c>
      <c r="M36" s="301">
        <v>7.5624200000000004</v>
      </c>
      <c r="N36" s="1"/>
      <c r="O36" s="1"/>
    </row>
    <row r="37" spans="1:15" ht="12.75" customHeight="1">
      <c r="A37" s="30">
        <v>27</v>
      </c>
      <c r="B37" s="311" t="s">
        <v>810</v>
      </c>
      <c r="C37" s="301">
        <v>641.29999999999995</v>
      </c>
      <c r="D37" s="302">
        <v>646.76666666666665</v>
      </c>
      <c r="E37" s="302">
        <v>634.5333333333333</v>
      </c>
      <c r="F37" s="302">
        <v>627.76666666666665</v>
      </c>
      <c r="G37" s="302">
        <v>615.5333333333333</v>
      </c>
      <c r="H37" s="302">
        <v>653.5333333333333</v>
      </c>
      <c r="I37" s="302">
        <v>665.76666666666665</v>
      </c>
      <c r="J37" s="302">
        <v>672.5333333333333</v>
      </c>
      <c r="K37" s="301">
        <v>659</v>
      </c>
      <c r="L37" s="301">
        <v>640</v>
      </c>
      <c r="M37" s="301">
        <v>0.56054999999999999</v>
      </c>
      <c r="N37" s="1"/>
      <c r="O37" s="1"/>
    </row>
    <row r="38" spans="1:15" ht="12.75" customHeight="1">
      <c r="A38" s="30">
        <v>28</v>
      </c>
      <c r="B38" s="311" t="s">
        <v>292</v>
      </c>
      <c r="C38" s="301">
        <v>954.6</v>
      </c>
      <c r="D38" s="302">
        <v>961.61666666666667</v>
      </c>
      <c r="E38" s="302">
        <v>943.23333333333335</v>
      </c>
      <c r="F38" s="302">
        <v>931.86666666666667</v>
      </c>
      <c r="G38" s="302">
        <v>913.48333333333335</v>
      </c>
      <c r="H38" s="302">
        <v>972.98333333333335</v>
      </c>
      <c r="I38" s="302">
        <v>991.36666666666679</v>
      </c>
      <c r="J38" s="302">
        <v>1002.7333333333333</v>
      </c>
      <c r="K38" s="301">
        <v>980</v>
      </c>
      <c r="L38" s="301">
        <v>950.25</v>
      </c>
      <c r="M38" s="301">
        <v>2.8997999999999999</v>
      </c>
      <c r="N38" s="1"/>
      <c r="O38" s="1"/>
    </row>
    <row r="39" spans="1:15" ht="12.75" customHeight="1">
      <c r="A39" s="30">
        <v>29</v>
      </c>
      <c r="B39" s="311" t="s">
        <v>52</v>
      </c>
      <c r="C39" s="301">
        <v>733.25</v>
      </c>
      <c r="D39" s="302">
        <v>729.41666666666663</v>
      </c>
      <c r="E39" s="302">
        <v>723.18333333333328</v>
      </c>
      <c r="F39" s="302">
        <v>713.11666666666667</v>
      </c>
      <c r="G39" s="302">
        <v>706.88333333333333</v>
      </c>
      <c r="H39" s="302">
        <v>739.48333333333323</v>
      </c>
      <c r="I39" s="302">
        <v>745.71666666666658</v>
      </c>
      <c r="J39" s="302">
        <v>755.78333333333319</v>
      </c>
      <c r="K39" s="301">
        <v>735.65</v>
      </c>
      <c r="L39" s="301">
        <v>719.35</v>
      </c>
      <c r="M39" s="301">
        <v>0.41554999999999997</v>
      </c>
      <c r="N39" s="1"/>
      <c r="O39" s="1"/>
    </row>
    <row r="40" spans="1:15" ht="12.75" customHeight="1">
      <c r="A40" s="30">
        <v>30</v>
      </c>
      <c r="B40" s="311" t="s">
        <v>53</v>
      </c>
      <c r="C40" s="301">
        <v>3636.2</v>
      </c>
      <c r="D40" s="302">
        <v>3612.7333333333336</v>
      </c>
      <c r="E40" s="302">
        <v>3580.4666666666672</v>
      </c>
      <c r="F40" s="302">
        <v>3524.7333333333336</v>
      </c>
      <c r="G40" s="302">
        <v>3492.4666666666672</v>
      </c>
      <c r="H40" s="302">
        <v>3668.4666666666672</v>
      </c>
      <c r="I40" s="302">
        <v>3700.7333333333336</v>
      </c>
      <c r="J40" s="302">
        <v>3756.4666666666672</v>
      </c>
      <c r="K40" s="301">
        <v>3645</v>
      </c>
      <c r="L40" s="301">
        <v>3557</v>
      </c>
      <c r="M40" s="301">
        <v>3.42056</v>
      </c>
      <c r="N40" s="1"/>
      <c r="O40" s="1"/>
    </row>
    <row r="41" spans="1:15" ht="12.75" customHeight="1">
      <c r="A41" s="30">
        <v>31</v>
      </c>
      <c r="B41" s="311" t="s">
        <v>54</v>
      </c>
      <c r="C41" s="301">
        <v>212</v>
      </c>
      <c r="D41" s="302">
        <v>212.08333333333334</v>
      </c>
      <c r="E41" s="302">
        <v>209.36666666666667</v>
      </c>
      <c r="F41" s="302">
        <v>206.73333333333332</v>
      </c>
      <c r="G41" s="302">
        <v>204.01666666666665</v>
      </c>
      <c r="H41" s="302">
        <v>214.7166666666667</v>
      </c>
      <c r="I41" s="302">
        <v>217.43333333333334</v>
      </c>
      <c r="J41" s="302">
        <v>220.06666666666672</v>
      </c>
      <c r="K41" s="301">
        <v>214.8</v>
      </c>
      <c r="L41" s="301">
        <v>209.45</v>
      </c>
      <c r="M41" s="301">
        <v>17.387550000000001</v>
      </c>
      <c r="N41" s="1"/>
      <c r="O41" s="1"/>
    </row>
    <row r="42" spans="1:15" ht="12.75" customHeight="1">
      <c r="A42" s="30">
        <v>32</v>
      </c>
      <c r="B42" s="311" t="s">
        <v>302</v>
      </c>
      <c r="C42" s="301">
        <v>454.45</v>
      </c>
      <c r="D42" s="302">
        <v>458.08333333333331</v>
      </c>
      <c r="E42" s="302">
        <v>447.71666666666664</v>
      </c>
      <c r="F42" s="302">
        <v>440.98333333333335</v>
      </c>
      <c r="G42" s="302">
        <v>430.61666666666667</v>
      </c>
      <c r="H42" s="302">
        <v>464.81666666666661</v>
      </c>
      <c r="I42" s="302">
        <v>475.18333333333328</v>
      </c>
      <c r="J42" s="302">
        <v>481.91666666666657</v>
      </c>
      <c r="K42" s="301">
        <v>468.45</v>
      </c>
      <c r="L42" s="301">
        <v>451.35</v>
      </c>
      <c r="M42" s="301">
        <v>0.78186</v>
      </c>
      <c r="N42" s="1"/>
      <c r="O42" s="1"/>
    </row>
    <row r="43" spans="1:15" ht="12.75" customHeight="1">
      <c r="A43" s="30">
        <v>33</v>
      </c>
      <c r="B43" s="311" t="s">
        <v>303</v>
      </c>
      <c r="C43" s="301">
        <v>84.35</v>
      </c>
      <c r="D43" s="302">
        <v>85.133333333333326</v>
      </c>
      <c r="E43" s="302">
        <v>82.766666666666652</v>
      </c>
      <c r="F43" s="302">
        <v>81.183333333333323</v>
      </c>
      <c r="G43" s="302">
        <v>78.816666666666649</v>
      </c>
      <c r="H43" s="302">
        <v>86.716666666666654</v>
      </c>
      <c r="I43" s="302">
        <v>89.083333333333329</v>
      </c>
      <c r="J43" s="302">
        <v>90.666666666666657</v>
      </c>
      <c r="K43" s="301">
        <v>87.5</v>
      </c>
      <c r="L43" s="301">
        <v>83.55</v>
      </c>
      <c r="M43" s="301">
        <v>10.478859999999999</v>
      </c>
      <c r="N43" s="1"/>
      <c r="O43" s="1"/>
    </row>
    <row r="44" spans="1:15" ht="12.75" customHeight="1">
      <c r="A44" s="30">
        <v>34</v>
      </c>
      <c r="B44" s="311" t="s">
        <v>55</v>
      </c>
      <c r="C44" s="301">
        <v>138.5</v>
      </c>
      <c r="D44" s="302">
        <v>139.21666666666667</v>
      </c>
      <c r="E44" s="302">
        <v>136.98333333333335</v>
      </c>
      <c r="F44" s="302">
        <v>135.46666666666667</v>
      </c>
      <c r="G44" s="302">
        <v>133.23333333333335</v>
      </c>
      <c r="H44" s="302">
        <v>140.73333333333335</v>
      </c>
      <c r="I44" s="302">
        <v>142.96666666666664</v>
      </c>
      <c r="J44" s="302">
        <v>144.48333333333335</v>
      </c>
      <c r="K44" s="301">
        <v>141.44999999999999</v>
      </c>
      <c r="L44" s="301">
        <v>137.69999999999999</v>
      </c>
      <c r="M44" s="301">
        <v>82.499170000000007</v>
      </c>
      <c r="N44" s="1"/>
      <c r="O44" s="1"/>
    </row>
    <row r="45" spans="1:15" ht="12.75" customHeight="1">
      <c r="A45" s="30">
        <v>35</v>
      </c>
      <c r="B45" s="311" t="s">
        <v>57</v>
      </c>
      <c r="C45" s="301">
        <v>2705.2</v>
      </c>
      <c r="D45" s="302">
        <v>2726.7333333333331</v>
      </c>
      <c r="E45" s="302">
        <v>2678.4666666666662</v>
      </c>
      <c r="F45" s="302">
        <v>2651.7333333333331</v>
      </c>
      <c r="G45" s="302">
        <v>2603.4666666666662</v>
      </c>
      <c r="H45" s="302">
        <v>2753.4666666666662</v>
      </c>
      <c r="I45" s="302">
        <v>2801.7333333333336</v>
      </c>
      <c r="J45" s="302">
        <v>2828.4666666666662</v>
      </c>
      <c r="K45" s="301">
        <v>2775</v>
      </c>
      <c r="L45" s="301">
        <v>2700</v>
      </c>
      <c r="M45" s="301">
        <v>17.435749999999999</v>
      </c>
      <c r="N45" s="1"/>
      <c r="O45" s="1"/>
    </row>
    <row r="46" spans="1:15" ht="12.75" customHeight="1">
      <c r="A46" s="30">
        <v>36</v>
      </c>
      <c r="B46" s="311" t="s">
        <v>304</v>
      </c>
      <c r="C46" s="301">
        <v>193.55</v>
      </c>
      <c r="D46" s="302">
        <v>192.01666666666665</v>
      </c>
      <c r="E46" s="302">
        <v>189.23333333333329</v>
      </c>
      <c r="F46" s="302">
        <v>184.91666666666663</v>
      </c>
      <c r="G46" s="302">
        <v>182.13333333333327</v>
      </c>
      <c r="H46" s="302">
        <v>196.33333333333331</v>
      </c>
      <c r="I46" s="302">
        <v>199.11666666666667</v>
      </c>
      <c r="J46" s="302">
        <v>203.43333333333334</v>
      </c>
      <c r="K46" s="301">
        <v>194.8</v>
      </c>
      <c r="L46" s="301">
        <v>187.7</v>
      </c>
      <c r="M46" s="301">
        <v>3.15761</v>
      </c>
      <c r="N46" s="1"/>
      <c r="O46" s="1"/>
    </row>
    <row r="47" spans="1:15" ht="12.75" customHeight="1">
      <c r="A47" s="30">
        <v>37</v>
      </c>
      <c r="B47" s="311" t="s">
        <v>306</v>
      </c>
      <c r="C47" s="301">
        <v>1682.95</v>
      </c>
      <c r="D47" s="302">
        <v>1672.1499999999999</v>
      </c>
      <c r="E47" s="302">
        <v>1654.2999999999997</v>
      </c>
      <c r="F47" s="302">
        <v>1625.6499999999999</v>
      </c>
      <c r="G47" s="302">
        <v>1607.7999999999997</v>
      </c>
      <c r="H47" s="302">
        <v>1700.7999999999997</v>
      </c>
      <c r="I47" s="302">
        <v>1718.6499999999996</v>
      </c>
      <c r="J47" s="302">
        <v>1747.2999999999997</v>
      </c>
      <c r="K47" s="301">
        <v>1690</v>
      </c>
      <c r="L47" s="301">
        <v>1643.5</v>
      </c>
      <c r="M47" s="301">
        <v>2.6565500000000002</v>
      </c>
      <c r="N47" s="1"/>
      <c r="O47" s="1"/>
    </row>
    <row r="48" spans="1:15" ht="12.75" customHeight="1">
      <c r="A48" s="30">
        <v>38</v>
      </c>
      <c r="B48" s="311" t="s">
        <v>305</v>
      </c>
      <c r="C48" s="301">
        <v>2946.55</v>
      </c>
      <c r="D48" s="302">
        <v>2936.85</v>
      </c>
      <c r="E48" s="302">
        <v>2918.7</v>
      </c>
      <c r="F48" s="302">
        <v>2890.85</v>
      </c>
      <c r="G48" s="302">
        <v>2872.7</v>
      </c>
      <c r="H48" s="302">
        <v>2964.7</v>
      </c>
      <c r="I48" s="302">
        <v>2982.8500000000004</v>
      </c>
      <c r="J48" s="302">
        <v>3010.7</v>
      </c>
      <c r="K48" s="301">
        <v>2955</v>
      </c>
      <c r="L48" s="301">
        <v>2909</v>
      </c>
      <c r="M48" s="301">
        <v>5.985E-2</v>
      </c>
      <c r="N48" s="1"/>
      <c r="O48" s="1"/>
    </row>
    <row r="49" spans="1:15" ht="12.75" customHeight="1">
      <c r="A49" s="30">
        <v>39</v>
      </c>
      <c r="B49" s="311" t="s">
        <v>240</v>
      </c>
      <c r="C49" s="301">
        <v>2447.35</v>
      </c>
      <c r="D49" s="302">
        <v>2466.15</v>
      </c>
      <c r="E49" s="302">
        <v>2407.4</v>
      </c>
      <c r="F49" s="302">
        <v>2367.4499999999998</v>
      </c>
      <c r="G49" s="302">
        <v>2308.6999999999998</v>
      </c>
      <c r="H49" s="302">
        <v>2506.1000000000004</v>
      </c>
      <c r="I49" s="302">
        <v>2564.8500000000004</v>
      </c>
      <c r="J49" s="302">
        <v>2604.8000000000006</v>
      </c>
      <c r="K49" s="301">
        <v>2524.9</v>
      </c>
      <c r="L49" s="301">
        <v>2426.1999999999998</v>
      </c>
      <c r="M49" s="301">
        <v>2.6895799999999999</v>
      </c>
      <c r="N49" s="1"/>
      <c r="O49" s="1"/>
    </row>
    <row r="50" spans="1:15" ht="12.75" customHeight="1">
      <c r="A50" s="30">
        <v>40</v>
      </c>
      <c r="B50" s="311" t="s">
        <v>307</v>
      </c>
      <c r="C50" s="301">
        <v>8070.6</v>
      </c>
      <c r="D50" s="302">
        <v>8029.3833333333341</v>
      </c>
      <c r="E50" s="302">
        <v>7951.2666666666682</v>
      </c>
      <c r="F50" s="302">
        <v>7831.9333333333343</v>
      </c>
      <c r="G50" s="302">
        <v>7753.8166666666684</v>
      </c>
      <c r="H50" s="302">
        <v>8148.7166666666681</v>
      </c>
      <c r="I50" s="302">
        <v>8226.8333333333358</v>
      </c>
      <c r="J50" s="302">
        <v>8346.1666666666679</v>
      </c>
      <c r="K50" s="301">
        <v>8107.5</v>
      </c>
      <c r="L50" s="301">
        <v>7910.05</v>
      </c>
      <c r="M50" s="301">
        <v>0.23452999999999999</v>
      </c>
      <c r="N50" s="1"/>
      <c r="O50" s="1"/>
    </row>
    <row r="51" spans="1:15" ht="12.75" customHeight="1">
      <c r="A51" s="30">
        <v>41</v>
      </c>
      <c r="B51" s="311" t="s">
        <v>59</v>
      </c>
      <c r="C51" s="301">
        <v>1258.45</v>
      </c>
      <c r="D51" s="302">
        <v>1266.0666666666666</v>
      </c>
      <c r="E51" s="302">
        <v>1244.3833333333332</v>
      </c>
      <c r="F51" s="302">
        <v>1230.3166666666666</v>
      </c>
      <c r="G51" s="302">
        <v>1208.6333333333332</v>
      </c>
      <c r="H51" s="302">
        <v>1280.1333333333332</v>
      </c>
      <c r="I51" s="302">
        <v>1301.8166666666666</v>
      </c>
      <c r="J51" s="302">
        <v>1315.8833333333332</v>
      </c>
      <c r="K51" s="301">
        <v>1287.75</v>
      </c>
      <c r="L51" s="301">
        <v>1252</v>
      </c>
      <c r="M51" s="301">
        <v>9.3294200000000007</v>
      </c>
      <c r="N51" s="1"/>
      <c r="O51" s="1"/>
    </row>
    <row r="52" spans="1:15" ht="12.75" customHeight="1">
      <c r="A52" s="30">
        <v>42</v>
      </c>
      <c r="B52" s="311" t="s">
        <v>60</v>
      </c>
      <c r="C52" s="301">
        <v>522.9</v>
      </c>
      <c r="D52" s="302">
        <v>520.03333333333342</v>
      </c>
      <c r="E52" s="302">
        <v>515.06666666666683</v>
      </c>
      <c r="F52" s="302">
        <v>507.23333333333346</v>
      </c>
      <c r="G52" s="302">
        <v>502.26666666666688</v>
      </c>
      <c r="H52" s="302">
        <v>527.86666666666679</v>
      </c>
      <c r="I52" s="302">
        <v>532.83333333333326</v>
      </c>
      <c r="J52" s="302">
        <v>540.66666666666674</v>
      </c>
      <c r="K52" s="301">
        <v>525</v>
      </c>
      <c r="L52" s="301">
        <v>512.20000000000005</v>
      </c>
      <c r="M52" s="301">
        <v>12.019740000000001</v>
      </c>
      <c r="N52" s="1"/>
      <c r="O52" s="1"/>
    </row>
    <row r="53" spans="1:15" ht="12.75" customHeight="1">
      <c r="A53" s="30">
        <v>43</v>
      </c>
      <c r="B53" s="311" t="s">
        <v>308</v>
      </c>
      <c r="C53" s="301">
        <v>419</v>
      </c>
      <c r="D53" s="302">
        <v>420.65000000000003</v>
      </c>
      <c r="E53" s="302">
        <v>415.80000000000007</v>
      </c>
      <c r="F53" s="302">
        <v>412.6</v>
      </c>
      <c r="G53" s="302">
        <v>407.75000000000006</v>
      </c>
      <c r="H53" s="302">
        <v>423.85000000000008</v>
      </c>
      <c r="I53" s="302">
        <v>428.7000000000001</v>
      </c>
      <c r="J53" s="302">
        <v>431.90000000000009</v>
      </c>
      <c r="K53" s="301">
        <v>425.5</v>
      </c>
      <c r="L53" s="301">
        <v>417.45</v>
      </c>
      <c r="M53" s="301">
        <v>0.47750999999999999</v>
      </c>
      <c r="N53" s="1"/>
      <c r="O53" s="1"/>
    </row>
    <row r="54" spans="1:15" ht="12.75" customHeight="1">
      <c r="A54" s="30">
        <v>44</v>
      </c>
      <c r="B54" s="311" t="s">
        <v>61</v>
      </c>
      <c r="C54" s="301">
        <v>658.6</v>
      </c>
      <c r="D54" s="302">
        <v>662.53333333333342</v>
      </c>
      <c r="E54" s="302">
        <v>651.51666666666688</v>
      </c>
      <c r="F54" s="302">
        <v>644.43333333333351</v>
      </c>
      <c r="G54" s="302">
        <v>633.41666666666697</v>
      </c>
      <c r="H54" s="302">
        <v>669.61666666666679</v>
      </c>
      <c r="I54" s="302">
        <v>680.63333333333344</v>
      </c>
      <c r="J54" s="302">
        <v>687.7166666666667</v>
      </c>
      <c r="K54" s="301">
        <v>673.55</v>
      </c>
      <c r="L54" s="301">
        <v>655.45</v>
      </c>
      <c r="M54" s="301">
        <v>92.824939999999998</v>
      </c>
      <c r="N54" s="1"/>
      <c r="O54" s="1"/>
    </row>
    <row r="55" spans="1:15" ht="12.75" customHeight="1">
      <c r="A55" s="30">
        <v>45</v>
      </c>
      <c r="B55" s="311" t="s">
        <v>62</v>
      </c>
      <c r="C55" s="301">
        <v>3794.15</v>
      </c>
      <c r="D55" s="302">
        <v>3804.0666666666671</v>
      </c>
      <c r="E55" s="302">
        <v>3758.1333333333341</v>
      </c>
      <c r="F55" s="302">
        <v>3722.1166666666672</v>
      </c>
      <c r="G55" s="302">
        <v>3676.1833333333343</v>
      </c>
      <c r="H55" s="302">
        <v>3840.0833333333339</v>
      </c>
      <c r="I55" s="302">
        <v>3886.0166666666673</v>
      </c>
      <c r="J55" s="302">
        <v>3922.0333333333338</v>
      </c>
      <c r="K55" s="301">
        <v>3850</v>
      </c>
      <c r="L55" s="301">
        <v>3768.05</v>
      </c>
      <c r="M55" s="301">
        <v>3.4660299999999999</v>
      </c>
      <c r="N55" s="1"/>
      <c r="O55" s="1"/>
    </row>
    <row r="56" spans="1:15" ht="12.75" customHeight="1">
      <c r="A56" s="30">
        <v>46</v>
      </c>
      <c r="B56" s="311" t="s">
        <v>312</v>
      </c>
      <c r="C56" s="301">
        <v>137.15</v>
      </c>
      <c r="D56" s="302">
        <v>137.80000000000001</v>
      </c>
      <c r="E56" s="302">
        <v>135.90000000000003</v>
      </c>
      <c r="F56" s="302">
        <v>134.65000000000003</v>
      </c>
      <c r="G56" s="302">
        <v>132.75000000000006</v>
      </c>
      <c r="H56" s="302">
        <v>139.05000000000001</v>
      </c>
      <c r="I56" s="302">
        <v>140.94999999999999</v>
      </c>
      <c r="J56" s="302">
        <v>142.19999999999999</v>
      </c>
      <c r="K56" s="301">
        <v>139.69999999999999</v>
      </c>
      <c r="L56" s="301">
        <v>136.55000000000001</v>
      </c>
      <c r="M56" s="301">
        <v>3.45682</v>
      </c>
      <c r="N56" s="1"/>
      <c r="O56" s="1"/>
    </row>
    <row r="57" spans="1:15" ht="12.75" customHeight="1">
      <c r="A57" s="30">
        <v>47</v>
      </c>
      <c r="B57" s="311" t="s">
        <v>313</v>
      </c>
      <c r="C57" s="301">
        <v>985.1</v>
      </c>
      <c r="D57" s="302">
        <v>981.18333333333339</v>
      </c>
      <c r="E57" s="302">
        <v>967.36666666666679</v>
      </c>
      <c r="F57" s="302">
        <v>949.63333333333344</v>
      </c>
      <c r="G57" s="302">
        <v>935.81666666666683</v>
      </c>
      <c r="H57" s="302">
        <v>998.91666666666674</v>
      </c>
      <c r="I57" s="302">
        <v>1012.7333333333333</v>
      </c>
      <c r="J57" s="302">
        <v>1030.4666666666667</v>
      </c>
      <c r="K57" s="301">
        <v>995</v>
      </c>
      <c r="L57" s="301">
        <v>963.45</v>
      </c>
      <c r="M57" s="301">
        <v>0.62668000000000001</v>
      </c>
      <c r="N57" s="1"/>
      <c r="O57" s="1"/>
    </row>
    <row r="58" spans="1:15" ht="12.75" customHeight="1">
      <c r="A58" s="30">
        <v>48</v>
      </c>
      <c r="B58" s="311" t="s">
        <v>64</v>
      </c>
      <c r="C58" s="301">
        <v>12465</v>
      </c>
      <c r="D58" s="302">
        <v>12453.333333333334</v>
      </c>
      <c r="E58" s="302">
        <v>12261.666666666668</v>
      </c>
      <c r="F58" s="302">
        <v>12058.333333333334</v>
      </c>
      <c r="G58" s="302">
        <v>11866.666666666668</v>
      </c>
      <c r="H58" s="302">
        <v>12656.666666666668</v>
      </c>
      <c r="I58" s="302">
        <v>12848.333333333336</v>
      </c>
      <c r="J58" s="302">
        <v>13051.666666666668</v>
      </c>
      <c r="K58" s="301">
        <v>12645</v>
      </c>
      <c r="L58" s="301">
        <v>12250</v>
      </c>
      <c r="M58" s="301">
        <v>2.36843</v>
      </c>
      <c r="N58" s="1"/>
      <c r="O58" s="1"/>
    </row>
    <row r="59" spans="1:15" ht="12" customHeight="1">
      <c r="A59" s="30">
        <v>49</v>
      </c>
      <c r="B59" s="311" t="s">
        <v>245</v>
      </c>
      <c r="C59" s="301">
        <v>4938.55</v>
      </c>
      <c r="D59" s="302">
        <v>4945.5999999999995</v>
      </c>
      <c r="E59" s="302">
        <v>4895.9499999999989</v>
      </c>
      <c r="F59" s="302">
        <v>4853.3499999999995</v>
      </c>
      <c r="G59" s="302">
        <v>4803.6999999999989</v>
      </c>
      <c r="H59" s="302">
        <v>4988.1999999999989</v>
      </c>
      <c r="I59" s="302">
        <v>5037.8499999999985</v>
      </c>
      <c r="J59" s="302">
        <v>5080.4499999999989</v>
      </c>
      <c r="K59" s="301">
        <v>4995.25</v>
      </c>
      <c r="L59" s="301">
        <v>4903</v>
      </c>
      <c r="M59" s="301">
        <v>0.25144</v>
      </c>
      <c r="N59" s="1"/>
      <c r="O59" s="1"/>
    </row>
    <row r="60" spans="1:15" ht="12.75" customHeight="1">
      <c r="A60" s="30">
        <v>50</v>
      </c>
      <c r="B60" s="311" t="s">
        <v>65</v>
      </c>
      <c r="C60" s="301">
        <v>5954.3</v>
      </c>
      <c r="D60" s="302">
        <v>5936.8499999999995</v>
      </c>
      <c r="E60" s="302">
        <v>5819.6999999999989</v>
      </c>
      <c r="F60" s="302">
        <v>5685.0999999999995</v>
      </c>
      <c r="G60" s="302">
        <v>5567.9499999999989</v>
      </c>
      <c r="H60" s="302">
        <v>6071.4499999999989</v>
      </c>
      <c r="I60" s="302">
        <v>6188.5999999999985</v>
      </c>
      <c r="J60" s="302">
        <v>6323.1999999999989</v>
      </c>
      <c r="K60" s="301">
        <v>6054</v>
      </c>
      <c r="L60" s="301">
        <v>5802.25</v>
      </c>
      <c r="M60" s="301">
        <v>13.34146</v>
      </c>
      <c r="N60" s="1"/>
      <c r="O60" s="1"/>
    </row>
    <row r="61" spans="1:15" ht="12.75" customHeight="1">
      <c r="A61" s="30">
        <v>51</v>
      </c>
      <c r="B61" s="311" t="s">
        <v>314</v>
      </c>
      <c r="C61" s="301">
        <v>3103.8</v>
      </c>
      <c r="D61" s="302">
        <v>3111.5833333333335</v>
      </c>
      <c r="E61" s="302">
        <v>3076.2666666666669</v>
      </c>
      <c r="F61" s="302">
        <v>3048.7333333333336</v>
      </c>
      <c r="G61" s="302">
        <v>3013.416666666667</v>
      </c>
      <c r="H61" s="302">
        <v>3139.1166666666668</v>
      </c>
      <c r="I61" s="302">
        <v>3174.4333333333334</v>
      </c>
      <c r="J61" s="302">
        <v>3201.9666666666667</v>
      </c>
      <c r="K61" s="301">
        <v>3146.9</v>
      </c>
      <c r="L61" s="301">
        <v>3084.05</v>
      </c>
      <c r="M61" s="301">
        <v>0.33500999999999997</v>
      </c>
      <c r="N61" s="1"/>
      <c r="O61" s="1"/>
    </row>
    <row r="62" spans="1:15" ht="12.75" customHeight="1">
      <c r="A62" s="30">
        <v>52</v>
      </c>
      <c r="B62" s="311" t="s">
        <v>66</v>
      </c>
      <c r="C62" s="301">
        <v>2219.0500000000002</v>
      </c>
      <c r="D62" s="302">
        <v>2229.7666666666669</v>
      </c>
      <c r="E62" s="302">
        <v>2194.5333333333338</v>
      </c>
      <c r="F62" s="302">
        <v>2170.0166666666669</v>
      </c>
      <c r="G62" s="302">
        <v>2134.7833333333338</v>
      </c>
      <c r="H62" s="302">
        <v>2254.2833333333338</v>
      </c>
      <c r="I62" s="302">
        <v>2289.5166666666664</v>
      </c>
      <c r="J62" s="302">
        <v>2314.0333333333338</v>
      </c>
      <c r="K62" s="301">
        <v>2265</v>
      </c>
      <c r="L62" s="301">
        <v>2205.25</v>
      </c>
      <c r="M62" s="301">
        <v>3.6866099999999999</v>
      </c>
      <c r="N62" s="1"/>
      <c r="O62" s="1"/>
    </row>
    <row r="63" spans="1:15" ht="12.75" customHeight="1">
      <c r="A63" s="30">
        <v>53</v>
      </c>
      <c r="B63" s="311" t="s">
        <v>315</v>
      </c>
      <c r="C63" s="301">
        <v>398.8</v>
      </c>
      <c r="D63" s="302">
        <v>401.7</v>
      </c>
      <c r="E63" s="302">
        <v>389.4</v>
      </c>
      <c r="F63" s="302">
        <v>380</v>
      </c>
      <c r="G63" s="302">
        <v>367.7</v>
      </c>
      <c r="H63" s="302">
        <v>411.09999999999997</v>
      </c>
      <c r="I63" s="302">
        <v>423.40000000000003</v>
      </c>
      <c r="J63" s="302">
        <v>432.79999999999995</v>
      </c>
      <c r="K63" s="301">
        <v>414</v>
      </c>
      <c r="L63" s="301">
        <v>392.3</v>
      </c>
      <c r="M63" s="301">
        <v>28.15277</v>
      </c>
      <c r="N63" s="1"/>
      <c r="O63" s="1"/>
    </row>
    <row r="64" spans="1:15" ht="12.75" customHeight="1">
      <c r="A64" s="30">
        <v>54</v>
      </c>
      <c r="B64" s="311" t="s">
        <v>67</v>
      </c>
      <c r="C64" s="301">
        <v>331.2</v>
      </c>
      <c r="D64" s="302">
        <v>328.68333333333334</v>
      </c>
      <c r="E64" s="302">
        <v>325.11666666666667</v>
      </c>
      <c r="F64" s="302">
        <v>319.03333333333336</v>
      </c>
      <c r="G64" s="302">
        <v>315.4666666666667</v>
      </c>
      <c r="H64" s="302">
        <v>334.76666666666665</v>
      </c>
      <c r="I64" s="302">
        <v>338.33333333333337</v>
      </c>
      <c r="J64" s="302">
        <v>344.41666666666663</v>
      </c>
      <c r="K64" s="301">
        <v>332.25</v>
      </c>
      <c r="L64" s="301">
        <v>322.60000000000002</v>
      </c>
      <c r="M64" s="301">
        <v>46.921610000000001</v>
      </c>
      <c r="N64" s="1"/>
      <c r="O64" s="1"/>
    </row>
    <row r="65" spans="1:15" ht="12.75" customHeight="1">
      <c r="A65" s="30">
        <v>55</v>
      </c>
      <c r="B65" s="311" t="s">
        <v>68</v>
      </c>
      <c r="C65" s="301">
        <v>103.55</v>
      </c>
      <c r="D65" s="302">
        <v>103.43333333333332</v>
      </c>
      <c r="E65" s="302">
        <v>101.51666666666665</v>
      </c>
      <c r="F65" s="302">
        <v>99.483333333333334</v>
      </c>
      <c r="G65" s="302">
        <v>97.566666666666663</v>
      </c>
      <c r="H65" s="302">
        <v>105.46666666666664</v>
      </c>
      <c r="I65" s="302">
        <v>107.3833333333333</v>
      </c>
      <c r="J65" s="302">
        <v>109.41666666666663</v>
      </c>
      <c r="K65" s="301">
        <v>105.35</v>
      </c>
      <c r="L65" s="301">
        <v>101.4</v>
      </c>
      <c r="M65" s="301">
        <v>314.48826000000003</v>
      </c>
      <c r="N65" s="1"/>
      <c r="O65" s="1"/>
    </row>
    <row r="66" spans="1:15" ht="12.75" customHeight="1">
      <c r="A66" s="30">
        <v>56</v>
      </c>
      <c r="B66" s="311" t="s">
        <v>246</v>
      </c>
      <c r="C66" s="301">
        <v>46.8</v>
      </c>
      <c r="D66" s="302">
        <v>46.983333333333327</v>
      </c>
      <c r="E66" s="302">
        <v>46.366666666666653</v>
      </c>
      <c r="F66" s="302">
        <v>45.933333333333323</v>
      </c>
      <c r="G66" s="302">
        <v>45.316666666666649</v>
      </c>
      <c r="H66" s="302">
        <v>47.416666666666657</v>
      </c>
      <c r="I66" s="302">
        <v>48.033333333333331</v>
      </c>
      <c r="J66" s="302">
        <v>48.466666666666661</v>
      </c>
      <c r="K66" s="301">
        <v>47.6</v>
      </c>
      <c r="L66" s="301">
        <v>46.55</v>
      </c>
      <c r="M66" s="301">
        <v>14.9468</v>
      </c>
      <c r="N66" s="1"/>
      <c r="O66" s="1"/>
    </row>
    <row r="67" spans="1:15" ht="12.75" customHeight="1">
      <c r="A67" s="30">
        <v>57</v>
      </c>
      <c r="B67" s="311" t="s">
        <v>309</v>
      </c>
      <c r="C67" s="301">
        <v>2604.8000000000002</v>
      </c>
      <c r="D67" s="302">
        <v>2621</v>
      </c>
      <c r="E67" s="302">
        <v>2563.8000000000002</v>
      </c>
      <c r="F67" s="302">
        <v>2522.8000000000002</v>
      </c>
      <c r="G67" s="302">
        <v>2465.6000000000004</v>
      </c>
      <c r="H67" s="302">
        <v>2662</v>
      </c>
      <c r="I67" s="302">
        <v>2719.2</v>
      </c>
      <c r="J67" s="302">
        <v>2760.2</v>
      </c>
      <c r="K67" s="301">
        <v>2678.2</v>
      </c>
      <c r="L67" s="301">
        <v>2580</v>
      </c>
      <c r="M67" s="301">
        <v>0.12917000000000001</v>
      </c>
      <c r="N67" s="1"/>
      <c r="O67" s="1"/>
    </row>
    <row r="68" spans="1:15" ht="12.75" customHeight="1">
      <c r="A68" s="30">
        <v>58</v>
      </c>
      <c r="B68" s="311" t="s">
        <v>69</v>
      </c>
      <c r="C68" s="301">
        <v>1736.65</v>
      </c>
      <c r="D68" s="302">
        <v>1749.6166666666668</v>
      </c>
      <c r="E68" s="302">
        <v>1704.0833333333335</v>
      </c>
      <c r="F68" s="302">
        <v>1671.5166666666667</v>
      </c>
      <c r="G68" s="302">
        <v>1625.9833333333333</v>
      </c>
      <c r="H68" s="302">
        <v>1782.1833333333336</v>
      </c>
      <c r="I68" s="302">
        <v>1827.7166666666669</v>
      </c>
      <c r="J68" s="302">
        <v>1860.2833333333338</v>
      </c>
      <c r="K68" s="301">
        <v>1795.15</v>
      </c>
      <c r="L68" s="301">
        <v>1717.05</v>
      </c>
      <c r="M68" s="301">
        <v>5.40585</v>
      </c>
      <c r="N68" s="1"/>
      <c r="O68" s="1"/>
    </row>
    <row r="69" spans="1:15" ht="12.75" customHeight="1">
      <c r="A69" s="30">
        <v>59</v>
      </c>
      <c r="B69" s="311" t="s">
        <v>317</v>
      </c>
      <c r="C69" s="301">
        <v>5218.95</v>
      </c>
      <c r="D69" s="302">
        <v>5224.9833333333336</v>
      </c>
      <c r="E69" s="302">
        <v>5149.9666666666672</v>
      </c>
      <c r="F69" s="302">
        <v>5080.9833333333336</v>
      </c>
      <c r="G69" s="302">
        <v>5005.9666666666672</v>
      </c>
      <c r="H69" s="302">
        <v>5293.9666666666672</v>
      </c>
      <c r="I69" s="302">
        <v>5368.9833333333336</v>
      </c>
      <c r="J69" s="302">
        <v>5437.9666666666672</v>
      </c>
      <c r="K69" s="301">
        <v>5300</v>
      </c>
      <c r="L69" s="301">
        <v>5156</v>
      </c>
      <c r="M69" s="301">
        <v>8.1780000000000005E-2</v>
      </c>
      <c r="N69" s="1"/>
      <c r="O69" s="1"/>
    </row>
    <row r="70" spans="1:15" ht="12.75" customHeight="1">
      <c r="A70" s="30">
        <v>60</v>
      </c>
      <c r="B70" s="311" t="s">
        <v>247</v>
      </c>
      <c r="C70" s="301">
        <v>953.85</v>
      </c>
      <c r="D70" s="302">
        <v>955.91666666666663</v>
      </c>
      <c r="E70" s="302">
        <v>943.7833333333333</v>
      </c>
      <c r="F70" s="302">
        <v>933.7166666666667</v>
      </c>
      <c r="G70" s="302">
        <v>921.58333333333337</v>
      </c>
      <c r="H70" s="302">
        <v>965.98333333333323</v>
      </c>
      <c r="I70" s="302">
        <v>978.11666666666667</v>
      </c>
      <c r="J70" s="302">
        <v>988.18333333333317</v>
      </c>
      <c r="K70" s="301">
        <v>968.05</v>
      </c>
      <c r="L70" s="301">
        <v>945.85</v>
      </c>
      <c r="M70" s="301">
        <v>0.29622999999999999</v>
      </c>
      <c r="N70" s="1"/>
      <c r="O70" s="1"/>
    </row>
    <row r="71" spans="1:15" ht="12.75" customHeight="1">
      <c r="A71" s="30">
        <v>61</v>
      </c>
      <c r="B71" s="311" t="s">
        <v>318</v>
      </c>
      <c r="C71" s="301">
        <v>805.45</v>
      </c>
      <c r="D71" s="302">
        <v>809.4</v>
      </c>
      <c r="E71" s="302">
        <v>791.05</v>
      </c>
      <c r="F71" s="302">
        <v>776.65</v>
      </c>
      <c r="G71" s="302">
        <v>758.3</v>
      </c>
      <c r="H71" s="302">
        <v>823.8</v>
      </c>
      <c r="I71" s="302">
        <v>842.15000000000009</v>
      </c>
      <c r="J71" s="302">
        <v>856.55</v>
      </c>
      <c r="K71" s="301">
        <v>827.75</v>
      </c>
      <c r="L71" s="301">
        <v>795</v>
      </c>
      <c r="M71" s="301">
        <v>10.89737</v>
      </c>
      <c r="N71" s="1"/>
      <c r="O71" s="1"/>
    </row>
    <row r="72" spans="1:15" ht="12.75" customHeight="1">
      <c r="A72" s="30">
        <v>62</v>
      </c>
      <c r="B72" s="311" t="s">
        <v>71</v>
      </c>
      <c r="C72" s="301">
        <v>245.3</v>
      </c>
      <c r="D72" s="302">
        <v>246.6</v>
      </c>
      <c r="E72" s="302">
        <v>242.75</v>
      </c>
      <c r="F72" s="302">
        <v>240.20000000000002</v>
      </c>
      <c r="G72" s="302">
        <v>236.35000000000002</v>
      </c>
      <c r="H72" s="302">
        <v>249.14999999999998</v>
      </c>
      <c r="I72" s="302">
        <v>252.99999999999994</v>
      </c>
      <c r="J72" s="302">
        <v>255.54999999999995</v>
      </c>
      <c r="K72" s="301">
        <v>250.45</v>
      </c>
      <c r="L72" s="301">
        <v>244.05</v>
      </c>
      <c r="M72" s="301">
        <v>82.07799</v>
      </c>
      <c r="N72" s="1"/>
      <c r="O72" s="1"/>
    </row>
    <row r="73" spans="1:15" ht="12.75" customHeight="1">
      <c r="A73" s="30">
        <v>63</v>
      </c>
      <c r="B73" s="311" t="s">
        <v>310</v>
      </c>
      <c r="C73" s="301">
        <v>1358.85</v>
      </c>
      <c r="D73" s="302">
        <v>1353.3333333333333</v>
      </c>
      <c r="E73" s="302">
        <v>1332.6666666666665</v>
      </c>
      <c r="F73" s="302">
        <v>1306.4833333333333</v>
      </c>
      <c r="G73" s="302">
        <v>1285.8166666666666</v>
      </c>
      <c r="H73" s="302">
        <v>1379.5166666666664</v>
      </c>
      <c r="I73" s="302">
        <v>1400.1833333333329</v>
      </c>
      <c r="J73" s="302">
        <v>1426.3666666666663</v>
      </c>
      <c r="K73" s="301">
        <v>1374</v>
      </c>
      <c r="L73" s="301">
        <v>1327.15</v>
      </c>
      <c r="M73" s="301">
        <v>1.0262199999999999</v>
      </c>
      <c r="N73" s="1"/>
      <c r="O73" s="1"/>
    </row>
    <row r="74" spans="1:15" ht="12.75" customHeight="1">
      <c r="A74" s="30">
        <v>64</v>
      </c>
      <c r="B74" s="311" t="s">
        <v>72</v>
      </c>
      <c r="C74" s="301">
        <v>580.9</v>
      </c>
      <c r="D74" s="302">
        <v>578.7833333333333</v>
      </c>
      <c r="E74" s="302">
        <v>570.46666666666658</v>
      </c>
      <c r="F74" s="302">
        <v>560.0333333333333</v>
      </c>
      <c r="G74" s="302">
        <v>551.71666666666658</v>
      </c>
      <c r="H74" s="302">
        <v>589.21666666666658</v>
      </c>
      <c r="I74" s="302">
        <v>597.53333333333319</v>
      </c>
      <c r="J74" s="302">
        <v>607.96666666666658</v>
      </c>
      <c r="K74" s="301">
        <v>587.1</v>
      </c>
      <c r="L74" s="301">
        <v>568.35</v>
      </c>
      <c r="M74" s="301">
        <v>8.8981700000000004</v>
      </c>
      <c r="N74" s="1"/>
      <c r="O74" s="1"/>
    </row>
    <row r="75" spans="1:15" ht="12.75" customHeight="1">
      <c r="A75" s="30">
        <v>65</v>
      </c>
      <c r="B75" s="311" t="s">
        <v>73</v>
      </c>
      <c r="C75" s="301">
        <v>663.85</v>
      </c>
      <c r="D75" s="302">
        <v>657.68333333333328</v>
      </c>
      <c r="E75" s="302">
        <v>649.36666666666656</v>
      </c>
      <c r="F75" s="302">
        <v>634.88333333333333</v>
      </c>
      <c r="G75" s="302">
        <v>626.56666666666661</v>
      </c>
      <c r="H75" s="302">
        <v>672.16666666666652</v>
      </c>
      <c r="I75" s="302">
        <v>680.48333333333335</v>
      </c>
      <c r="J75" s="302">
        <v>694.96666666666647</v>
      </c>
      <c r="K75" s="301">
        <v>666</v>
      </c>
      <c r="L75" s="301">
        <v>643.20000000000005</v>
      </c>
      <c r="M75" s="301">
        <v>13.48733</v>
      </c>
      <c r="N75" s="1"/>
      <c r="O75" s="1"/>
    </row>
    <row r="76" spans="1:15" ht="12.75" customHeight="1">
      <c r="A76" s="30">
        <v>66</v>
      </c>
      <c r="B76" s="311" t="s">
        <v>319</v>
      </c>
      <c r="C76" s="301">
        <v>11455.35</v>
      </c>
      <c r="D76" s="302">
        <v>11525.449999999999</v>
      </c>
      <c r="E76" s="302">
        <v>11240.899999999998</v>
      </c>
      <c r="F76" s="302">
        <v>11026.449999999999</v>
      </c>
      <c r="G76" s="302">
        <v>10741.899999999998</v>
      </c>
      <c r="H76" s="302">
        <v>11739.899999999998</v>
      </c>
      <c r="I76" s="302">
        <v>12024.449999999997</v>
      </c>
      <c r="J76" s="302">
        <v>12238.899999999998</v>
      </c>
      <c r="K76" s="301">
        <v>11810</v>
      </c>
      <c r="L76" s="301">
        <v>11311</v>
      </c>
      <c r="M76" s="301">
        <v>1.166E-2</v>
      </c>
      <c r="N76" s="1"/>
      <c r="O76" s="1"/>
    </row>
    <row r="77" spans="1:15" ht="12.75" customHeight="1">
      <c r="A77" s="30">
        <v>67</v>
      </c>
      <c r="B77" s="311" t="s">
        <v>75</v>
      </c>
      <c r="C77" s="301">
        <v>663.3</v>
      </c>
      <c r="D77" s="302">
        <v>670.51666666666665</v>
      </c>
      <c r="E77" s="302">
        <v>653.23333333333335</v>
      </c>
      <c r="F77" s="302">
        <v>643.16666666666674</v>
      </c>
      <c r="G77" s="302">
        <v>625.88333333333344</v>
      </c>
      <c r="H77" s="302">
        <v>680.58333333333326</v>
      </c>
      <c r="I77" s="302">
        <v>697.86666666666656</v>
      </c>
      <c r="J77" s="302">
        <v>707.93333333333317</v>
      </c>
      <c r="K77" s="301">
        <v>687.8</v>
      </c>
      <c r="L77" s="301">
        <v>660.45</v>
      </c>
      <c r="M77" s="301">
        <v>139.04149000000001</v>
      </c>
      <c r="N77" s="1"/>
      <c r="O77" s="1"/>
    </row>
    <row r="78" spans="1:15" ht="12.75" customHeight="1">
      <c r="A78" s="30">
        <v>68</v>
      </c>
      <c r="B78" s="311" t="s">
        <v>76</v>
      </c>
      <c r="C78" s="301">
        <v>50.6</v>
      </c>
      <c r="D78" s="302">
        <v>50.683333333333337</v>
      </c>
      <c r="E78" s="302">
        <v>50.066666666666677</v>
      </c>
      <c r="F78" s="302">
        <v>49.533333333333339</v>
      </c>
      <c r="G78" s="302">
        <v>48.916666666666679</v>
      </c>
      <c r="H78" s="302">
        <v>51.216666666666676</v>
      </c>
      <c r="I78" s="302">
        <v>51.833333333333336</v>
      </c>
      <c r="J78" s="302">
        <v>52.366666666666674</v>
      </c>
      <c r="K78" s="301">
        <v>51.3</v>
      </c>
      <c r="L78" s="301">
        <v>50.15</v>
      </c>
      <c r="M78" s="301">
        <v>131.41747000000001</v>
      </c>
      <c r="N78" s="1"/>
      <c r="O78" s="1"/>
    </row>
    <row r="79" spans="1:15" ht="12.75" customHeight="1">
      <c r="A79" s="30">
        <v>69</v>
      </c>
      <c r="B79" s="311" t="s">
        <v>77</v>
      </c>
      <c r="C79" s="301">
        <v>320.55</v>
      </c>
      <c r="D79" s="302">
        <v>317.88333333333333</v>
      </c>
      <c r="E79" s="302">
        <v>314.56666666666666</v>
      </c>
      <c r="F79" s="302">
        <v>308.58333333333331</v>
      </c>
      <c r="G79" s="302">
        <v>305.26666666666665</v>
      </c>
      <c r="H79" s="302">
        <v>323.86666666666667</v>
      </c>
      <c r="I79" s="302">
        <v>327.18333333333328</v>
      </c>
      <c r="J79" s="302">
        <v>333.16666666666669</v>
      </c>
      <c r="K79" s="301">
        <v>321.2</v>
      </c>
      <c r="L79" s="301">
        <v>311.89999999999998</v>
      </c>
      <c r="M79" s="301">
        <v>19.731089999999998</v>
      </c>
      <c r="N79" s="1"/>
      <c r="O79" s="1"/>
    </row>
    <row r="80" spans="1:15" ht="12.75" customHeight="1">
      <c r="A80" s="30">
        <v>70</v>
      </c>
      <c r="B80" s="311" t="s">
        <v>320</v>
      </c>
      <c r="C80" s="301">
        <v>856.75</v>
      </c>
      <c r="D80" s="302">
        <v>863.69999999999993</v>
      </c>
      <c r="E80" s="302">
        <v>843.04999999999984</v>
      </c>
      <c r="F80" s="302">
        <v>829.34999999999991</v>
      </c>
      <c r="G80" s="302">
        <v>808.69999999999982</v>
      </c>
      <c r="H80" s="302">
        <v>877.39999999999986</v>
      </c>
      <c r="I80" s="302">
        <v>898.05</v>
      </c>
      <c r="J80" s="302">
        <v>911.74999999999989</v>
      </c>
      <c r="K80" s="301">
        <v>884.35</v>
      </c>
      <c r="L80" s="301">
        <v>850</v>
      </c>
      <c r="M80" s="301">
        <v>1.4572099999999999</v>
      </c>
      <c r="N80" s="1"/>
      <c r="O80" s="1"/>
    </row>
    <row r="81" spans="1:15" ht="12.75" customHeight="1">
      <c r="A81" s="30">
        <v>71</v>
      </c>
      <c r="B81" s="311" t="s">
        <v>322</v>
      </c>
      <c r="C81" s="301">
        <v>7369.6</v>
      </c>
      <c r="D81" s="302">
        <v>7373.4833333333336</v>
      </c>
      <c r="E81" s="302">
        <v>7301.1166666666668</v>
      </c>
      <c r="F81" s="302">
        <v>7232.6333333333332</v>
      </c>
      <c r="G81" s="302">
        <v>7160.2666666666664</v>
      </c>
      <c r="H81" s="302">
        <v>7441.9666666666672</v>
      </c>
      <c r="I81" s="302">
        <v>7514.3333333333339</v>
      </c>
      <c r="J81" s="302">
        <v>7582.8166666666675</v>
      </c>
      <c r="K81" s="301">
        <v>7445.85</v>
      </c>
      <c r="L81" s="301">
        <v>7305</v>
      </c>
      <c r="M81" s="301">
        <v>5.2479999999999999E-2</v>
      </c>
      <c r="N81" s="1"/>
      <c r="O81" s="1"/>
    </row>
    <row r="82" spans="1:15" ht="12.75" customHeight="1">
      <c r="A82" s="30">
        <v>72</v>
      </c>
      <c r="B82" s="311" t="s">
        <v>323</v>
      </c>
      <c r="C82" s="301">
        <v>961.6</v>
      </c>
      <c r="D82" s="302">
        <v>956.98333333333323</v>
      </c>
      <c r="E82" s="302">
        <v>944.96666666666647</v>
      </c>
      <c r="F82" s="302">
        <v>928.33333333333326</v>
      </c>
      <c r="G82" s="302">
        <v>916.31666666666649</v>
      </c>
      <c r="H82" s="302">
        <v>973.61666666666645</v>
      </c>
      <c r="I82" s="302">
        <v>985.6333333333331</v>
      </c>
      <c r="J82" s="302">
        <v>1002.2666666666664</v>
      </c>
      <c r="K82" s="301">
        <v>969</v>
      </c>
      <c r="L82" s="301">
        <v>940.35</v>
      </c>
      <c r="M82" s="301">
        <v>0.30858000000000002</v>
      </c>
      <c r="N82" s="1"/>
      <c r="O82" s="1"/>
    </row>
    <row r="83" spans="1:15" ht="12.75" customHeight="1">
      <c r="A83" s="30">
        <v>73</v>
      </c>
      <c r="B83" s="311" t="s">
        <v>78</v>
      </c>
      <c r="C83" s="301">
        <v>14109.4</v>
      </c>
      <c r="D83" s="302">
        <v>14107.033333333335</v>
      </c>
      <c r="E83" s="302">
        <v>13944.066666666669</v>
      </c>
      <c r="F83" s="302">
        <v>13778.733333333335</v>
      </c>
      <c r="G83" s="302">
        <v>13615.76666666667</v>
      </c>
      <c r="H83" s="302">
        <v>14272.366666666669</v>
      </c>
      <c r="I83" s="302">
        <v>14435.333333333332</v>
      </c>
      <c r="J83" s="302">
        <v>14600.666666666668</v>
      </c>
      <c r="K83" s="301">
        <v>14270</v>
      </c>
      <c r="L83" s="301">
        <v>13941.7</v>
      </c>
      <c r="M83" s="301">
        <v>0.1283</v>
      </c>
      <c r="N83" s="1"/>
      <c r="O83" s="1"/>
    </row>
    <row r="84" spans="1:15" ht="12.75" customHeight="1">
      <c r="A84" s="30">
        <v>74</v>
      </c>
      <c r="B84" s="311" t="s">
        <v>80</v>
      </c>
      <c r="C84" s="301">
        <v>323.89999999999998</v>
      </c>
      <c r="D84" s="302">
        <v>322.66666666666669</v>
      </c>
      <c r="E84" s="302">
        <v>320.43333333333339</v>
      </c>
      <c r="F84" s="302">
        <v>316.9666666666667</v>
      </c>
      <c r="G84" s="302">
        <v>314.73333333333341</v>
      </c>
      <c r="H84" s="302">
        <v>326.13333333333338</v>
      </c>
      <c r="I84" s="302">
        <v>328.36666666666662</v>
      </c>
      <c r="J84" s="302">
        <v>331.83333333333337</v>
      </c>
      <c r="K84" s="301">
        <v>324.89999999999998</v>
      </c>
      <c r="L84" s="301">
        <v>319.2</v>
      </c>
      <c r="M84" s="301">
        <v>26.908049999999999</v>
      </c>
      <c r="N84" s="1"/>
      <c r="O84" s="1"/>
    </row>
    <row r="85" spans="1:15" ht="12.75" customHeight="1">
      <c r="A85" s="30">
        <v>75</v>
      </c>
      <c r="B85" s="311" t="s">
        <v>324</v>
      </c>
      <c r="C85" s="301">
        <v>462.2</v>
      </c>
      <c r="D85" s="302">
        <v>459.56666666666666</v>
      </c>
      <c r="E85" s="302">
        <v>452.63333333333333</v>
      </c>
      <c r="F85" s="302">
        <v>443.06666666666666</v>
      </c>
      <c r="G85" s="302">
        <v>436.13333333333333</v>
      </c>
      <c r="H85" s="302">
        <v>469.13333333333333</v>
      </c>
      <c r="I85" s="302">
        <v>476.06666666666661</v>
      </c>
      <c r="J85" s="302">
        <v>485.63333333333333</v>
      </c>
      <c r="K85" s="301">
        <v>466.5</v>
      </c>
      <c r="L85" s="301">
        <v>450</v>
      </c>
      <c r="M85" s="301">
        <v>4.7980200000000002</v>
      </c>
      <c r="N85" s="1"/>
      <c r="O85" s="1"/>
    </row>
    <row r="86" spans="1:15" ht="12.75" customHeight="1">
      <c r="A86" s="30">
        <v>76</v>
      </c>
      <c r="B86" s="311" t="s">
        <v>81</v>
      </c>
      <c r="C86" s="301">
        <v>3361.5</v>
      </c>
      <c r="D86" s="302">
        <v>3358.0333333333333</v>
      </c>
      <c r="E86" s="302">
        <v>3313.4666666666667</v>
      </c>
      <c r="F86" s="302">
        <v>3265.4333333333334</v>
      </c>
      <c r="G86" s="302">
        <v>3220.8666666666668</v>
      </c>
      <c r="H86" s="302">
        <v>3406.0666666666666</v>
      </c>
      <c r="I86" s="302">
        <v>3450.6333333333332</v>
      </c>
      <c r="J86" s="302">
        <v>3498.6666666666665</v>
      </c>
      <c r="K86" s="301">
        <v>3402.6</v>
      </c>
      <c r="L86" s="301">
        <v>3310</v>
      </c>
      <c r="M86" s="301">
        <v>3.2010299999999998</v>
      </c>
      <c r="N86" s="1"/>
      <c r="O86" s="1"/>
    </row>
    <row r="87" spans="1:15" ht="12.75" customHeight="1">
      <c r="A87" s="30">
        <v>77</v>
      </c>
      <c r="B87" s="311" t="s">
        <v>311</v>
      </c>
      <c r="C87" s="301">
        <v>711.85</v>
      </c>
      <c r="D87" s="302">
        <v>717.25</v>
      </c>
      <c r="E87" s="302">
        <v>703.6</v>
      </c>
      <c r="F87" s="302">
        <v>695.35</v>
      </c>
      <c r="G87" s="302">
        <v>681.7</v>
      </c>
      <c r="H87" s="302">
        <v>725.5</v>
      </c>
      <c r="I87" s="302">
        <v>739.15000000000009</v>
      </c>
      <c r="J87" s="302">
        <v>747.4</v>
      </c>
      <c r="K87" s="301">
        <v>730.9</v>
      </c>
      <c r="L87" s="301">
        <v>709</v>
      </c>
      <c r="M87" s="301">
        <v>7.14161</v>
      </c>
      <c r="N87" s="1"/>
      <c r="O87" s="1"/>
    </row>
    <row r="88" spans="1:15" ht="12.75" customHeight="1">
      <c r="A88" s="30">
        <v>78</v>
      </c>
      <c r="B88" s="311" t="s">
        <v>321</v>
      </c>
      <c r="C88" s="301">
        <v>365.5</v>
      </c>
      <c r="D88" s="302">
        <v>366.23333333333329</v>
      </c>
      <c r="E88" s="302">
        <v>361.66666666666657</v>
      </c>
      <c r="F88" s="302">
        <v>357.83333333333326</v>
      </c>
      <c r="G88" s="302">
        <v>353.26666666666654</v>
      </c>
      <c r="H88" s="302">
        <v>370.06666666666661</v>
      </c>
      <c r="I88" s="302">
        <v>374.63333333333333</v>
      </c>
      <c r="J88" s="302">
        <v>378.46666666666664</v>
      </c>
      <c r="K88" s="301">
        <v>370.8</v>
      </c>
      <c r="L88" s="301">
        <v>362.4</v>
      </c>
      <c r="M88" s="301">
        <v>14.68886</v>
      </c>
      <c r="N88" s="1"/>
      <c r="O88" s="1"/>
    </row>
    <row r="89" spans="1:15" ht="12.75" customHeight="1">
      <c r="A89" s="30">
        <v>79</v>
      </c>
      <c r="B89" s="311" t="s">
        <v>412</v>
      </c>
      <c r="C89" s="301">
        <v>667.65</v>
      </c>
      <c r="D89" s="302">
        <v>664.86666666666667</v>
      </c>
      <c r="E89" s="302">
        <v>656.38333333333333</v>
      </c>
      <c r="F89" s="302">
        <v>645.11666666666667</v>
      </c>
      <c r="G89" s="302">
        <v>636.63333333333333</v>
      </c>
      <c r="H89" s="302">
        <v>676.13333333333333</v>
      </c>
      <c r="I89" s="302">
        <v>684.61666666666667</v>
      </c>
      <c r="J89" s="302">
        <v>695.88333333333333</v>
      </c>
      <c r="K89" s="301">
        <v>673.35</v>
      </c>
      <c r="L89" s="301">
        <v>653.6</v>
      </c>
      <c r="M89" s="301">
        <v>2.5314399999999999</v>
      </c>
      <c r="N89" s="1"/>
      <c r="O89" s="1"/>
    </row>
    <row r="90" spans="1:15" ht="12.75" customHeight="1">
      <c r="A90" s="30">
        <v>80</v>
      </c>
      <c r="B90" s="311" t="s">
        <v>342</v>
      </c>
      <c r="C90" s="301">
        <v>2428.3000000000002</v>
      </c>
      <c r="D90" s="302">
        <v>2429.1</v>
      </c>
      <c r="E90" s="302">
        <v>2399.1999999999998</v>
      </c>
      <c r="F90" s="302">
        <v>2370.1</v>
      </c>
      <c r="G90" s="302">
        <v>2340.1999999999998</v>
      </c>
      <c r="H90" s="302">
        <v>2458.1999999999998</v>
      </c>
      <c r="I90" s="302">
        <v>2488.1000000000004</v>
      </c>
      <c r="J90" s="302">
        <v>2517.1999999999998</v>
      </c>
      <c r="K90" s="301">
        <v>2459</v>
      </c>
      <c r="L90" s="301">
        <v>2400</v>
      </c>
      <c r="M90" s="301">
        <v>0.80284</v>
      </c>
      <c r="N90" s="1"/>
      <c r="O90" s="1"/>
    </row>
    <row r="91" spans="1:15" ht="12.75" customHeight="1">
      <c r="A91" s="30">
        <v>81</v>
      </c>
      <c r="B91" s="311" t="s">
        <v>82</v>
      </c>
      <c r="C91" s="301">
        <v>210.9</v>
      </c>
      <c r="D91" s="302">
        <v>210.78333333333333</v>
      </c>
      <c r="E91" s="302">
        <v>207.86666666666667</v>
      </c>
      <c r="F91" s="302">
        <v>204.83333333333334</v>
      </c>
      <c r="G91" s="302">
        <v>201.91666666666669</v>
      </c>
      <c r="H91" s="302">
        <v>213.81666666666666</v>
      </c>
      <c r="I91" s="302">
        <v>216.73333333333335</v>
      </c>
      <c r="J91" s="302">
        <v>219.76666666666665</v>
      </c>
      <c r="K91" s="301">
        <v>213.7</v>
      </c>
      <c r="L91" s="301">
        <v>207.75</v>
      </c>
      <c r="M91" s="301">
        <v>82.582999999999998</v>
      </c>
      <c r="N91" s="1"/>
      <c r="O91" s="1"/>
    </row>
    <row r="92" spans="1:15" ht="12.75" customHeight="1">
      <c r="A92" s="30">
        <v>82</v>
      </c>
      <c r="B92" s="311" t="s">
        <v>328</v>
      </c>
      <c r="C92" s="301">
        <v>457.85</v>
      </c>
      <c r="D92" s="302">
        <v>462.5333333333333</v>
      </c>
      <c r="E92" s="302">
        <v>450.36666666666662</v>
      </c>
      <c r="F92" s="302">
        <v>442.88333333333333</v>
      </c>
      <c r="G92" s="302">
        <v>430.71666666666664</v>
      </c>
      <c r="H92" s="302">
        <v>470.01666666666659</v>
      </c>
      <c r="I92" s="302">
        <v>482.18333333333334</v>
      </c>
      <c r="J92" s="302">
        <v>489.66666666666657</v>
      </c>
      <c r="K92" s="301">
        <v>474.7</v>
      </c>
      <c r="L92" s="301">
        <v>455.05</v>
      </c>
      <c r="M92" s="301">
        <v>3.6873300000000002</v>
      </c>
      <c r="N92" s="1"/>
      <c r="O92" s="1"/>
    </row>
    <row r="93" spans="1:15" ht="12.75" customHeight="1">
      <c r="A93" s="30">
        <v>83</v>
      </c>
      <c r="B93" s="311" t="s">
        <v>329</v>
      </c>
      <c r="C93" s="301">
        <v>761.8</v>
      </c>
      <c r="D93" s="302">
        <v>769.66666666666663</v>
      </c>
      <c r="E93" s="302">
        <v>752.23333333333323</v>
      </c>
      <c r="F93" s="302">
        <v>742.66666666666663</v>
      </c>
      <c r="G93" s="302">
        <v>725.23333333333323</v>
      </c>
      <c r="H93" s="302">
        <v>779.23333333333323</v>
      </c>
      <c r="I93" s="302">
        <v>796.66666666666663</v>
      </c>
      <c r="J93" s="302">
        <v>806.23333333333323</v>
      </c>
      <c r="K93" s="301">
        <v>787.1</v>
      </c>
      <c r="L93" s="301">
        <v>760.1</v>
      </c>
      <c r="M93" s="301">
        <v>0.42470000000000002</v>
      </c>
      <c r="N93" s="1"/>
      <c r="O93" s="1"/>
    </row>
    <row r="94" spans="1:15" ht="12.75" customHeight="1">
      <c r="A94" s="30">
        <v>84</v>
      </c>
      <c r="B94" s="311" t="s">
        <v>331</v>
      </c>
      <c r="C94" s="301">
        <v>671.1</v>
      </c>
      <c r="D94" s="302">
        <v>675.55000000000007</v>
      </c>
      <c r="E94" s="302">
        <v>661.20000000000016</v>
      </c>
      <c r="F94" s="302">
        <v>651.30000000000007</v>
      </c>
      <c r="G94" s="302">
        <v>636.95000000000016</v>
      </c>
      <c r="H94" s="302">
        <v>685.45000000000016</v>
      </c>
      <c r="I94" s="302">
        <v>699.80000000000007</v>
      </c>
      <c r="J94" s="302">
        <v>709.70000000000016</v>
      </c>
      <c r="K94" s="301">
        <v>689.9</v>
      </c>
      <c r="L94" s="301">
        <v>665.65</v>
      </c>
      <c r="M94" s="301">
        <v>0.94545999999999997</v>
      </c>
      <c r="N94" s="1"/>
      <c r="O94" s="1"/>
    </row>
    <row r="95" spans="1:15" ht="12.75" customHeight="1">
      <c r="A95" s="30">
        <v>85</v>
      </c>
      <c r="B95" s="311" t="s">
        <v>249</v>
      </c>
      <c r="C95" s="301">
        <v>106.3</v>
      </c>
      <c r="D95" s="302">
        <v>106.45</v>
      </c>
      <c r="E95" s="302">
        <v>105.4</v>
      </c>
      <c r="F95" s="302">
        <v>104.5</v>
      </c>
      <c r="G95" s="302">
        <v>103.45</v>
      </c>
      <c r="H95" s="302">
        <v>107.35000000000001</v>
      </c>
      <c r="I95" s="302">
        <v>108.39999999999999</v>
      </c>
      <c r="J95" s="302">
        <v>109.30000000000001</v>
      </c>
      <c r="K95" s="301">
        <v>107.5</v>
      </c>
      <c r="L95" s="301">
        <v>105.55</v>
      </c>
      <c r="M95" s="301">
        <v>4.3760399999999997</v>
      </c>
      <c r="N95" s="1"/>
      <c r="O95" s="1"/>
    </row>
    <row r="96" spans="1:15" ht="12.75" customHeight="1">
      <c r="A96" s="30">
        <v>86</v>
      </c>
      <c r="B96" s="311" t="s">
        <v>325</v>
      </c>
      <c r="C96" s="301">
        <v>366.4</v>
      </c>
      <c r="D96" s="302">
        <v>365.5333333333333</v>
      </c>
      <c r="E96" s="302">
        <v>361.06666666666661</v>
      </c>
      <c r="F96" s="302">
        <v>355.73333333333329</v>
      </c>
      <c r="G96" s="302">
        <v>351.26666666666659</v>
      </c>
      <c r="H96" s="302">
        <v>370.86666666666662</v>
      </c>
      <c r="I96" s="302">
        <v>375.33333333333331</v>
      </c>
      <c r="J96" s="302">
        <v>380.66666666666663</v>
      </c>
      <c r="K96" s="301">
        <v>370</v>
      </c>
      <c r="L96" s="301">
        <v>360.2</v>
      </c>
      <c r="M96" s="301">
        <v>3.09395</v>
      </c>
      <c r="N96" s="1"/>
      <c r="O96" s="1"/>
    </row>
    <row r="97" spans="1:15" ht="12.75" customHeight="1">
      <c r="A97" s="30">
        <v>87</v>
      </c>
      <c r="B97" s="311" t="s">
        <v>334</v>
      </c>
      <c r="C97" s="301">
        <v>1135.4000000000001</v>
      </c>
      <c r="D97" s="302">
        <v>1144</v>
      </c>
      <c r="E97" s="302">
        <v>1121.4000000000001</v>
      </c>
      <c r="F97" s="302">
        <v>1107.4000000000001</v>
      </c>
      <c r="G97" s="302">
        <v>1084.8000000000002</v>
      </c>
      <c r="H97" s="302">
        <v>1158</v>
      </c>
      <c r="I97" s="302">
        <v>1180.5999999999999</v>
      </c>
      <c r="J97" s="302">
        <v>1194.5999999999999</v>
      </c>
      <c r="K97" s="301">
        <v>1166.5999999999999</v>
      </c>
      <c r="L97" s="301">
        <v>1130</v>
      </c>
      <c r="M97" s="301">
        <v>3.6271800000000001</v>
      </c>
      <c r="N97" s="1"/>
      <c r="O97" s="1"/>
    </row>
    <row r="98" spans="1:15" ht="12.75" customHeight="1">
      <c r="A98" s="30">
        <v>88</v>
      </c>
      <c r="B98" s="311" t="s">
        <v>332</v>
      </c>
      <c r="C98" s="301">
        <v>979.85</v>
      </c>
      <c r="D98" s="302">
        <v>979.73333333333323</v>
      </c>
      <c r="E98" s="302">
        <v>970.11666666666645</v>
      </c>
      <c r="F98" s="302">
        <v>960.38333333333321</v>
      </c>
      <c r="G98" s="302">
        <v>950.76666666666642</v>
      </c>
      <c r="H98" s="302">
        <v>989.46666666666647</v>
      </c>
      <c r="I98" s="302">
        <v>999.08333333333326</v>
      </c>
      <c r="J98" s="302">
        <v>1008.8166666666665</v>
      </c>
      <c r="K98" s="301">
        <v>989.35</v>
      </c>
      <c r="L98" s="301">
        <v>970</v>
      </c>
      <c r="M98" s="301">
        <v>0.44019999999999998</v>
      </c>
      <c r="N98" s="1"/>
      <c r="O98" s="1"/>
    </row>
    <row r="99" spans="1:15" ht="12.75" customHeight="1">
      <c r="A99" s="30">
        <v>89</v>
      </c>
      <c r="B99" s="311" t="s">
        <v>333</v>
      </c>
      <c r="C99" s="301">
        <v>18.05</v>
      </c>
      <c r="D99" s="302">
        <v>18.133333333333336</v>
      </c>
      <c r="E99" s="302">
        <v>17.916666666666671</v>
      </c>
      <c r="F99" s="302">
        <v>17.783333333333335</v>
      </c>
      <c r="G99" s="302">
        <v>17.56666666666667</v>
      </c>
      <c r="H99" s="302">
        <v>18.266666666666673</v>
      </c>
      <c r="I99" s="302">
        <v>18.483333333333334</v>
      </c>
      <c r="J99" s="302">
        <v>18.616666666666674</v>
      </c>
      <c r="K99" s="301">
        <v>18.350000000000001</v>
      </c>
      <c r="L99" s="301">
        <v>18</v>
      </c>
      <c r="M99" s="301">
        <v>10.7989</v>
      </c>
      <c r="N99" s="1"/>
      <c r="O99" s="1"/>
    </row>
    <row r="100" spans="1:15" ht="12.75" customHeight="1">
      <c r="A100" s="30">
        <v>90</v>
      </c>
      <c r="B100" s="311" t="s">
        <v>335</v>
      </c>
      <c r="C100" s="301">
        <v>554.5</v>
      </c>
      <c r="D100" s="302">
        <v>555.33333333333337</v>
      </c>
      <c r="E100" s="302">
        <v>546.26666666666677</v>
      </c>
      <c r="F100" s="302">
        <v>538.03333333333342</v>
      </c>
      <c r="G100" s="302">
        <v>528.96666666666681</v>
      </c>
      <c r="H100" s="302">
        <v>563.56666666666672</v>
      </c>
      <c r="I100" s="302">
        <v>572.63333333333333</v>
      </c>
      <c r="J100" s="302">
        <v>580.86666666666667</v>
      </c>
      <c r="K100" s="301">
        <v>564.4</v>
      </c>
      <c r="L100" s="301">
        <v>547.1</v>
      </c>
      <c r="M100" s="301">
        <v>0.53702000000000005</v>
      </c>
      <c r="N100" s="1"/>
      <c r="O100" s="1"/>
    </row>
    <row r="101" spans="1:15" ht="12.75" customHeight="1">
      <c r="A101" s="30">
        <v>91</v>
      </c>
      <c r="B101" s="311" t="s">
        <v>336</v>
      </c>
      <c r="C101" s="301">
        <v>822.95</v>
      </c>
      <c r="D101" s="302">
        <v>822.31666666666661</v>
      </c>
      <c r="E101" s="302">
        <v>812.63333333333321</v>
      </c>
      <c r="F101" s="302">
        <v>802.31666666666661</v>
      </c>
      <c r="G101" s="302">
        <v>792.63333333333321</v>
      </c>
      <c r="H101" s="302">
        <v>832.63333333333321</v>
      </c>
      <c r="I101" s="302">
        <v>842.31666666666661</v>
      </c>
      <c r="J101" s="302">
        <v>852.63333333333321</v>
      </c>
      <c r="K101" s="301">
        <v>832</v>
      </c>
      <c r="L101" s="301">
        <v>812</v>
      </c>
      <c r="M101" s="301">
        <v>1.9239900000000001</v>
      </c>
      <c r="N101" s="1"/>
      <c r="O101" s="1"/>
    </row>
    <row r="102" spans="1:15" ht="12.75" customHeight="1">
      <c r="A102" s="30">
        <v>92</v>
      </c>
      <c r="B102" s="311" t="s">
        <v>337</v>
      </c>
      <c r="C102" s="301">
        <v>4035.25</v>
      </c>
      <c r="D102" s="302">
        <v>4067.2999999999997</v>
      </c>
      <c r="E102" s="302">
        <v>3979.1499999999996</v>
      </c>
      <c r="F102" s="302">
        <v>3923.0499999999997</v>
      </c>
      <c r="G102" s="302">
        <v>3834.8999999999996</v>
      </c>
      <c r="H102" s="302">
        <v>4123.3999999999996</v>
      </c>
      <c r="I102" s="302">
        <v>4211.55</v>
      </c>
      <c r="J102" s="302">
        <v>4267.6499999999996</v>
      </c>
      <c r="K102" s="301">
        <v>4155.45</v>
      </c>
      <c r="L102" s="301">
        <v>4011.2</v>
      </c>
      <c r="M102" s="301">
        <v>8.4889999999999993E-2</v>
      </c>
      <c r="N102" s="1"/>
      <c r="O102" s="1"/>
    </row>
    <row r="103" spans="1:15" ht="12.75" customHeight="1">
      <c r="A103" s="30">
        <v>93</v>
      </c>
      <c r="B103" s="311" t="s">
        <v>248</v>
      </c>
      <c r="C103" s="301">
        <v>78.099999999999994</v>
      </c>
      <c r="D103" s="302">
        <v>78.149999999999991</v>
      </c>
      <c r="E103" s="302">
        <v>77.799999999999983</v>
      </c>
      <c r="F103" s="302">
        <v>77.499999999999986</v>
      </c>
      <c r="G103" s="302">
        <v>77.149999999999977</v>
      </c>
      <c r="H103" s="302">
        <v>78.449999999999989</v>
      </c>
      <c r="I103" s="302">
        <v>78.799999999999983</v>
      </c>
      <c r="J103" s="302">
        <v>79.099999999999994</v>
      </c>
      <c r="K103" s="301">
        <v>78.5</v>
      </c>
      <c r="L103" s="301">
        <v>77.849999999999994</v>
      </c>
      <c r="M103" s="301">
        <v>6.41134</v>
      </c>
      <c r="N103" s="1"/>
      <c r="O103" s="1"/>
    </row>
    <row r="104" spans="1:15" ht="12.75" customHeight="1">
      <c r="A104" s="30">
        <v>94</v>
      </c>
      <c r="B104" s="311" t="s">
        <v>330</v>
      </c>
      <c r="C104" s="301">
        <v>702</v>
      </c>
      <c r="D104" s="302">
        <v>707.66666666666663</v>
      </c>
      <c r="E104" s="302">
        <v>695.33333333333326</v>
      </c>
      <c r="F104" s="302">
        <v>688.66666666666663</v>
      </c>
      <c r="G104" s="302">
        <v>676.33333333333326</v>
      </c>
      <c r="H104" s="302">
        <v>714.33333333333326</v>
      </c>
      <c r="I104" s="302">
        <v>726.66666666666652</v>
      </c>
      <c r="J104" s="302">
        <v>733.33333333333326</v>
      </c>
      <c r="K104" s="301">
        <v>720</v>
      </c>
      <c r="L104" s="301">
        <v>701</v>
      </c>
      <c r="M104" s="301">
        <v>1.67502</v>
      </c>
      <c r="N104" s="1"/>
      <c r="O104" s="1"/>
    </row>
    <row r="105" spans="1:15" ht="12.75" customHeight="1">
      <c r="A105" s="30">
        <v>95</v>
      </c>
      <c r="B105" s="311" t="s">
        <v>827</v>
      </c>
      <c r="C105" s="301">
        <v>178.8</v>
      </c>
      <c r="D105" s="302">
        <v>180.06666666666669</v>
      </c>
      <c r="E105" s="302">
        <v>176.28333333333339</v>
      </c>
      <c r="F105" s="302">
        <v>173.76666666666671</v>
      </c>
      <c r="G105" s="302">
        <v>169.98333333333341</v>
      </c>
      <c r="H105" s="302">
        <v>182.58333333333337</v>
      </c>
      <c r="I105" s="302">
        <v>186.36666666666667</v>
      </c>
      <c r="J105" s="302">
        <v>188.88333333333335</v>
      </c>
      <c r="K105" s="301">
        <v>183.85</v>
      </c>
      <c r="L105" s="301">
        <v>177.55</v>
      </c>
      <c r="M105" s="301">
        <v>4.6837200000000001</v>
      </c>
      <c r="N105" s="1"/>
      <c r="O105" s="1"/>
    </row>
    <row r="106" spans="1:15" ht="12.75" customHeight="1">
      <c r="A106" s="30">
        <v>96</v>
      </c>
      <c r="B106" s="311" t="s">
        <v>338</v>
      </c>
      <c r="C106" s="301">
        <v>298</v>
      </c>
      <c r="D106" s="302">
        <v>298.11666666666662</v>
      </c>
      <c r="E106" s="302">
        <v>291.33333333333326</v>
      </c>
      <c r="F106" s="302">
        <v>284.66666666666663</v>
      </c>
      <c r="G106" s="302">
        <v>277.88333333333327</v>
      </c>
      <c r="H106" s="302">
        <v>304.78333333333325</v>
      </c>
      <c r="I106" s="302">
        <v>311.56666666666666</v>
      </c>
      <c r="J106" s="302">
        <v>318.23333333333323</v>
      </c>
      <c r="K106" s="301">
        <v>304.89999999999998</v>
      </c>
      <c r="L106" s="301">
        <v>291.45</v>
      </c>
      <c r="M106" s="301">
        <v>1.89184</v>
      </c>
      <c r="N106" s="1"/>
      <c r="O106" s="1"/>
    </row>
    <row r="107" spans="1:15" ht="12.75" customHeight="1">
      <c r="A107" s="30">
        <v>97</v>
      </c>
      <c r="B107" s="311" t="s">
        <v>339</v>
      </c>
      <c r="C107" s="301">
        <v>337.75</v>
      </c>
      <c r="D107" s="302">
        <v>340.48333333333335</v>
      </c>
      <c r="E107" s="302">
        <v>331.06666666666672</v>
      </c>
      <c r="F107" s="302">
        <v>324.38333333333338</v>
      </c>
      <c r="G107" s="302">
        <v>314.96666666666675</v>
      </c>
      <c r="H107" s="302">
        <v>347.16666666666669</v>
      </c>
      <c r="I107" s="302">
        <v>356.58333333333331</v>
      </c>
      <c r="J107" s="302">
        <v>363.26666666666665</v>
      </c>
      <c r="K107" s="301">
        <v>349.9</v>
      </c>
      <c r="L107" s="301">
        <v>333.8</v>
      </c>
      <c r="M107" s="301">
        <v>13.95853</v>
      </c>
      <c r="N107" s="1"/>
      <c r="O107" s="1"/>
    </row>
    <row r="108" spans="1:15" ht="12.75" customHeight="1">
      <c r="A108" s="30">
        <v>98</v>
      </c>
      <c r="B108" s="311" t="s">
        <v>83</v>
      </c>
      <c r="C108" s="301">
        <v>669.95</v>
      </c>
      <c r="D108" s="302">
        <v>682.05000000000007</v>
      </c>
      <c r="E108" s="302">
        <v>646.90000000000009</v>
      </c>
      <c r="F108" s="302">
        <v>623.85</v>
      </c>
      <c r="G108" s="302">
        <v>588.70000000000005</v>
      </c>
      <c r="H108" s="302">
        <v>705.10000000000014</v>
      </c>
      <c r="I108" s="302">
        <v>740.25</v>
      </c>
      <c r="J108" s="302">
        <v>763.30000000000018</v>
      </c>
      <c r="K108" s="301">
        <v>717.2</v>
      </c>
      <c r="L108" s="301">
        <v>659</v>
      </c>
      <c r="M108" s="301">
        <v>27.991240000000001</v>
      </c>
      <c r="N108" s="1"/>
      <c r="O108" s="1"/>
    </row>
    <row r="109" spans="1:15" ht="12.75" customHeight="1">
      <c r="A109" s="30">
        <v>99</v>
      </c>
      <c r="B109" s="311" t="s">
        <v>340</v>
      </c>
      <c r="C109" s="301">
        <v>623.95000000000005</v>
      </c>
      <c r="D109" s="302">
        <v>625.06666666666672</v>
      </c>
      <c r="E109" s="302">
        <v>618.93333333333339</v>
      </c>
      <c r="F109" s="302">
        <v>613.91666666666663</v>
      </c>
      <c r="G109" s="302">
        <v>607.7833333333333</v>
      </c>
      <c r="H109" s="302">
        <v>630.08333333333348</v>
      </c>
      <c r="I109" s="302">
        <v>636.21666666666692</v>
      </c>
      <c r="J109" s="302">
        <v>641.23333333333358</v>
      </c>
      <c r="K109" s="301">
        <v>631.20000000000005</v>
      </c>
      <c r="L109" s="301">
        <v>620.04999999999995</v>
      </c>
      <c r="M109" s="301">
        <v>9.1889999999999999E-2</v>
      </c>
      <c r="N109" s="1"/>
      <c r="O109" s="1"/>
    </row>
    <row r="110" spans="1:15" ht="12.75" customHeight="1">
      <c r="A110" s="30">
        <v>100</v>
      </c>
      <c r="B110" s="311" t="s">
        <v>84</v>
      </c>
      <c r="C110" s="301">
        <v>962.95</v>
      </c>
      <c r="D110" s="302">
        <v>965.30000000000007</v>
      </c>
      <c r="E110" s="302">
        <v>954.55000000000018</v>
      </c>
      <c r="F110" s="302">
        <v>946.15000000000009</v>
      </c>
      <c r="G110" s="302">
        <v>935.4000000000002</v>
      </c>
      <c r="H110" s="302">
        <v>973.70000000000016</v>
      </c>
      <c r="I110" s="302">
        <v>984.44999999999993</v>
      </c>
      <c r="J110" s="302">
        <v>992.85000000000014</v>
      </c>
      <c r="K110" s="301">
        <v>976.05</v>
      </c>
      <c r="L110" s="301">
        <v>956.9</v>
      </c>
      <c r="M110" s="301">
        <v>18.74689</v>
      </c>
      <c r="N110" s="1"/>
      <c r="O110" s="1"/>
    </row>
    <row r="111" spans="1:15" ht="12.75" customHeight="1">
      <c r="A111" s="30">
        <v>101</v>
      </c>
      <c r="B111" s="311" t="s">
        <v>85</v>
      </c>
      <c r="C111" s="301">
        <v>197.65</v>
      </c>
      <c r="D111" s="302">
        <v>198.70000000000002</v>
      </c>
      <c r="E111" s="302">
        <v>195.45000000000005</v>
      </c>
      <c r="F111" s="302">
        <v>193.25000000000003</v>
      </c>
      <c r="G111" s="302">
        <v>190.00000000000006</v>
      </c>
      <c r="H111" s="302">
        <v>200.90000000000003</v>
      </c>
      <c r="I111" s="302">
        <v>204.14999999999998</v>
      </c>
      <c r="J111" s="302">
        <v>206.35000000000002</v>
      </c>
      <c r="K111" s="301">
        <v>201.95</v>
      </c>
      <c r="L111" s="301">
        <v>196.5</v>
      </c>
      <c r="M111" s="301">
        <v>130.59791999999999</v>
      </c>
      <c r="N111" s="1"/>
      <c r="O111" s="1"/>
    </row>
    <row r="112" spans="1:15" ht="12.75" customHeight="1">
      <c r="A112" s="30">
        <v>102</v>
      </c>
      <c r="B112" s="311" t="s">
        <v>341</v>
      </c>
      <c r="C112" s="301">
        <v>318.5</v>
      </c>
      <c r="D112" s="302">
        <v>321.61666666666667</v>
      </c>
      <c r="E112" s="302">
        <v>314.88333333333333</v>
      </c>
      <c r="F112" s="302">
        <v>311.26666666666665</v>
      </c>
      <c r="G112" s="302">
        <v>304.5333333333333</v>
      </c>
      <c r="H112" s="302">
        <v>325.23333333333335</v>
      </c>
      <c r="I112" s="302">
        <v>331.9666666666667</v>
      </c>
      <c r="J112" s="302">
        <v>335.58333333333337</v>
      </c>
      <c r="K112" s="301">
        <v>328.35</v>
      </c>
      <c r="L112" s="301">
        <v>318</v>
      </c>
      <c r="M112" s="301">
        <v>1.3447100000000001</v>
      </c>
      <c r="N112" s="1"/>
      <c r="O112" s="1"/>
    </row>
    <row r="113" spans="1:15" ht="12.75" customHeight="1">
      <c r="A113" s="30">
        <v>103</v>
      </c>
      <c r="B113" s="311" t="s">
        <v>87</v>
      </c>
      <c r="C113" s="301">
        <v>3498.5</v>
      </c>
      <c r="D113" s="302">
        <v>3515.0333333333328</v>
      </c>
      <c r="E113" s="302">
        <v>3440.1666666666656</v>
      </c>
      <c r="F113" s="302">
        <v>3381.8333333333326</v>
      </c>
      <c r="G113" s="302">
        <v>3306.9666666666653</v>
      </c>
      <c r="H113" s="302">
        <v>3573.3666666666659</v>
      </c>
      <c r="I113" s="302">
        <v>3648.2333333333327</v>
      </c>
      <c r="J113" s="302">
        <v>3706.5666666666662</v>
      </c>
      <c r="K113" s="301">
        <v>3589.9</v>
      </c>
      <c r="L113" s="301">
        <v>3456.7</v>
      </c>
      <c r="M113" s="301">
        <v>4.0837599999999998</v>
      </c>
      <c r="N113" s="1"/>
      <c r="O113" s="1"/>
    </row>
    <row r="114" spans="1:15" ht="12.75" customHeight="1">
      <c r="A114" s="30">
        <v>104</v>
      </c>
      <c r="B114" s="311" t="s">
        <v>88</v>
      </c>
      <c r="C114" s="301">
        <v>1514.9</v>
      </c>
      <c r="D114" s="302">
        <v>1514.45</v>
      </c>
      <c r="E114" s="302">
        <v>1500.45</v>
      </c>
      <c r="F114" s="302">
        <v>1486</v>
      </c>
      <c r="G114" s="302">
        <v>1472</v>
      </c>
      <c r="H114" s="302">
        <v>1528.9</v>
      </c>
      <c r="I114" s="302">
        <v>1542.9</v>
      </c>
      <c r="J114" s="302">
        <v>1557.3500000000001</v>
      </c>
      <c r="K114" s="301">
        <v>1528.45</v>
      </c>
      <c r="L114" s="301">
        <v>1500</v>
      </c>
      <c r="M114" s="301">
        <v>2.4457</v>
      </c>
      <c r="N114" s="1"/>
      <c r="O114" s="1"/>
    </row>
    <row r="115" spans="1:15" ht="12.75" customHeight="1">
      <c r="A115" s="30">
        <v>105</v>
      </c>
      <c r="B115" s="311" t="s">
        <v>89</v>
      </c>
      <c r="C115" s="301">
        <v>622.15</v>
      </c>
      <c r="D115" s="302">
        <v>623.36666666666667</v>
      </c>
      <c r="E115" s="302">
        <v>617.48333333333335</v>
      </c>
      <c r="F115" s="302">
        <v>612.81666666666672</v>
      </c>
      <c r="G115" s="302">
        <v>606.93333333333339</v>
      </c>
      <c r="H115" s="302">
        <v>628.0333333333333</v>
      </c>
      <c r="I115" s="302">
        <v>633.91666666666674</v>
      </c>
      <c r="J115" s="302">
        <v>638.58333333333326</v>
      </c>
      <c r="K115" s="301">
        <v>629.25</v>
      </c>
      <c r="L115" s="301">
        <v>618.70000000000005</v>
      </c>
      <c r="M115" s="301">
        <v>8.5535399999999999</v>
      </c>
      <c r="N115" s="1"/>
      <c r="O115" s="1"/>
    </row>
    <row r="116" spans="1:15" ht="12.75" customHeight="1">
      <c r="A116" s="30">
        <v>106</v>
      </c>
      <c r="B116" s="311" t="s">
        <v>90</v>
      </c>
      <c r="C116" s="301">
        <v>925.1</v>
      </c>
      <c r="D116" s="302">
        <v>929.0333333333333</v>
      </c>
      <c r="E116" s="302">
        <v>912.06666666666661</v>
      </c>
      <c r="F116" s="302">
        <v>899.0333333333333</v>
      </c>
      <c r="G116" s="302">
        <v>882.06666666666661</v>
      </c>
      <c r="H116" s="302">
        <v>942.06666666666661</v>
      </c>
      <c r="I116" s="302">
        <v>959.0333333333333</v>
      </c>
      <c r="J116" s="302">
        <v>972.06666666666661</v>
      </c>
      <c r="K116" s="301">
        <v>946</v>
      </c>
      <c r="L116" s="301">
        <v>916</v>
      </c>
      <c r="M116" s="301">
        <v>3.3816899999999999</v>
      </c>
      <c r="N116" s="1"/>
      <c r="O116" s="1"/>
    </row>
    <row r="117" spans="1:15" ht="12.75" customHeight="1">
      <c r="A117" s="30">
        <v>107</v>
      </c>
      <c r="B117" s="311" t="s">
        <v>343</v>
      </c>
      <c r="C117" s="301">
        <v>1085.2</v>
      </c>
      <c r="D117" s="302">
        <v>1097.6666666666667</v>
      </c>
      <c r="E117" s="302">
        <v>1061.5333333333335</v>
      </c>
      <c r="F117" s="302">
        <v>1037.8666666666668</v>
      </c>
      <c r="G117" s="302">
        <v>1001.7333333333336</v>
      </c>
      <c r="H117" s="302">
        <v>1121.3333333333335</v>
      </c>
      <c r="I117" s="302">
        <v>1157.4666666666667</v>
      </c>
      <c r="J117" s="302">
        <v>1181.1333333333334</v>
      </c>
      <c r="K117" s="301">
        <v>1133.8</v>
      </c>
      <c r="L117" s="301">
        <v>1074</v>
      </c>
      <c r="M117" s="301">
        <v>2.7614800000000002</v>
      </c>
      <c r="N117" s="1"/>
      <c r="O117" s="1"/>
    </row>
    <row r="118" spans="1:15" ht="12.75" customHeight="1">
      <c r="A118" s="30">
        <v>108</v>
      </c>
      <c r="B118" s="311" t="s">
        <v>326</v>
      </c>
      <c r="C118" s="301">
        <v>3477.3</v>
      </c>
      <c r="D118" s="302">
        <v>3506.4833333333336</v>
      </c>
      <c r="E118" s="302">
        <v>3423.416666666667</v>
      </c>
      <c r="F118" s="302">
        <v>3369.5333333333333</v>
      </c>
      <c r="G118" s="302">
        <v>3286.4666666666667</v>
      </c>
      <c r="H118" s="302">
        <v>3560.3666666666672</v>
      </c>
      <c r="I118" s="302">
        <v>3643.4333333333338</v>
      </c>
      <c r="J118" s="302">
        <v>3697.3166666666675</v>
      </c>
      <c r="K118" s="301">
        <v>3589.55</v>
      </c>
      <c r="L118" s="301">
        <v>3452.6</v>
      </c>
      <c r="M118" s="301">
        <v>0.18953999999999999</v>
      </c>
      <c r="N118" s="1"/>
      <c r="O118" s="1"/>
    </row>
    <row r="119" spans="1:15" ht="12.75" customHeight="1">
      <c r="A119" s="30">
        <v>109</v>
      </c>
      <c r="B119" s="311" t="s">
        <v>250</v>
      </c>
      <c r="C119" s="301">
        <v>351.25</v>
      </c>
      <c r="D119" s="302">
        <v>354.25</v>
      </c>
      <c r="E119" s="302">
        <v>347.2</v>
      </c>
      <c r="F119" s="302">
        <v>343.15</v>
      </c>
      <c r="G119" s="302">
        <v>336.09999999999997</v>
      </c>
      <c r="H119" s="302">
        <v>358.3</v>
      </c>
      <c r="I119" s="302">
        <v>365.34999999999997</v>
      </c>
      <c r="J119" s="302">
        <v>369.40000000000003</v>
      </c>
      <c r="K119" s="301">
        <v>361.3</v>
      </c>
      <c r="L119" s="301">
        <v>350.2</v>
      </c>
      <c r="M119" s="301">
        <v>7.5285500000000001</v>
      </c>
      <c r="N119" s="1"/>
      <c r="O119" s="1"/>
    </row>
    <row r="120" spans="1:15" ht="12.75" customHeight="1">
      <c r="A120" s="30">
        <v>110</v>
      </c>
      <c r="B120" s="311" t="s">
        <v>327</v>
      </c>
      <c r="C120" s="301">
        <v>182.55</v>
      </c>
      <c r="D120" s="302">
        <v>184.15</v>
      </c>
      <c r="E120" s="302">
        <v>179.9</v>
      </c>
      <c r="F120" s="302">
        <v>177.25</v>
      </c>
      <c r="G120" s="302">
        <v>173</v>
      </c>
      <c r="H120" s="302">
        <v>186.8</v>
      </c>
      <c r="I120" s="302">
        <v>191.05</v>
      </c>
      <c r="J120" s="302">
        <v>193.70000000000002</v>
      </c>
      <c r="K120" s="301">
        <v>188.4</v>
      </c>
      <c r="L120" s="301">
        <v>181.5</v>
      </c>
      <c r="M120" s="301">
        <v>2.9879500000000001</v>
      </c>
      <c r="N120" s="1"/>
      <c r="O120" s="1"/>
    </row>
    <row r="121" spans="1:15" ht="12.75" customHeight="1">
      <c r="A121" s="30">
        <v>111</v>
      </c>
      <c r="B121" s="311" t="s">
        <v>91</v>
      </c>
      <c r="C121" s="301">
        <v>138.69999999999999</v>
      </c>
      <c r="D121" s="302">
        <v>138.56666666666666</v>
      </c>
      <c r="E121" s="302">
        <v>135.13333333333333</v>
      </c>
      <c r="F121" s="302">
        <v>131.56666666666666</v>
      </c>
      <c r="G121" s="302">
        <v>128.13333333333333</v>
      </c>
      <c r="H121" s="302">
        <v>142.13333333333333</v>
      </c>
      <c r="I121" s="302">
        <v>145.56666666666666</v>
      </c>
      <c r="J121" s="302">
        <v>149.13333333333333</v>
      </c>
      <c r="K121" s="301">
        <v>142</v>
      </c>
      <c r="L121" s="301">
        <v>135</v>
      </c>
      <c r="M121" s="301">
        <v>38.864060000000002</v>
      </c>
      <c r="N121" s="1"/>
      <c r="O121" s="1"/>
    </row>
    <row r="122" spans="1:15" ht="12.75" customHeight="1">
      <c r="A122" s="30">
        <v>112</v>
      </c>
      <c r="B122" s="311" t="s">
        <v>92</v>
      </c>
      <c r="C122" s="301">
        <v>1010.95</v>
      </c>
      <c r="D122" s="302">
        <v>1010.7333333333332</v>
      </c>
      <c r="E122" s="302">
        <v>1002.2166666666665</v>
      </c>
      <c r="F122" s="302">
        <v>993.48333333333323</v>
      </c>
      <c r="G122" s="302">
        <v>984.96666666666647</v>
      </c>
      <c r="H122" s="302">
        <v>1019.4666666666665</v>
      </c>
      <c r="I122" s="302">
        <v>1027.9833333333331</v>
      </c>
      <c r="J122" s="302">
        <v>1036.7166666666665</v>
      </c>
      <c r="K122" s="301">
        <v>1019.25</v>
      </c>
      <c r="L122" s="301">
        <v>1002</v>
      </c>
      <c r="M122" s="301">
        <v>1.2240200000000001</v>
      </c>
      <c r="N122" s="1"/>
      <c r="O122" s="1"/>
    </row>
    <row r="123" spans="1:15" ht="12.75" customHeight="1">
      <c r="A123" s="30">
        <v>113</v>
      </c>
      <c r="B123" s="311" t="s">
        <v>344</v>
      </c>
      <c r="C123" s="301">
        <v>837.65</v>
      </c>
      <c r="D123" s="302">
        <v>834.76666666666677</v>
      </c>
      <c r="E123" s="302">
        <v>823.53333333333353</v>
      </c>
      <c r="F123" s="302">
        <v>809.41666666666674</v>
      </c>
      <c r="G123" s="302">
        <v>798.18333333333351</v>
      </c>
      <c r="H123" s="302">
        <v>848.88333333333355</v>
      </c>
      <c r="I123" s="302">
        <v>860.1166666666669</v>
      </c>
      <c r="J123" s="302">
        <v>874.23333333333358</v>
      </c>
      <c r="K123" s="301">
        <v>846</v>
      </c>
      <c r="L123" s="301">
        <v>820.65</v>
      </c>
      <c r="M123" s="301">
        <v>2.7725599999999999</v>
      </c>
      <c r="N123" s="1"/>
      <c r="O123" s="1"/>
    </row>
    <row r="124" spans="1:15" ht="12.75" customHeight="1">
      <c r="A124" s="30">
        <v>114</v>
      </c>
      <c r="B124" s="311" t="s">
        <v>93</v>
      </c>
      <c r="C124" s="301">
        <v>494.8</v>
      </c>
      <c r="D124" s="302">
        <v>495.8</v>
      </c>
      <c r="E124" s="302">
        <v>490.55</v>
      </c>
      <c r="F124" s="302">
        <v>486.3</v>
      </c>
      <c r="G124" s="302">
        <v>481.05</v>
      </c>
      <c r="H124" s="302">
        <v>500.05</v>
      </c>
      <c r="I124" s="302">
        <v>505.3</v>
      </c>
      <c r="J124" s="302">
        <v>509.55</v>
      </c>
      <c r="K124" s="301">
        <v>501.05</v>
      </c>
      <c r="L124" s="301">
        <v>491.55</v>
      </c>
      <c r="M124" s="301">
        <v>14.154920000000001</v>
      </c>
      <c r="N124" s="1"/>
      <c r="O124" s="1"/>
    </row>
    <row r="125" spans="1:15" ht="12.75" customHeight="1">
      <c r="A125" s="30">
        <v>115</v>
      </c>
      <c r="B125" s="311" t="s">
        <v>251</v>
      </c>
      <c r="C125" s="301">
        <v>1269.7</v>
      </c>
      <c r="D125" s="302">
        <v>1271.6499999999999</v>
      </c>
      <c r="E125" s="302">
        <v>1235.7999999999997</v>
      </c>
      <c r="F125" s="302">
        <v>1201.8999999999999</v>
      </c>
      <c r="G125" s="302">
        <v>1166.0499999999997</v>
      </c>
      <c r="H125" s="302">
        <v>1305.5499999999997</v>
      </c>
      <c r="I125" s="302">
        <v>1341.3999999999996</v>
      </c>
      <c r="J125" s="302">
        <v>1375.2999999999997</v>
      </c>
      <c r="K125" s="301">
        <v>1307.5</v>
      </c>
      <c r="L125" s="301">
        <v>1237.75</v>
      </c>
      <c r="M125" s="301">
        <v>11.524710000000001</v>
      </c>
      <c r="N125" s="1"/>
      <c r="O125" s="1"/>
    </row>
    <row r="126" spans="1:15" ht="12.75" customHeight="1">
      <c r="A126" s="30">
        <v>116</v>
      </c>
      <c r="B126" s="311" t="s">
        <v>349</v>
      </c>
      <c r="C126" s="301">
        <v>231.2</v>
      </c>
      <c r="D126" s="302">
        <v>230.88333333333335</v>
      </c>
      <c r="E126" s="302">
        <v>228.3666666666667</v>
      </c>
      <c r="F126" s="302">
        <v>225.53333333333336</v>
      </c>
      <c r="G126" s="302">
        <v>223.01666666666671</v>
      </c>
      <c r="H126" s="302">
        <v>233.7166666666667</v>
      </c>
      <c r="I126" s="302">
        <v>236.23333333333335</v>
      </c>
      <c r="J126" s="302">
        <v>239.06666666666669</v>
      </c>
      <c r="K126" s="301">
        <v>233.4</v>
      </c>
      <c r="L126" s="301">
        <v>228.05</v>
      </c>
      <c r="M126" s="301">
        <v>2.5671499999999998</v>
      </c>
      <c r="N126" s="1"/>
      <c r="O126" s="1"/>
    </row>
    <row r="127" spans="1:15" ht="12.75" customHeight="1">
      <c r="A127" s="30">
        <v>117</v>
      </c>
      <c r="B127" s="311" t="s">
        <v>345</v>
      </c>
      <c r="C127" s="301">
        <v>83.15</v>
      </c>
      <c r="D127" s="302">
        <v>84.2</v>
      </c>
      <c r="E127" s="302">
        <v>81.5</v>
      </c>
      <c r="F127" s="302">
        <v>79.849999999999994</v>
      </c>
      <c r="G127" s="302">
        <v>77.149999999999991</v>
      </c>
      <c r="H127" s="302">
        <v>85.850000000000009</v>
      </c>
      <c r="I127" s="302">
        <v>88.550000000000026</v>
      </c>
      <c r="J127" s="302">
        <v>90.200000000000017</v>
      </c>
      <c r="K127" s="301">
        <v>86.9</v>
      </c>
      <c r="L127" s="301">
        <v>82.55</v>
      </c>
      <c r="M127" s="301">
        <v>8.9196000000000009</v>
      </c>
      <c r="N127" s="1"/>
      <c r="O127" s="1"/>
    </row>
    <row r="128" spans="1:15" ht="12.75" customHeight="1">
      <c r="A128" s="30">
        <v>118</v>
      </c>
      <c r="B128" s="311" t="s">
        <v>346</v>
      </c>
      <c r="C128" s="301">
        <v>986.15</v>
      </c>
      <c r="D128" s="302">
        <v>990.66666666666663</v>
      </c>
      <c r="E128" s="302">
        <v>973.48333333333323</v>
      </c>
      <c r="F128" s="302">
        <v>960.81666666666661</v>
      </c>
      <c r="G128" s="302">
        <v>943.63333333333321</v>
      </c>
      <c r="H128" s="302">
        <v>1003.3333333333333</v>
      </c>
      <c r="I128" s="302">
        <v>1020.5166666666667</v>
      </c>
      <c r="J128" s="302">
        <v>1033.1833333333334</v>
      </c>
      <c r="K128" s="301">
        <v>1007.85</v>
      </c>
      <c r="L128" s="301">
        <v>978</v>
      </c>
      <c r="M128" s="301">
        <v>0.64664999999999995</v>
      </c>
      <c r="N128" s="1"/>
      <c r="O128" s="1"/>
    </row>
    <row r="129" spans="1:15" ht="12.75" customHeight="1">
      <c r="A129" s="30">
        <v>119</v>
      </c>
      <c r="B129" s="311" t="s">
        <v>94</v>
      </c>
      <c r="C129" s="301">
        <v>1798.45</v>
      </c>
      <c r="D129" s="302">
        <v>1821.8</v>
      </c>
      <c r="E129" s="302">
        <v>1766.6499999999999</v>
      </c>
      <c r="F129" s="302">
        <v>1734.85</v>
      </c>
      <c r="G129" s="302">
        <v>1679.6999999999998</v>
      </c>
      <c r="H129" s="302">
        <v>1853.6</v>
      </c>
      <c r="I129" s="302">
        <v>1908.75</v>
      </c>
      <c r="J129" s="302">
        <v>1940.55</v>
      </c>
      <c r="K129" s="301">
        <v>1876.95</v>
      </c>
      <c r="L129" s="301">
        <v>1790</v>
      </c>
      <c r="M129" s="301">
        <v>20.249089999999999</v>
      </c>
      <c r="N129" s="1"/>
      <c r="O129" s="1"/>
    </row>
    <row r="130" spans="1:15" ht="12.75" customHeight="1">
      <c r="A130" s="30">
        <v>120</v>
      </c>
      <c r="B130" s="311" t="s">
        <v>347</v>
      </c>
      <c r="C130" s="301">
        <v>194.45</v>
      </c>
      <c r="D130" s="302">
        <v>195.81666666666669</v>
      </c>
      <c r="E130" s="302">
        <v>192.43333333333339</v>
      </c>
      <c r="F130" s="302">
        <v>190.41666666666671</v>
      </c>
      <c r="G130" s="302">
        <v>187.03333333333342</v>
      </c>
      <c r="H130" s="302">
        <v>197.83333333333337</v>
      </c>
      <c r="I130" s="302">
        <v>201.21666666666664</v>
      </c>
      <c r="J130" s="302">
        <v>203.23333333333335</v>
      </c>
      <c r="K130" s="301">
        <v>199.2</v>
      </c>
      <c r="L130" s="301">
        <v>193.8</v>
      </c>
      <c r="M130" s="301">
        <v>33.921970000000002</v>
      </c>
      <c r="N130" s="1"/>
      <c r="O130" s="1"/>
    </row>
    <row r="131" spans="1:15" ht="12.75" customHeight="1">
      <c r="A131" s="30">
        <v>121</v>
      </c>
      <c r="B131" s="311" t="s">
        <v>252</v>
      </c>
      <c r="C131" s="301">
        <v>43.85</v>
      </c>
      <c r="D131" s="302">
        <v>44.216666666666669</v>
      </c>
      <c r="E131" s="302">
        <v>43.233333333333334</v>
      </c>
      <c r="F131" s="302">
        <v>42.616666666666667</v>
      </c>
      <c r="G131" s="302">
        <v>41.633333333333333</v>
      </c>
      <c r="H131" s="302">
        <v>44.833333333333336</v>
      </c>
      <c r="I131" s="302">
        <v>45.81666666666667</v>
      </c>
      <c r="J131" s="302">
        <v>46.433333333333337</v>
      </c>
      <c r="K131" s="301">
        <v>45.2</v>
      </c>
      <c r="L131" s="301">
        <v>43.6</v>
      </c>
      <c r="M131" s="301">
        <v>20.94782</v>
      </c>
      <c r="N131" s="1"/>
      <c r="O131" s="1"/>
    </row>
    <row r="132" spans="1:15" ht="12.75" customHeight="1">
      <c r="A132" s="30">
        <v>122</v>
      </c>
      <c r="B132" s="311" t="s">
        <v>348</v>
      </c>
      <c r="C132" s="301">
        <v>705.6</v>
      </c>
      <c r="D132" s="302">
        <v>708.4</v>
      </c>
      <c r="E132" s="302">
        <v>700.19999999999993</v>
      </c>
      <c r="F132" s="302">
        <v>694.8</v>
      </c>
      <c r="G132" s="302">
        <v>686.59999999999991</v>
      </c>
      <c r="H132" s="302">
        <v>713.8</v>
      </c>
      <c r="I132" s="302">
        <v>722</v>
      </c>
      <c r="J132" s="302">
        <v>727.4</v>
      </c>
      <c r="K132" s="301">
        <v>716.6</v>
      </c>
      <c r="L132" s="301">
        <v>703</v>
      </c>
      <c r="M132" s="301">
        <v>0.17887</v>
      </c>
      <c r="N132" s="1"/>
      <c r="O132" s="1"/>
    </row>
    <row r="133" spans="1:15" ht="12.75" customHeight="1">
      <c r="A133" s="30">
        <v>123</v>
      </c>
      <c r="B133" s="311" t="s">
        <v>95</v>
      </c>
      <c r="C133" s="301">
        <v>3495.3</v>
      </c>
      <c r="D133" s="302">
        <v>3495.1166666666668</v>
      </c>
      <c r="E133" s="302">
        <v>3470.2833333333338</v>
      </c>
      <c r="F133" s="302">
        <v>3445.2666666666669</v>
      </c>
      <c r="G133" s="302">
        <v>3420.4333333333338</v>
      </c>
      <c r="H133" s="302">
        <v>3520.1333333333337</v>
      </c>
      <c r="I133" s="302">
        <v>3544.9666666666667</v>
      </c>
      <c r="J133" s="302">
        <v>3569.9833333333336</v>
      </c>
      <c r="K133" s="301">
        <v>3519.95</v>
      </c>
      <c r="L133" s="301">
        <v>3470.1</v>
      </c>
      <c r="M133" s="301">
        <v>3.42198</v>
      </c>
      <c r="N133" s="1"/>
      <c r="O133" s="1"/>
    </row>
    <row r="134" spans="1:15" ht="12.75" customHeight="1">
      <c r="A134" s="30">
        <v>124</v>
      </c>
      <c r="B134" s="311" t="s">
        <v>253</v>
      </c>
      <c r="C134" s="301">
        <v>3592.95</v>
      </c>
      <c r="D134" s="302">
        <v>3608.7000000000003</v>
      </c>
      <c r="E134" s="302">
        <v>3534.4000000000005</v>
      </c>
      <c r="F134" s="302">
        <v>3475.8500000000004</v>
      </c>
      <c r="G134" s="302">
        <v>3401.5500000000006</v>
      </c>
      <c r="H134" s="302">
        <v>3667.2500000000005</v>
      </c>
      <c r="I134" s="302">
        <v>3741.5500000000006</v>
      </c>
      <c r="J134" s="302">
        <v>3800.1000000000004</v>
      </c>
      <c r="K134" s="301">
        <v>3683</v>
      </c>
      <c r="L134" s="301">
        <v>3550.15</v>
      </c>
      <c r="M134" s="301">
        <v>2.5718200000000002</v>
      </c>
      <c r="N134" s="1"/>
      <c r="O134" s="1"/>
    </row>
    <row r="135" spans="1:15" ht="12.75" customHeight="1">
      <c r="A135" s="30">
        <v>125</v>
      </c>
      <c r="B135" s="311" t="s">
        <v>97</v>
      </c>
      <c r="C135" s="301">
        <v>326.2</v>
      </c>
      <c r="D135" s="302">
        <v>324.66666666666669</v>
      </c>
      <c r="E135" s="302">
        <v>317.73333333333335</v>
      </c>
      <c r="F135" s="302">
        <v>309.26666666666665</v>
      </c>
      <c r="G135" s="302">
        <v>302.33333333333331</v>
      </c>
      <c r="H135" s="302">
        <v>333.13333333333338</v>
      </c>
      <c r="I135" s="302">
        <v>340.06666666666666</v>
      </c>
      <c r="J135" s="302">
        <v>348.53333333333342</v>
      </c>
      <c r="K135" s="301">
        <v>331.6</v>
      </c>
      <c r="L135" s="301">
        <v>316.2</v>
      </c>
      <c r="M135" s="301">
        <v>97.324709999999996</v>
      </c>
      <c r="N135" s="1"/>
      <c r="O135" s="1"/>
    </row>
    <row r="136" spans="1:15" ht="12.75" customHeight="1">
      <c r="A136" s="30">
        <v>126</v>
      </c>
      <c r="B136" s="311" t="s">
        <v>244</v>
      </c>
      <c r="C136" s="301">
        <v>3739.4</v>
      </c>
      <c r="D136" s="302">
        <v>3736.7999999999997</v>
      </c>
      <c r="E136" s="302">
        <v>3702.5999999999995</v>
      </c>
      <c r="F136" s="302">
        <v>3665.7999999999997</v>
      </c>
      <c r="G136" s="302">
        <v>3631.5999999999995</v>
      </c>
      <c r="H136" s="302">
        <v>3773.5999999999995</v>
      </c>
      <c r="I136" s="302">
        <v>3807.7999999999993</v>
      </c>
      <c r="J136" s="302">
        <v>3844.5999999999995</v>
      </c>
      <c r="K136" s="301">
        <v>3771</v>
      </c>
      <c r="L136" s="301">
        <v>3700</v>
      </c>
      <c r="M136" s="301">
        <v>2.50665</v>
      </c>
      <c r="N136" s="1"/>
      <c r="O136" s="1"/>
    </row>
    <row r="137" spans="1:15" ht="12.75" customHeight="1">
      <c r="A137" s="30">
        <v>127</v>
      </c>
      <c r="B137" s="311" t="s">
        <v>98</v>
      </c>
      <c r="C137" s="301">
        <v>4199.1499999999996</v>
      </c>
      <c r="D137" s="302">
        <v>4174.8166666666666</v>
      </c>
      <c r="E137" s="302">
        <v>4137.333333333333</v>
      </c>
      <c r="F137" s="302">
        <v>4075.5166666666664</v>
      </c>
      <c r="G137" s="302">
        <v>4038.0333333333328</v>
      </c>
      <c r="H137" s="302">
        <v>4236.6333333333332</v>
      </c>
      <c r="I137" s="302">
        <v>4274.1166666666668</v>
      </c>
      <c r="J137" s="302">
        <v>4335.9333333333334</v>
      </c>
      <c r="K137" s="301">
        <v>4212.3</v>
      </c>
      <c r="L137" s="301">
        <v>4113</v>
      </c>
      <c r="M137" s="301">
        <v>4.52982</v>
      </c>
      <c r="N137" s="1"/>
      <c r="O137" s="1"/>
    </row>
    <row r="138" spans="1:15" ht="12.75" customHeight="1">
      <c r="A138" s="30">
        <v>128</v>
      </c>
      <c r="B138" s="311" t="s">
        <v>561</v>
      </c>
      <c r="C138" s="301">
        <v>2116.9499999999998</v>
      </c>
      <c r="D138" s="302">
        <v>2111</v>
      </c>
      <c r="E138" s="302">
        <v>2092.9499999999998</v>
      </c>
      <c r="F138" s="302">
        <v>2068.9499999999998</v>
      </c>
      <c r="G138" s="302">
        <v>2050.8999999999996</v>
      </c>
      <c r="H138" s="302">
        <v>2135</v>
      </c>
      <c r="I138" s="302">
        <v>2153.0500000000002</v>
      </c>
      <c r="J138" s="302">
        <v>2177.0500000000002</v>
      </c>
      <c r="K138" s="301">
        <v>2129.0500000000002</v>
      </c>
      <c r="L138" s="301">
        <v>2087</v>
      </c>
      <c r="M138" s="301">
        <v>0.12331</v>
      </c>
      <c r="N138" s="1"/>
      <c r="O138" s="1"/>
    </row>
    <row r="139" spans="1:15" ht="12.75" customHeight="1">
      <c r="A139" s="30">
        <v>129</v>
      </c>
      <c r="B139" s="311" t="s">
        <v>353</v>
      </c>
      <c r="C139" s="301">
        <v>54.8</v>
      </c>
      <c r="D139" s="302">
        <v>54.75</v>
      </c>
      <c r="E139" s="302">
        <v>53.95</v>
      </c>
      <c r="F139" s="302">
        <v>53.1</v>
      </c>
      <c r="G139" s="302">
        <v>52.300000000000004</v>
      </c>
      <c r="H139" s="302">
        <v>55.6</v>
      </c>
      <c r="I139" s="302">
        <v>56.4</v>
      </c>
      <c r="J139" s="302">
        <v>57.25</v>
      </c>
      <c r="K139" s="301">
        <v>55.55</v>
      </c>
      <c r="L139" s="301">
        <v>53.9</v>
      </c>
      <c r="M139" s="301">
        <v>8.2126900000000003</v>
      </c>
      <c r="N139" s="1"/>
      <c r="O139" s="1"/>
    </row>
    <row r="140" spans="1:15" ht="12.75" customHeight="1">
      <c r="A140" s="30">
        <v>130</v>
      </c>
      <c r="B140" s="311" t="s">
        <v>99</v>
      </c>
      <c r="C140" s="301">
        <v>2649.15</v>
      </c>
      <c r="D140" s="302">
        <v>2647.7000000000003</v>
      </c>
      <c r="E140" s="302">
        <v>2620.6000000000004</v>
      </c>
      <c r="F140" s="302">
        <v>2592.0500000000002</v>
      </c>
      <c r="G140" s="302">
        <v>2564.9500000000003</v>
      </c>
      <c r="H140" s="302">
        <v>2676.2500000000005</v>
      </c>
      <c r="I140" s="302">
        <v>2703.35</v>
      </c>
      <c r="J140" s="302">
        <v>2731.9000000000005</v>
      </c>
      <c r="K140" s="301">
        <v>2674.8</v>
      </c>
      <c r="L140" s="301">
        <v>2619.15</v>
      </c>
      <c r="M140" s="301">
        <v>2.6063299999999998</v>
      </c>
      <c r="N140" s="1"/>
      <c r="O140" s="1"/>
    </row>
    <row r="141" spans="1:15" ht="12.75" customHeight="1">
      <c r="A141" s="30">
        <v>131</v>
      </c>
      <c r="B141" s="311" t="s">
        <v>350</v>
      </c>
      <c r="C141" s="301">
        <v>538.54999999999995</v>
      </c>
      <c r="D141" s="302">
        <v>539.7166666666667</v>
      </c>
      <c r="E141" s="302">
        <v>531.83333333333337</v>
      </c>
      <c r="F141" s="302">
        <v>525.11666666666667</v>
      </c>
      <c r="G141" s="302">
        <v>517.23333333333335</v>
      </c>
      <c r="H141" s="302">
        <v>546.43333333333339</v>
      </c>
      <c r="I141" s="302">
        <v>554.31666666666661</v>
      </c>
      <c r="J141" s="302">
        <v>561.03333333333342</v>
      </c>
      <c r="K141" s="301">
        <v>547.6</v>
      </c>
      <c r="L141" s="301">
        <v>533</v>
      </c>
      <c r="M141" s="301">
        <v>2.7391000000000001</v>
      </c>
      <c r="N141" s="1"/>
      <c r="O141" s="1"/>
    </row>
    <row r="142" spans="1:15" ht="12.75" customHeight="1">
      <c r="A142" s="30">
        <v>132</v>
      </c>
      <c r="B142" s="311" t="s">
        <v>351</v>
      </c>
      <c r="C142" s="301">
        <v>135.6</v>
      </c>
      <c r="D142" s="302">
        <v>135.56666666666663</v>
      </c>
      <c r="E142" s="302">
        <v>134.18333333333328</v>
      </c>
      <c r="F142" s="302">
        <v>132.76666666666665</v>
      </c>
      <c r="G142" s="302">
        <v>131.3833333333333</v>
      </c>
      <c r="H142" s="302">
        <v>136.98333333333326</v>
      </c>
      <c r="I142" s="302">
        <v>138.36666666666665</v>
      </c>
      <c r="J142" s="302">
        <v>139.78333333333325</v>
      </c>
      <c r="K142" s="301">
        <v>136.94999999999999</v>
      </c>
      <c r="L142" s="301">
        <v>134.15</v>
      </c>
      <c r="M142" s="301">
        <v>1.0102100000000001</v>
      </c>
      <c r="N142" s="1"/>
      <c r="O142" s="1"/>
    </row>
    <row r="143" spans="1:15" ht="12.75" customHeight="1">
      <c r="A143" s="30">
        <v>133</v>
      </c>
      <c r="B143" s="311" t="s">
        <v>354</v>
      </c>
      <c r="C143" s="301">
        <v>399.95</v>
      </c>
      <c r="D143" s="302">
        <v>398.11666666666662</v>
      </c>
      <c r="E143" s="302">
        <v>383.23333333333323</v>
      </c>
      <c r="F143" s="302">
        <v>366.51666666666659</v>
      </c>
      <c r="G143" s="302">
        <v>351.63333333333321</v>
      </c>
      <c r="H143" s="302">
        <v>414.83333333333326</v>
      </c>
      <c r="I143" s="302">
        <v>429.71666666666658</v>
      </c>
      <c r="J143" s="302">
        <v>446.43333333333328</v>
      </c>
      <c r="K143" s="301">
        <v>413</v>
      </c>
      <c r="L143" s="301">
        <v>381.4</v>
      </c>
      <c r="M143" s="301">
        <v>13.76051</v>
      </c>
      <c r="N143" s="1"/>
      <c r="O143" s="1"/>
    </row>
    <row r="144" spans="1:15" ht="12.75" customHeight="1">
      <c r="A144" s="30">
        <v>134</v>
      </c>
      <c r="B144" s="311" t="s">
        <v>254</v>
      </c>
      <c r="C144" s="301">
        <v>417</v>
      </c>
      <c r="D144" s="302">
        <v>417.2</v>
      </c>
      <c r="E144" s="302">
        <v>414.29999999999995</v>
      </c>
      <c r="F144" s="302">
        <v>411.59999999999997</v>
      </c>
      <c r="G144" s="302">
        <v>408.69999999999993</v>
      </c>
      <c r="H144" s="302">
        <v>419.9</v>
      </c>
      <c r="I144" s="302">
        <v>422.79999999999995</v>
      </c>
      <c r="J144" s="302">
        <v>425.5</v>
      </c>
      <c r="K144" s="301">
        <v>420.1</v>
      </c>
      <c r="L144" s="301">
        <v>414.5</v>
      </c>
      <c r="M144" s="301">
        <v>1.00488</v>
      </c>
      <c r="N144" s="1"/>
      <c r="O144" s="1"/>
    </row>
    <row r="145" spans="1:15" ht="12.75" customHeight="1">
      <c r="A145" s="30">
        <v>135</v>
      </c>
      <c r="B145" s="311" t="s">
        <v>255</v>
      </c>
      <c r="C145" s="301">
        <v>1294.3</v>
      </c>
      <c r="D145" s="302">
        <v>1289.5666666666666</v>
      </c>
      <c r="E145" s="302">
        <v>1275.1833333333332</v>
      </c>
      <c r="F145" s="302">
        <v>1256.0666666666666</v>
      </c>
      <c r="G145" s="302">
        <v>1241.6833333333332</v>
      </c>
      <c r="H145" s="302">
        <v>1308.6833333333332</v>
      </c>
      <c r="I145" s="302">
        <v>1323.0666666666664</v>
      </c>
      <c r="J145" s="302">
        <v>1342.1833333333332</v>
      </c>
      <c r="K145" s="301">
        <v>1303.95</v>
      </c>
      <c r="L145" s="301">
        <v>1270.45</v>
      </c>
      <c r="M145" s="301">
        <v>0.41593000000000002</v>
      </c>
      <c r="N145" s="1"/>
      <c r="O145" s="1"/>
    </row>
    <row r="146" spans="1:15" ht="12.75" customHeight="1">
      <c r="A146" s="30">
        <v>136</v>
      </c>
      <c r="B146" s="311" t="s">
        <v>355</v>
      </c>
      <c r="C146" s="301">
        <v>62.9</v>
      </c>
      <c r="D146" s="302">
        <v>63.233333333333327</v>
      </c>
      <c r="E146" s="302">
        <v>61.166666666666657</v>
      </c>
      <c r="F146" s="302">
        <v>59.43333333333333</v>
      </c>
      <c r="G146" s="302">
        <v>57.36666666666666</v>
      </c>
      <c r="H146" s="302">
        <v>64.966666666666654</v>
      </c>
      <c r="I146" s="302">
        <v>67.033333333333331</v>
      </c>
      <c r="J146" s="302">
        <v>68.766666666666652</v>
      </c>
      <c r="K146" s="301">
        <v>65.3</v>
      </c>
      <c r="L146" s="301">
        <v>61.5</v>
      </c>
      <c r="M146" s="301">
        <v>90.542860000000005</v>
      </c>
      <c r="N146" s="1"/>
      <c r="O146" s="1"/>
    </row>
    <row r="147" spans="1:15" ht="12.75" customHeight="1">
      <c r="A147" s="30">
        <v>137</v>
      </c>
      <c r="B147" s="311" t="s">
        <v>352</v>
      </c>
      <c r="C147" s="301">
        <v>172.85</v>
      </c>
      <c r="D147" s="302">
        <v>172.41666666666666</v>
      </c>
      <c r="E147" s="302">
        <v>169.7833333333333</v>
      </c>
      <c r="F147" s="302">
        <v>166.71666666666664</v>
      </c>
      <c r="G147" s="302">
        <v>164.08333333333329</v>
      </c>
      <c r="H147" s="302">
        <v>175.48333333333332</v>
      </c>
      <c r="I147" s="302">
        <v>178.1166666666667</v>
      </c>
      <c r="J147" s="302">
        <v>181.18333333333334</v>
      </c>
      <c r="K147" s="301">
        <v>175.05</v>
      </c>
      <c r="L147" s="301">
        <v>169.35</v>
      </c>
      <c r="M147" s="301">
        <v>2.7882400000000001</v>
      </c>
      <c r="N147" s="1"/>
      <c r="O147" s="1"/>
    </row>
    <row r="148" spans="1:15" ht="12.75" customHeight="1">
      <c r="A148" s="30">
        <v>138</v>
      </c>
      <c r="B148" s="311" t="s">
        <v>356</v>
      </c>
      <c r="C148" s="301">
        <v>89.75</v>
      </c>
      <c r="D148" s="302">
        <v>89.7</v>
      </c>
      <c r="E148" s="302">
        <v>89.050000000000011</v>
      </c>
      <c r="F148" s="302">
        <v>88.350000000000009</v>
      </c>
      <c r="G148" s="302">
        <v>87.700000000000017</v>
      </c>
      <c r="H148" s="302">
        <v>90.4</v>
      </c>
      <c r="I148" s="302">
        <v>91.050000000000011</v>
      </c>
      <c r="J148" s="302">
        <v>91.75</v>
      </c>
      <c r="K148" s="301">
        <v>90.35</v>
      </c>
      <c r="L148" s="301">
        <v>89</v>
      </c>
      <c r="M148" s="301">
        <v>3.5310899999999998</v>
      </c>
      <c r="N148" s="1"/>
      <c r="O148" s="1"/>
    </row>
    <row r="149" spans="1:15" ht="12.75" customHeight="1">
      <c r="A149" s="30">
        <v>139</v>
      </c>
      <c r="B149" s="311" t="s">
        <v>828</v>
      </c>
      <c r="C149" s="301">
        <v>40.299999999999997</v>
      </c>
      <c r="D149" s="302">
        <v>40.483333333333327</v>
      </c>
      <c r="E149" s="302">
        <v>39.816666666666656</v>
      </c>
      <c r="F149" s="302">
        <v>39.333333333333329</v>
      </c>
      <c r="G149" s="302">
        <v>38.666666666666657</v>
      </c>
      <c r="H149" s="302">
        <v>40.966666666666654</v>
      </c>
      <c r="I149" s="302">
        <v>41.633333333333326</v>
      </c>
      <c r="J149" s="302">
        <v>42.116666666666653</v>
      </c>
      <c r="K149" s="301">
        <v>41.15</v>
      </c>
      <c r="L149" s="301">
        <v>40</v>
      </c>
      <c r="M149" s="301">
        <v>13.04799</v>
      </c>
      <c r="N149" s="1"/>
      <c r="O149" s="1"/>
    </row>
    <row r="150" spans="1:15" ht="12.75" customHeight="1">
      <c r="A150" s="30">
        <v>140</v>
      </c>
      <c r="B150" s="311" t="s">
        <v>357</v>
      </c>
      <c r="C150" s="301">
        <v>653.65</v>
      </c>
      <c r="D150" s="302">
        <v>650.5</v>
      </c>
      <c r="E150" s="302">
        <v>643.4</v>
      </c>
      <c r="F150" s="302">
        <v>633.15</v>
      </c>
      <c r="G150" s="302">
        <v>626.04999999999995</v>
      </c>
      <c r="H150" s="302">
        <v>660.75</v>
      </c>
      <c r="I150" s="302">
        <v>667.84999999999991</v>
      </c>
      <c r="J150" s="302">
        <v>678.1</v>
      </c>
      <c r="K150" s="301">
        <v>657.6</v>
      </c>
      <c r="L150" s="301">
        <v>640.25</v>
      </c>
      <c r="M150" s="301">
        <v>0.31957999999999998</v>
      </c>
      <c r="N150" s="1"/>
      <c r="O150" s="1"/>
    </row>
    <row r="151" spans="1:15" ht="12.75" customHeight="1">
      <c r="A151" s="30">
        <v>141</v>
      </c>
      <c r="B151" s="311" t="s">
        <v>100</v>
      </c>
      <c r="C151" s="301">
        <v>1598.85</v>
      </c>
      <c r="D151" s="302">
        <v>1603.2333333333333</v>
      </c>
      <c r="E151" s="302">
        <v>1573.1666666666667</v>
      </c>
      <c r="F151" s="302">
        <v>1547.4833333333333</v>
      </c>
      <c r="G151" s="302">
        <v>1517.4166666666667</v>
      </c>
      <c r="H151" s="302">
        <v>1628.9166666666667</v>
      </c>
      <c r="I151" s="302">
        <v>1658.9833333333333</v>
      </c>
      <c r="J151" s="302">
        <v>1684.6666666666667</v>
      </c>
      <c r="K151" s="301">
        <v>1633.3</v>
      </c>
      <c r="L151" s="301">
        <v>1577.55</v>
      </c>
      <c r="M151" s="301">
        <v>2.86958</v>
      </c>
      <c r="N151" s="1"/>
      <c r="O151" s="1"/>
    </row>
    <row r="152" spans="1:15" ht="12.75" customHeight="1">
      <c r="A152" s="30">
        <v>142</v>
      </c>
      <c r="B152" s="311" t="s">
        <v>101</v>
      </c>
      <c r="C152" s="301">
        <v>148.30000000000001</v>
      </c>
      <c r="D152" s="302">
        <v>148.16666666666666</v>
      </c>
      <c r="E152" s="302">
        <v>145.83333333333331</v>
      </c>
      <c r="F152" s="302">
        <v>143.36666666666665</v>
      </c>
      <c r="G152" s="302">
        <v>141.0333333333333</v>
      </c>
      <c r="H152" s="302">
        <v>150.63333333333333</v>
      </c>
      <c r="I152" s="302">
        <v>152.96666666666664</v>
      </c>
      <c r="J152" s="302">
        <v>155.43333333333334</v>
      </c>
      <c r="K152" s="301">
        <v>150.5</v>
      </c>
      <c r="L152" s="301">
        <v>145.69999999999999</v>
      </c>
      <c r="M152" s="301">
        <v>21.863109999999999</v>
      </c>
      <c r="N152" s="1"/>
      <c r="O152" s="1"/>
    </row>
    <row r="153" spans="1:15" ht="12.75" customHeight="1">
      <c r="A153" s="30">
        <v>143</v>
      </c>
      <c r="B153" s="311" t="s">
        <v>829</v>
      </c>
      <c r="C153" s="301">
        <v>124.75</v>
      </c>
      <c r="D153" s="302">
        <v>125.11666666666667</v>
      </c>
      <c r="E153" s="302">
        <v>123.53333333333335</v>
      </c>
      <c r="F153" s="302">
        <v>122.31666666666668</v>
      </c>
      <c r="G153" s="302">
        <v>120.73333333333335</v>
      </c>
      <c r="H153" s="302">
        <v>126.33333333333334</v>
      </c>
      <c r="I153" s="302">
        <v>127.91666666666666</v>
      </c>
      <c r="J153" s="302">
        <v>129.13333333333333</v>
      </c>
      <c r="K153" s="301">
        <v>126.7</v>
      </c>
      <c r="L153" s="301">
        <v>123.9</v>
      </c>
      <c r="M153" s="301">
        <v>1.0848800000000001</v>
      </c>
      <c r="N153" s="1"/>
      <c r="O153" s="1"/>
    </row>
    <row r="154" spans="1:15" ht="12.75" customHeight="1">
      <c r="A154" s="30">
        <v>144</v>
      </c>
      <c r="B154" s="311" t="s">
        <v>358</v>
      </c>
      <c r="C154" s="301">
        <v>242.6</v>
      </c>
      <c r="D154" s="302">
        <v>243</v>
      </c>
      <c r="E154" s="302">
        <v>240.35</v>
      </c>
      <c r="F154" s="302">
        <v>238.1</v>
      </c>
      <c r="G154" s="302">
        <v>235.45</v>
      </c>
      <c r="H154" s="302">
        <v>245.25</v>
      </c>
      <c r="I154" s="302">
        <v>247.89999999999998</v>
      </c>
      <c r="J154" s="302">
        <v>250.15</v>
      </c>
      <c r="K154" s="301">
        <v>245.65</v>
      </c>
      <c r="L154" s="301">
        <v>240.75</v>
      </c>
      <c r="M154" s="301">
        <v>0.43386000000000002</v>
      </c>
      <c r="N154" s="1"/>
      <c r="O154" s="1"/>
    </row>
    <row r="155" spans="1:15" ht="12.75" customHeight="1">
      <c r="A155" s="30">
        <v>145</v>
      </c>
      <c r="B155" s="311" t="s">
        <v>102</v>
      </c>
      <c r="C155" s="301">
        <v>91.1</v>
      </c>
      <c r="D155" s="302">
        <v>91.483333333333334</v>
      </c>
      <c r="E155" s="302">
        <v>90.116666666666674</v>
      </c>
      <c r="F155" s="302">
        <v>89.13333333333334</v>
      </c>
      <c r="G155" s="302">
        <v>87.76666666666668</v>
      </c>
      <c r="H155" s="302">
        <v>92.466666666666669</v>
      </c>
      <c r="I155" s="302">
        <v>93.833333333333314</v>
      </c>
      <c r="J155" s="302">
        <v>94.816666666666663</v>
      </c>
      <c r="K155" s="301">
        <v>92.85</v>
      </c>
      <c r="L155" s="301">
        <v>90.5</v>
      </c>
      <c r="M155" s="301">
        <v>90.980829999999997</v>
      </c>
      <c r="N155" s="1"/>
      <c r="O155" s="1"/>
    </row>
    <row r="156" spans="1:15" ht="12.75" customHeight="1">
      <c r="A156" s="30">
        <v>146</v>
      </c>
      <c r="B156" s="311" t="s">
        <v>360</v>
      </c>
      <c r="C156" s="301">
        <v>384.25</v>
      </c>
      <c r="D156" s="302">
        <v>386.73333333333335</v>
      </c>
      <c r="E156" s="302">
        <v>379.06666666666672</v>
      </c>
      <c r="F156" s="302">
        <v>373.88333333333338</v>
      </c>
      <c r="G156" s="302">
        <v>366.21666666666675</v>
      </c>
      <c r="H156" s="302">
        <v>391.91666666666669</v>
      </c>
      <c r="I156" s="302">
        <v>399.58333333333331</v>
      </c>
      <c r="J156" s="302">
        <v>404.76666666666665</v>
      </c>
      <c r="K156" s="301">
        <v>394.4</v>
      </c>
      <c r="L156" s="301">
        <v>381.55</v>
      </c>
      <c r="M156" s="301">
        <v>0.87195999999999996</v>
      </c>
      <c r="N156" s="1"/>
      <c r="O156" s="1"/>
    </row>
    <row r="157" spans="1:15" ht="12.75" customHeight="1">
      <c r="A157" s="30">
        <v>147</v>
      </c>
      <c r="B157" s="311" t="s">
        <v>359</v>
      </c>
      <c r="C157" s="301">
        <v>4894.8500000000004</v>
      </c>
      <c r="D157" s="302">
        <v>4964.916666666667</v>
      </c>
      <c r="E157" s="302">
        <v>4809.9333333333343</v>
      </c>
      <c r="F157" s="302">
        <v>4725.0166666666673</v>
      </c>
      <c r="G157" s="302">
        <v>4570.0333333333347</v>
      </c>
      <c r="H157" s="302">
        <v>5049.8333333333339</v>
      </c>
      <c r="I157" s="302">
        <v>5204.8166666666657</v>
      </c>
      <c r="J157" s="302">
        <v>5289.7333333333336</v>
      </c>
      <c r="K157" s="301">
        <v>5119.8999999999996</v>
      </c>
      <c r="L157" s="301">
        <v>4880</v>
      </c>
      <c r="M157" s="301">
        <v>0.63578000000000001</v>
      </c>
      <c r="N157" s="1"/>
      <c r="O157" s="1"/>
    </row>
    <row r="158" spans="1:15" ht="12.75" customHeight="1">
      <c r="A158" s="30">
        <v>148</v>
      </c>
      <c r="B158" s="311" t="s">
        <v>361</v>
      </c>
      <c r="C158" s="301">
        <v>153.55000000000001</v>
      </c>
      <c r="D158" s="302">
        <v>155.70000000000002</v>
      </c>
      <c r="E158" s="302">
        <v>150.90000000000003</v>
      </c>
      <c r="F158" s="302">
        <v>148.25000000000003</v>
      </c>
      <c r="G158" s="302">
        <v>143.45000000000005</v>
      </c>
      <c r="H158" s="302">
        <v>158.35000000000002</v>
      </c>
      <c r="I158" s="302">
        <v>163.15000000000003</v>
      </c>
      <c r="J158" s="302">
        <v>165.8</v>
      </c>
      <c r="K158" s="301">
        <v>160.5</v>
      </c>
      <c r="L158" s="301">
        <v>153.05000000000001</v>
      </c>
      <c r="M158" s="301">
        <v>3.0189599999999999</v>
      </c>
      <c r="N158" s="1"/>
      <c r="O158" s="1"/>
    </row>
    <row r="159" spans="1:15" ht="12.75" customHeight="1">
      <c r="A159" s="30">
        <v>149</v>
      </c>
      <c r="B159" s="311" t="s">
        <v>378</v>
      </c>
      <c r="C159" s="301">
        <v>2807.4</v>
      </c>
      <c r="D159" s="302">
        <v>2810.4666666666667</v>
      </c>
      <c r="E159" s="302">
        <v>2746.9333333333334</v>
      </c>
      <c r="F159" s="302">
        <v>2686.4666666666667</v>
      </c>
      <c r="G159" s="302">
        <v>2622.9333333333334</v>
      </c>
      <c r="H159" s="302">
        <v>2870.9333333333334</v>
      </c>
      <c r="I159" s="302">
        <v>2934.4666666666672</v>
      </c>
      <c r="J159" s="302">
        <v>2994.9333333333334</v>
      </c>
      <c r="K159" s="301">
        <v>2874</v>
      </c>
      <c r="L159" s="301">
        <v>2750</v>
      </c>
      <c r="M159" s="301">
        <v>0.37839</v>
      </c>
      <c r="N159" s="1"/>
      <c r="O159" s="1"/>
    </row>
    <row r="160" spans="1:15" ht="12.75" customHeight="1">
      <c r="A160" s="30">
        <v>150</v>
      </c>
      <c r="B160" s="311" t="s">
        <v>256</v>
      </c>
      <c r="C160" s="301">
        <v>240.45</v>
      </c>
      <c r="D160" s="302">
        <v>240.55000000000004</v>
      </c>
      <c r="E160" s="302">
        <v>239.20000000000007</v>
      </c>
      <c r="F160" s="302">
        <v>237.95000000000005</v>
      </c>
      <c r="G160" s="302">
        <v>236.60000000000008</v>
      </c>
      <c r="H160" s="302">
        <v>241.80000000000007</v>
      </c>
      <c r="I160" s="302">
        <v>243.15000000000003</v>
      </c>
      <c r="J160" s="302">
        <v>244.40000000000006</v>
      </c>
      <c r="K160" s="301">
        <v>241.9</v>
      </c>
      <c r="L160" s="301">
        <v>239.3</v>
      </c>
      <c r="M160" s="301">
        <v>4.0974500000000003</v>
      </c>
      <c r="N160" s="1"/>
      <c r="O160" s="1"/>
    </row>
    <row r="161" spans="1:15" ht="12.75" customHeight="1">
      <c r="A161" s="30">
        <v>151</v>
      </c>
      <c r="B161" s="311" t="s">
        <v>364</v>
      </c>
      <c r="C161" s="301">
        <v>7.35</v>
      </c>
      <c r="D161" s="302">
        <v>7.2166666666666659</v>
      </c>
      <c r="E161" s="302">
        <v>7.0833333333333321</v>
      </c>
      <c r="F161" s="302">
        <v>6.8166666666666664</v>
      </c>
      <c r="G161" s="302">
        <v>6.6833333333333327</v>
      </c>
      <c r="H161" s="302">
        <v>7.4833333333333316</v>
      </c>
      <c r="I161" s="302">
        <v>7.6166666666666663</v>
      </c>
      <c r="J161" s="302">
        <v>7.8833333333333311</v>
      </c>
      <c r="K161" s="301">
        <v>7.35</v>
      </c>
      <c r="L161" s="301">
        <v>6.95</v>
      </c>
      <c r="M161" s="301">
        <v>519.50711999999999</v>
      </c>
      <c r="N161" s="1"/>
      <c r="O161" s="1"/>
    </row>
    <row r="162" spans="1:15" ht="12.75" customHeight="1">
      <c r="A162" s="30">
        <v>152</v>
      </c>
      <c r="B162" s="311" t="s">
        <v>362</v>
      </c>
      <c r="C162" s="301">
        <v>112.8</v>
      </c>
      <c r="D162" s="302">
        <v>112.91666666666667</v>
      </c>
      <c r="E162" s="302">
        <v>111.03333333333335</v>
      </c>
      <c r="F162" s="302">
        <v>109.26666666666668</v>
      </c>
      <c r="G162" s="302">
        <v>107.38333333333335</v>
      </c>
      <c r="H162" s="302">
        <v>114.68333333333334</v>
      </c>
      <c r="I162" s="302">
        <v>116.56666666666666</v>
      </c>
      <c r="J162" s="302">
        <v>118.33333333333333</v>
      </c>
      <c r="K162" s="301">
        <v>114.8</v>
      </c>
      <c r="L162" s="301">
        <v>111.15</v>
      </c>
      <c r="M162" s="301">
        <v>22.31964</v>
      </c>
      <c r="N162" s="1"/>
      <c r="O162" s="1"/>
    </row>
    <row r="163" spans="1:15" ht="12.75" customHeight="1">
      <c r="A163" s="30">
        <v>153</v>
      </c>
      <c r="B163" s="311" t="s">
        <v>377</v>
      </c>
      <c r="C163" s="301">
        <v>308.35000000000002</v>
      </c>
      <c r="D163" s="302">
        <v>310.98333333333335</v>
      </c>
      <c r="E163" s="302">
        <v>304.16666666666669</v>
      </c>
      <c r="F163" s="302">
        <v>299.98333333333335</v>
      </c>
      <c r="G163" s="302">
        <v>293.16666666666669</v>
      </c>
      <c r="H163" s="302">
        <v>315.16666666666669</v>
      </c>
      <c r="I163" s="302">
        <v>321.98333333333329</v>
      </c>
      <c r="J163" s="302">
        <v>326.16666666666669</v>
      </c>
      <c r="K163" s="301">
        <v>317.8</v>
      </c>
      <c r="L163" s="301">
        <v>306.8</v>
      </c>
      <c r="M163" s="301">
        <v>2.2741199999999999</v>
      </c>
      <c r="N163" s="1"/>
      <c r="O163" s="1"/>
    </row>
    <row r="164" spans="1:15" ht="12.75" customHeight="1">
      <c r="A164" s="30">
        <v>154</v>
      </c>
      <c r="B164" s="311" t="s">
        <v>103</v>
      </c>
      <c r="C164" s="301">
        <v>152.44999999999999</v>
      </c>
      <c r="D164" s="302">
        <v>152.68333333333331</v>
      </c>
      <c r="E164" s="302">
        <v>150.76666666666662</v>
      </c>
      <c r="F164" s="302">
        <v>149.08333333333331</v>
      </c>
      <c r="G164" s="302">
        <v>147.16666666666663</v>
      </c>
      <c r="H164" s="302">
        <v>154.36666666666662</v>
      </c>
      <c r="I164" s="302">
        <v>156.2833333333333</v>
      </c>
      <c r="J164" s="302">
        <v>157.96666666666661</v>
      </c>
      <c r="K164" s="301">
        <v>154.6</v>
      </c>
      <c r="L164" s="301">
        <v>151</v>
      </c>
      <c r="M164" s="301">
        <v>103.40944</v>
      </c>
      <c r="N164" s="1"/>
      <c r="O164" s="1"/>
    </row>
    <row r="165" spans="1:15" ht="12.75" customHeight="1">
      <c r="A165" s="30">
        <v>155</v>
      </c>
      <c r="B165" s="311" t="s">
        <v>366</v>
      </c>
      <c r="C165" s="301">
        <v>2804.3</v>
      </c>
      <c r="D165" s="302">
        <v>2824.3666666666668</v>
      </c>
      <c r="E165" s="302">
        <v>2757.9333333333334</v>
      </c>
      <c r="F165" s="302">
        <v>2711.5666666666666</v>
      </c>
      <c r="G165" s="302">
        <v>2645.1333333333332</v>
      </c>
      <c r="H165" s="302">
        <v>2870.7333333333336</v>
      </c>
      <c r="I165" s="302">
        <v>2937.166666666667</v>
      </c>
      <c r="J165" s="302">
        <v>2983.5333333333338</v>
      </c>
      <c r="K165" s="301">
        <v>2890.8</v>
      </c>
      <c r="L165" s="301">
        <v>2778</v>
      </c>
      <c r="M165" s="301">
        <v>0.88543000000000005</v>
      </c>
      <c r="N165" s="1"/>
      <c r="O165" s="1"/>
    </row>
    <row r="166" spans="1:15" ht="12.75" customHeight="1">
      <c r="A166" s="30">
        <v>156</v>
      </c>
      <c r="B166" s="311" t="s">
        <v>367</v>
      </c>
      <c r="C166" s="301">
        <v>3096.2</v>
      </c>
      <c r="D166" s="302">
        <v>3108.9166666666665</v>
      </c>
      <c r="E166" s="302">
        <v>3056.2833333333328</v>
      </c>
      <c r="F166" s="302">
        <v>3016.3666666666663</v>
      </c>
      <c r="G166" s="302">
        <v>2963.7333333333327</v>
      </c>
      <c r="H166" s="302">
        <v>3148.833333333333</v>
      </c>
      <c r="I166" s="302">
        <v>3201.4666666666672</v>
      </c>
      <c r="J166" s="302">
        <v>3241.3833333333332</v>
      </c>
      <c r="K166" s="301">
        <v>3161.55</v>
      </c>
      <c r="L166" s="301">
        <v>3069</v>
      </c>
      <c r="M166" s="301">
        <v>4.3560000000000001E-2</v>
      </c>
      <c r="N166" s="1"/>
      <c r="O166" s="1"/>
    </row>
    <row r="167" spans="1:15" ht="12.75" customHeight="1">
      <c r="A167" s="30">
        <v>157</v>
      </c>
      <c r="B167" s="311" t="s">
        <v>373</v>
      </c>
      <c r="C167" s="301">
        <v>411.05</v>
      </c>
      <c r="D167" s="302">
        <v>405.93333333333339</v>
      </c>
      <c r="E167" s="302">
        <v>396.96666666666681</v>
      </c>
      <c r="F167" s="302">
        <v>382.88333333333344</v>
      </c>
      <c r="G167" s="302">
        <v>373.91666666666686</v>
      </c>
      <c r="H167" s="302">
        <v>420.01666666666677</v>
      </c>
      <c r="I167" s="302">
        <v>428.98333333333335</v>
      </c>
      <c r="J167" s="302">
        <v>443.06666666666672</v>
      </c>
      <c r="K167" s="301">
        <v>414.9</v>
      </c>
      <c r="L167" s="301">
        <v>391.85</v>
      </c>
      <c r="M167" s="301">
        <v>2.73258</v>
      </c>
      <c r="N167" s="1"/>
      <c r="O167" s="1"/>
    </row>
    <row r="168" spans="1:15" ht="12.75" customHeight="1">
      <c r="A168" s="30">
        <v>158</v>
      </c>
      <c r="B168" s="311" t="s">
        <v>368</v>
      </c>
      <c r="C168" s="301">
        <v>118.95</v>
      </c>
      <c r="D168" s="302">
        <v>119.86666666666667</v>
      </c>
      <c r="E168" s="302">
        <v>117.13333333333335</v>
      </c>
      <c r="F168" s="302">
        <v>115.31666666666668</v>
      </c>
      <c r="G168" s="302">
        <v>112.58333333333336</v>
      </c>
      <c r="H168" s="302">
        <v>121.68333333333335</v>
      </c>
      <c r="I168" s="302">
        <v>124.41666666666667</v>
      </c>
      <c r="J168" s="302">
        <v>126.23333333333335</v>
      </c>
      <c r="K168" s="301">
        <v>122.6</v>
      </c>
      <c r="L168" s="301">
        <v>118.05</v>
      </c>
      <c r="M168" s="301">
        <v>5.3021200000000004</v>
      </c>
      <c r="N168" s="1"/>
      <c r="O168" s="1"/>
    </row>
    <row r="169" spans="1:15" ht="12.75" customHeight="1">
      <c r="A169" s="30">
        <v>159</v>
      </c>
      <c r="B169" s="311" t="s">
        <v>369</v>
      </c>
      <c r="C169" s="301">
        <v>4932</v>
      </c>
      <c r="D169" s="302">
        <v>4916</v>
      </c>
      <c r="E169" s="302">
        <v>4893</v>
      </c>
      <c r="F169" s="302">
        <v>4854</v>
      </c>
      <c r="G169" s="302">
        <v>4831</v>
      </c>
      <c r="H169" s="302">
        <v>4955</v>
      </c>
      <c r="I169" s="302">
        <v>4978</v>
      </c>
      <c r="J169" s="302">
        <v>5017</v>
      </c>
      <c r="K169" s="301">
        <v>4939</v>
      </c>
      <c r="L169" s="301">
        <v>4877</v>
      </c>
      <c r="M169" s="301">
        <v>1.213E-2</v>
      </c>
      <c r="N169" s="1"/>
      <c r="O169" s="1"/>
    </row>
    <row r="170" spans="1:15" ht="12.75" customHeight="1">
      <c r="A170" s="30">
        <v>160</v>
      </c>
      <c r="B170" s="311" t="s">
        <v>257</v>
      </c>
      <c r="C170" s="301">
        <v>2802.75</v>
      </c>
      <c r="D170" s="302">
        <v>2811.0333333333333</v>
      </c>
      <c r="E170" s="302">
        <v>2780.0666666666666</v>
      </c>
      <c r="F170" s="302">
        <v>2757.3833333333332</v>
      </c>
      <c r="G170" s="302">
        <v>2726.4166666666665</v>
      </c>
      <c r="H170" s="302">
        <v>2833.7166666666667</v>
      </c>
      <c r="I170" s="302">
        <v>2864.6833333333329</v>
      </c>
      <c r="J170" s="302">
        <v>2887.3666666666668</v>
      </c>
      <c r="K170" s="301">
        <v>2842</v>
      </c>
      <c r="L170" s="301">
        <v>2788.35</v>
      </c>
      <c r="M170" s="301">
        <v>1.4268000000000001</v>
      </c>
      <c r="N170" s="1"/>
      <c r="O170" s="1"/>
    </row>
    <row r="171" spans="1:15" ht="12.75" customHeight="1">
      <c r="A171" s="30">
        <v>161</v>
      </c>
      <c r="B171" s="311" t="s">
        <v>370</v>
      </c>
      <c r="C171" s="301">
        <v>1521.45</v>
      </c>
      <c r="D171" s="302">
        <v>1524.1166666666668</v>
      </c>
      <c r="E171" s="302">
        <v>1508.3333333333335</v>
      </c>
      <c r="F171" s="302">
        <v>1495.2166666666667</v>
      </c>
      <c r="G171" s="302">
        <v>1479.4333333333334</v>
      </c>
      <c r="H171" s="302">
        <v>1537.2333333333336</v>
      </c>
      <c r="I171" s="302">
        <v>1553.0166666666669</v>
      </c>
      <c r="J171" s="302">
        <v>1566.1333333333337</v>
      </c>
      <c r="K171" s="301">
        <v>1539.9</v>
      </c>
      <c r="L171" s="301">
        <v>1511</v>
      </c>
      <c r="M171" s="301">
        <v>0.92845999999999995</v>
      </c>
      <c r="N171" s="1"/>
      <c r="O171" s="1"/>
    </row>
    <row r="172" spans="1:15" ht="12.75" customHeight="1">
      <c r="A172" s="30">
        <v>162</v>
      </c>
      <c r="B172" s="311" t="s">
        <v>104</v>
      </c>
      <c r="C172" s="301">
        <v>395.4</v>
      </c>
      <c r="D172" s="302">
        <v>389.2</v>
      </c>
      <c r="E172" s="302">
        <v>381.2</v>
      </c>
      <c r="F172" s="302">
        <v>367</v>
      </c>
      <c r="G172" s="302">
        <v>359</v>
      </c>
      <c r="H172" s="302">
        <v>403.4</v>
      </c>
      <c r="I172" s="302">
        <v>411.4</v>
      </c>
      <c r="J172" s="302">
        <v>425.59999999999997</v>
      </c>
      <c r="K172" s="301">
        <v>397.2</v>
      </c>
      <c r="L172" s="301">
        <v>375</v>
      </c>
      <c r="M172" s="301">
        <v>23.202860000000001</v>
      </c>
      <c r="N172" s="1"/>
      <c r="O172" s="1"/>
    </row>
    <row r="173" spans="1:15" ht="12.75" customHeight="1">
      <c r="A173" s="30">
        <v>163</v>
      </c>
      <c r="B173" s="311" t="s">
        <v>365</v>
      </c>
      <c r="C173" s="301">
        <v>4036.45</v>
      </c>
      <c r="D173" s="302">
        <v>4018.3166666666671</v>
      </c>
      <c r="E173" s="302">
        <v>3917.6833333333343</v>
      </c>
      <c r="F173" s="302">
        <v>3798.9166666666674</v>
      </c>
      <c r="G173" s="302">
        <v>3698.2833333333347</v>
      </c>
      <c r="H173" s="302">
        <v>4137.0833333333339</v>
      </c>
      <c r="I173" s="302">
        <v>4237.7166666666662</v>
      </c>
      <c r="J173" s="302">
        <v>4356.4833333333336</v>
      </c>
      <c r="K173" s="301">
        <v>4118.95</v>
      </c>
      <c r="L173" s="301">
        <v>3899.55</v>
      </c>
      <c r="M173" s="301">
        <v>0.96072999999999997</v>
      </c>
      <c r="N173" s="1"/>
      <c r="O173" s="1"/>
    </row>
    <row r="174" spans="1:15" ht="12.75" customHeight="1">
      <c r="A174" s="30">
        <v>164</v>
      </c>
      <c r="B174" s="311" t="s">
        <v>379</v>
      </c>
      <c r="C174" s="301">
        <v>625.54999999999995</v>
      </c>
      <c r="D174" s="302">
        <v>637.4666666666667</v>
      </c>
      <c r="E174" s="302">
        <v>606.93333333333339</v>
      </c>
      <c r="F174" s="302">
        <v>588.31666666666672</v>
      </c>
      <c r="G174" s="302">
        <v>557.78333333333342</v>
      </c>
      <c r="H174" s="302">
        <v>656.08333333333337</v>
      </c>
      <c r="I174" s="302">
        <v>686.61666666666667</v>
      </c>
      <c r="J174" s="302">
        <v>705.23333333333335</v>
      </c>
      <c r="K174" s="301">
        <v>668</v>
      </c>
      <c r="L174" s="301">
        <v>618.85</v>
      </c>
      <c r="M174" s="301">
        <v>23.226330000000001</v>
      </c>
      <c r="N174" s="1"/>
      <c r="O174" s="1"/>
    </row>
    <row r="175" spans="1:15" ht="12.75" customHeight="1">
      <c r="A175" s="30">
        <v>165</v>
      </c>
      <c r="B175" s="311" t="s">
        <v>371</v>
      </c>
      <c r="C175" s="301">
        <v>1204.25</v>
      </c>
      <c r="D175" s="302">
        <v>1209.3833333333334</v>
      </c>
      <c r="E175" s="302">
        <v>1190.7666666666669</v>
      </c>
      <c r="F175" s="302">
        <v>1177.2833333333335</v>
      </c>
      <c r="G175" s="302">
        <v>1158.666666666667</v>
      </c>
      <c r="H175" s="302">
        <v>1222.8666666666668</v>
      </c>
      <c r="I175" s="302">
        <v>1241.4833333333331</v>
      </c>
      <c r="J175" s="302">
        <v>1254.9666666666667</v>
      </c>
      <c r="K175" s="301">
        <v>1228</v>
      </c>
      <c r="L175" s="301">
        <v>1195.9000000000001</v>
      </c>
      <c r="M175" s="301">
        <v>0.13392000000000001</v>
      </c>
      <c r="N175" s="1"/>
      <c r="O175" s="1"/>
    </row>
    <row r="176" spans="1:15" ht="12.75" customHeight="1">
      <c r="A176" s="30">
        <v>166</v>
      </c>
      <c r="B176" s="311" t="s">
        <v>258</v>
      </c>
      <c r="C176" s="301">
        <v>521.1</v>
      </c>
      <c r="D176" s="302">
        <v>519.79999999999995</v>
      </c>
      <c r="E176" s="302">
        <v>516.59999999999991</v>
      </c>
      <c r="F176" s="302">
        <v>512.09999999999991</v>
      </c>
      <c r="G176" s="302">
        <v>508.89999999999986</v>
      </c>
      <c r="H176" s="302">
        <v>524.29999999999995</v>
      </c>
      <c r="I176" s="302">
        <v>527.5</v>
      </c>
      <c r="J176" s="302">
        <v>532</v>
      </c>
      <c r="K176" s="301">
        <v>523</v>
      </c>
      <c r="L176" s="301">
        <v>515.29999999999995</v>
      </c>
      <c r="M176" s="301">
        <v>0.67993999999999999</v>
      </c>
      <c r="N176" s="1"/>
      <c r="O176" s="1"/>
    </row>
    <row r="177" spans="1:15" ht="12.75" customHeight="1">
      <c r="A177" s="30">
        <v>167</v>
      </c>
      <c r="B177" s="311" t="s">
        <v>107</v>
      </c>
      <c r="C177" s="301">
        <v>748.1</v>
      </c>
      <c r="D177" s="302">
        <v>748.91666666666663</v>
      </c>
      <c r="E177" s="302">
        <v>743.48333333333323</v>
      </c>
      <c r="F177" s="302">
        <v>738.86666666666656</v>
      </c>
      <c r="G177" s="302">
        <v>733.43333333333317</v>
      </c>
      <c r="H177" s="302">
        <v>753.5333333333333</v>
      </c>
      <c r="I177" s="302">
        <v>758.9666666666667</v>
      </c>
      <c r="J177" s="302">
        <v>763.58333333333337</v>
      </c>
      <c r="K177" s="301">
        <v>754.35</v>
      </c>
      <c r="L177" s="301">
        <v>744.3</v>
      </c>
      <c r="M177" s="301">
        <v>8.8100699999999996</v>
      </c>
      <c r="N177" s="1"/>
      <c r="O177" s="1"/>
    </row>
    <row r="178" spans="1:15" ht="12.75" customHeight="1">
      <c r="A178" s="30">
        <v>168</v>
      </c>
      <c r="B178" s="311" t="s">
        <v>259</v>
      </c>
      <c r="C178" s="301">
        <v>471.7</v>
      </c>
      <c r="D178" s="302">
        <v>471.90000000000003</v>
      </c>
      <c r="E178" s="302">
        <v>466.80000000000007</v>
      </c>
      <c r="F178" s="302">
        <v>461.90000000000003</v>
      </c>
      <c r="G178" s="302">
        <v>456.80000000000007</v>
      </c>
      <c r="H178" s="302">
        <v>476.80000000000007</v>
      </c>
      <c r="I178" s="302">
        <v>481.90000000000009</v>
      </c>
      <c r="J178" s="302">
        <v>486.80000000000007</v>
      </c>
      <c r="K178" s="301">
        <v>477</v>
      </c>
      <c r="L178" s="301">
        <v>467</v>
      </c>
      <c r="M178" s="301">
        <v>0.48554000000000003</v>
      </c>
      <c r="N178" s="1"/>
      <c r="O178" s="1"/>
    </row>
    <row r="179" spans="1:15" ht="12.75" customHeight="1">
      <c r="A179" s="30">
        <v>169</v>
      </c>
      <c r="B179" s="311" t="s">
        <v>108</v>
      </c>
      <c r="C179" s="301">
        <v>1345.05</v>
      </c>
      <c r="D179" s="302">
        <v>1336.0333333333335</v>
      </c>
      <c r="E179" s="302">
        <v>1307.0666666666671</v>
      </c>
      <c r="F179" s="302">
        <v>1269.0833333333335</v>
      </c>
      <c r="G179" s="302">
        <v>1240.116666666667</v>
      </c>
      <c r="H179" s="302">
        <v>1374.0166666666671</v>
      </c>
      <c r="I179" s="302">
        <v>1402.9833333333338</v>
      </c>
      <c r="J179" s="302">
        <v>1440.9666666666672</v>
      </c>
      <c r="K179" s="301">
        <v>1365</v>
      </c>
      <c r="L179" s="301">
        <v>1298.05</v>
      </c>
      <c r="M179" s="301">
        <v>9.8780400000000004</v>
      </c>
      <c r="N179" s="1"/>
      <c r="O179" s="1"/>
    </row>
    <row r="180" spans="1:15" ht="12.75" customHeight="1">
      <c r="A180" s="30">
        <v>170</v>
      </c>
      <c r="B180" s="311" t="s">
        <v>380</v>
      </c>
      <c r="C180" s="301">
        <v>78.599999999999994</v>
      </c>
      <c r="D180" s="302">
        <v>78.633333333333326</v>
      </c>
      <c r="E180" s="302">
        <v>77.966666666666654</v>
      </c>
      <c r="F180" s="302">
        <v>77.333333333333329</v>
      </c>
      <c r="G180" s="302">
        <v>76.666666666666657</v>
      </c>
      <c r="H180" s="302">
        <v>79.266666666666652</v>
      </c>
      <c r="I180" s="302">
        <v>79.933333333333337</v>
      </c>
      <c r="J180" s="302">
        <v>80.566666666666649</v>
      </c>
      <c r="K180" s="301">
        <v>79.3</v>
      </c>
      <c r="L180" s="301">
        <v>78</v>
      </c>
      <c r="M180" s="301">
        <v>3.5555599999999998</v>
      </c>
      <c r="N180" s="1"/>
      <c r="O180" s="1"/>
    </row>
    <row r="181" spans="1:15" ht="12.75" customHeight="1">
      <c r="A181" s="30">
        <v>171</v>
      </c>
      <c r="B181" s="311" t="s">
        <v>109</v>
      </c>
      <c r="C181" s="301">
        <v>273.5</v>
      </c>
      <c r="D181" s="302">
        <v>272.46666666666664</v>
      </c>
      <c r="E181" s="302">
        <v>269.0333333333333</v>
      </c>
      <c r="F181" s="302">
        <v>264.56666666666666</v>
      </c>
      <c r="G181" s="302">
        <v>261.13333333333333</v>
      </c>
      <c r="H181" s="302">
        <v>276.93333333333328</v>
      </c>
      <c r="I181" s="302">
        <v>280.36666666666656</v>
      </c>
      <c r="J181" s="302">
        <v>284.83333333333326</v>
      </c>
      <c r="K181" s="301">
        <v>275.89999999999998</v>
      </c>
      <c r="L181" s="301">
        <v>268</v>
      </c>
      <c r="M181" s="301">
        <v>5.1849499999999997</v>
      </c>
      <c r="N181" s="1"/>
      <c r="O181" s="1"/>
    </row>
    <row r="182" spans="1:15" ht="12.75" customHeight="1">
      <c r="A182" s="30">
        <v>172</v>
      </c>
      <c r="B182" s="311" t="s">
        <v>372</v>
      </c>
      <c r="C182" s="301">
        <v>433</v>
      </c>
      <c r="D182" s="302">
        <v>437.23333333333335</v>
      </c>
      <c r="E182" s="302">
        <v>425.9666666666667</v>
      </c>
      <c r="F182" s="302">
        <v>418.93333333333334</v>
      </c>
      <c r="G182" s="302">
        <v>407.66666666666669</v>
      </c>
      <c r="H182" s="302">
        <v>444.26666666666671</v>
      </c>
      <c r="I182" s="302">
        <v>455.53333333333336</v>
      </c>
      <c r="J182" s="302">
        <v>462.56666666666672</v>
      </c>
      <c r="K182" s="301">
        <v>448.5</v>
      </c>
      <c r="L182" s="301">
        <v>430.2</v>
      </c>
      <c r="M182" s="301">
        <v>5.0401100000000003</v>
      </c>
      <c r="N182" s="1"/>
      <c r="O182" s="1"/>
    </row>
    <row r="183" spans="1:15" ht="12.75" customHeight="1">
      <c r="A183" s="30">
        <v>173</v>
      </c>
      <c r="B183" s="311" t="s">
        <v>110</v>
      </c>
      <c r="C183" s="301">
        <v>1328.75</v>
      </c>
      <c r="D183" s="302">
        <v>1330.3999999999999</v>
      </c>
      <c r="E183" s="302">
        <v>1305.7999999999997</v>
      </c>
      <c r="F183" s="302">
        <v>1282.8499999999999</v>
      </c>
      <c r="G183" s="302">
        <v>1258.2499999999998</v>
      </c>
      <c r="H183" s="302">
        <v>1353.3499999999997</v>
      </c>
      <c r="I183" s="302">
        <v>1377.9499999999996</v>
      </c>
      <c r="J183" s="302">
        <v>1400.8999999999996</v>
      </c>
      <c r="K183" s="301">
        <v>1355</v>
      </c>
      <c r="L183" s="301">
        <v>1307.45</v>
      </c>
      <c r="M183" s="301">
        <v>26.60549</v>
      </c>
      <c r="N183" s="1"/>
      <c r="O183" s="1"/>
    </row>
    <row r="184" spans="1:15" ht="12.75" customHeight="1">
      <c r="A184" s="30">
        <v>174</v>
      </c>
      <c r="B184" s="311" t="s">
        <v>374</v>
      </c>
      <c r="C184" s="301">
        <v>153.69999999999999</v>
      </c>
      <c r="D184" s="302">
        <v>153.88333333333333</v>
      </c>
      <c r="E184" s="302">
        <v>150.81666666666666</v>
      </c>
      <c r="F184" s="302">
        <v>147.93333333333334</v>
      </c>
      <c r="G184" s="302">
        <v>144.86666666666667</v>
      </c>
      <c r="H184" s="302">
        <v>156.76666666666665</v>
      </c>
      <c r="I184" s="302">
        <v>159.83333333333331</v>
      </c>
      <c r="J184" s="302">
        <v>162.71666666666664</v>
      </c>
      <c r="K184" s="301">
        <v>156.94999999999999</v>
      </c>
      <c r="L184" s="301">
        <v>151</v>
      </c>
      <c r="M184" s="301">
        <v>31.706240000000001</v>
      </c>
      <c r="N184" s="1"/>
      <c r="O184" s="1"/>
    </row>
    <row r="185" spans="1:15" ht="12.75" customHeight="1">
      <c r="A185" s="30">
        <v>175</v>
      </c>
      <c r="B185" s="311" t="s">
        <v>375</v>
      </c>
      <c r="C185" s="301">
        <v>1734.5</v>
      </c>
      <c r="D185" s="302">
        <v>1729.8500000000001</v>
      </c>
      <c r="E185" s="302">
        <v>1709.7000000000003</v>
      </c>
      <c r="F185" s="302">
        <v>1684.9</v>
      </c>
      <c r="G185" s="302">
        <v>1664.7500000000002</v>
      </c>
      <c r="H185" s="302">
        <v>1754.6500000000003</v>
      </c>
      <c r="I185" s="302">
        <v>1774.8000000000004</v>
      </c>
      <c r="J185" s="302">
        <v>1799.6000000000004</v>
      </c>
      <c r="K185" s="301">
        <v>1750</v>
      </c>
      <c r="L185" s="301">
        <v>1705.05</v>
      </c>
      <c r="M185" s="301">
        <v>0.55635000000000001</v>
      </c>
      <c r="N185" s="1"/>
      <c r="O185" s="1"/>
    </row>
    <row r="186" spans="1:15" ht="12.75" customHeight="1">
      <c r="A186" s="30">
        <v>176</v>
      </c>
      <c r="B186" s="311" t="s">
        <v>381</v>
      </c>
      <c r="C186" s="301">
        <v>154.75</v>
      </c>
      <c r="D186" s="302">
        <v>156.46666666666667</v>
      </c>
      <c r="E186" s="302">
        <v>151.93333333333334</v>
      </c>
      <c r="F186" s="302">
        <v>149.11666666666667</v>
      </c>
      <c r="G186" s="302">
        <v>144.58333333333334</v>
      </c>
      <c r="H186" s="302">
        <v>159.28333333333333</v>
      </c>
      <c r="I186" s="302">
        <v>163.81666666666669</v>
      </c>
      <c r="J186" s="302">
        <v>166.63333333333333</v>
      </c>
      <c r="K186" s="301">
        <v>161</v>
      </c>
      <c r="L186" s="301">
        <v>153.65</v>
      </c>
      <c r="M186" s="301">
        <v>15.85436</v>
      </c>
      <c r="N186" s="1"/>
      <c r="O186" s="1"/>
    </row>
    <row r="187" spans="1:15" ht="12.75" customHeight="1">
      <c r="A187" s="30">
        <v>177</v>
      </c>
      <c r="B187" s="311" t="s">
        <v>260</v>
      </c>
      <c r="C187" s="301">
        <v>242.25</v>
      </c>
      <c r="D187" s="302">
        <v>243.98333333333335</v>
      </c>
      <c r="E187" s="302">
        <v>238.26666666666671</v>
      </c>
      <c r="F187" s="302">
        <v>234.28333333333336</v>
      </c>
      <c r="G187" s="302">
        <v>228.56666666666672</v>
      </c>
      <c r="H187" s="302">
        <v>247.9666666666667</v>
      </c>
      <c r="I187" s="302">
        <v>253.68333333333334</v>
      </c>
      <c r="J187" s="302">
        <v>257.66666666666669</v>
      </c>
      <c r="K187" s="301">
        <v>249.7</v>
      </c>
      <c r="L187" s="301">
        <v>240</v>
      </c>
      <c r="M187" s="301">
        <v>7.1579499999999996</v>
      </c>
      <c r="N187" s="1"/>
      <c r="O187" s="1"/>
    </row>
    <row r="188" spans="1:15" ht="12.75" customHeight="1">
      <c r="A188" s="30">
        <v>178</v>
      </c>
      <c r="B188" s="311" t="s">
        <v>376</v>
      </c>
      <c r="C188" s="301">
        <v>781.95</v>
      </c>
      <c r="D188" s="302">
        <v>785.93333333333339</v>
      </c>
      <c r="E188" s="302">
        <v>770.16666666666674</v>
      </c>
      <c r="F188" s="302">
        <v>758.38333333333333</v>
      </c>
      <c r="G188" s="302">
        <v>742.61666666666667</v>
      </c>
      <c r="H188" s="302">
        <v>797.71666666666681</v>
      </c>
      <c r="I188" s="302">
        <v>813.48333333333346</v>
      </c>
      <c r="J188" s="302">
        <v>825.26666666666688</v>
      </c>
      <c r="K188" s="301">
        <v>801.7</v>
      </c>
      <c r="L188" s="301">
        <v>774.15</v>
      </c>
      <c r="M188" s="301">
        <v>2.5573700000000001</v>
      </c>
      <c r="N188" s="1"/>
      <c r="O188" s="1"/>
    </row>
    <row r="189" spans="1:15" ht="12.75" customHeight="1">
      <c r="A189" s="30">
        <v>179</v>
      </c>
      <c r="B189" s="311" t="s">
        <v>111</v>
      </c>
      <c r="C189" s="301">
        <v>489.1</v>
      </c>
      <c r="D189" s="302">
        <v>495.9666666666667</v>
      </c>
      <c r="E189" s="302">
        <v>479.98333333333341</v>
      </c>
      <c r="F189" s="302">
        <v>470.86666666666673</v>
      </c>
      <c r="G189" s="302">
        <v>454.88333333333344</v>
      </c>
      <c r="H189" s="302">
        <v>505.08333333333337</v>
      </c>
      <c r="I189" s="302">
        <v>521.06666666666672</v>
      </c>
      <c r="J189" s="302">
        <v>530.18333333333339</v>
      </c>
      <c r="K189" s="301">
        <v>511.95</v>
      </c>
      <c r="L189" s="301">
        <v>486.85</v>
      </c>
      <c r="M189" s="301">
        <v>59.490549999999999</v>
      </c>
      <c r="N189" s="1"/>
      <c r="O189" s="1"/>
    </row>
    <row r="190" spans="1:15" ht="12.75" customHeight="1">
      <c r="A190" s="30">
        <v>180</v>
      </c>
      <c r="B190" s="311" t="s">
        <v>261</v>
      </c>
      <c r="C190" s="301">
        <v>1842.45</v>
      </c>
      <c r="D190" s="302">
        <v>1858.1499999999999</v>
      </c>
      <c r="E190" s="302">
        <v>1806.2999999999997</v>
      </c>
      <c r="F190" s="302">
        <v>1770.1499999999999</v>
      </c>
      <c r="G190" s="302">
        <v>1718.2999999999997</v>
      </c>
      <c r="H190" s="302">
        <v>1894.2999999999997</v>
      </c>
      <c r="I190" s="302">
        <v>1946.1499999999996</v>
      </c>
      <c r="J190" s="302">
        <v>1982.2999999999997</v>
      </c>
      <c r="K190" s="301">
        <v>1910</v>
      </c>
      <c r="L190" s="301">
        <v>1822</v>
      </c>
      <c r="M190" s="301">
        <v>9.4737600000000004</v>
      </c>
      <c r="N190" s="1"/>
      <c r="O190" s="1"/>
    </row>
    <row r="191" spans="1:15" ht="12.75" customHeight="1">
      <c r="A191" s="30">
        <v>181</v>
      </c>
      <c r="B191" s="311" t="s">
        <v>385</v>
      </c>
      <c r="C191" s="301">
        <v>913.1</v>
      </c>
      <c r="D191" s="302">
        <v>917.35</v>
      </c>
      <c r="E191" s="302">
        <v>902.75</v>
      </c>
      <c r="F191" s="302">
        <v>892.4</v>
      </c>
      <c r="G191" s="302">
        <v>877.8</v>
      </c>
      <c r="H191" s="302">
        <v>927.7</v>
      </c>
      <c r="I191" s="302">
        <v>942.30000000000018</v>
      </c>
      <c r="J191" s="302">
        <v>952.65000000000009</v>
      </c>
      <c r="K191" s="301">
        <v>931.95</v>
      </c>
      <c r="L191" s="301">
        <v>907</v>
      </c>
      <c r="M191" s="301">
        <v>2.8609100000000001</v>
      </c>
      <c r="N191" s="1"/>
      <c r="O191" s="1"/>
    </row>
    <row r="192" spans="1:15" ht="12.75" customHeight="1">
      <c r="A192" s="30">
        <v>182</v>
      </c>
      <c r="B192" s="311" t="s">
        <v>830</v>
      </c>
      <c r="C192" s="301">
        <v>17.75</v>
      </c>
      <c r="D192" s="302">
        <v>17.766666666666666</v>
      </c>
      <c r="E192" s="302">
        <v>17.483333333333331</v>
      </c>
      <c r="F192" s="302">
        <v>17.216666666666665</v>
      </c>
      <c r="G192" s="302">
        <v>16.93333333333333</v>
      </c>
      <c r="H192" s="302">
        <v>18.033333333333331</v>
      </c>
      <c r="I192" s="302">
        <v>18.316666666666663</v>
      </c>
      <c r="J192" s="302">
        <v>18.583333333333332</v>
      </c>
      <c r="K192" s="301">
        <v>18.05</v>
      </c>
      <c r="L192" s="301">
        <v>17.5</v>
      </c>
      <c r="M192" s="301">
        <v>17.170529999999999</v>
      </c>
      <c r="N192" s="1"/>
      <c r="O192" s="1"/>
    </row>
    <row r="193" spans="1:15" ht="12.75" customHeight="1">
      <c r="A193" s="30">
        <v>183</v>
      </c>
      <c r="B193" s="311" t="s">
        <v>386</v>
      </c>
      <c r="C193" s="301">
        <v>883.65</v>
      </c>
      <c r="D193" s="302">
        <v>888.63333333333333</v>
      </c>
      <c r="E193" s="302">
        <v>875.11666666666667</v>
      </c>
      <c r="F193" s="302">
        <v>866.58333333333337</v>
      </c>
      <c r="G193" s="302">
        <v>853.06666666666672</v>
      </c>
      <c r="H193" s="302">
        <v>897.16666666666663</v>
      </c>
      <c r="I193" s="302">
        <v>910.68333333333328</v>
      </c>
      <c r="J193" s="302">
        <v>919.21666666666658</v>
      </c>
      <c r="K193" s="301">
        <v>902.15</v>
      </c>
      <c r="L193" s="301">
        <v>880.1</v>
      </c>
      <c r="M193" s="301">
        <v>0.11948</v>
      </c>
      <c r="N193" s="1"/>
      <c r="O193" s="1"/>
    </row>
    <row r="194" spans="1:15" ht="12.75" customHeight="1">
      <c r="A194" s="30">
        <v>184</v>
      </c>
      <c r="B194" s="311" t="s">
        <v>112</v>
      </c>
      <c r="C194" s="301">
        <v>1109.0999999999999</v>
      </c>
      <c r="D194" s="302">
        <v>1118.5666666666666</v>
      </c>
      <c r="E194" s="302">
        <v>1090.0333333333333</v>
      </c>
      <c r="F194" s="302">
        <v>1070.9666666666667</v>
      </c>
      <c r="G194" s="302">
        <v>1042.4333333333334</v>
      </c>
      <c r="H194" s="302">
        <v>1137.6333333333332</v>
      </c>
      <c r="I194" s="302">
        <v>1166.1666666666665</v>
      </c>
      <c r="J194" s="302">
        <v>1185.2333333333331</v>
      </c>
      <c r="K194" s="301">
        <v>1147.0999999999999</v>
      </c>
      <c r="L194" s="301">
        <v>1099.5</v>
      </c>
      <c r="M194" s="301">
        <v>14.691470000000001</v>
      </c>
      <c r="N194" s="1"/>
      <c r="O194" s="1"/>
    </row>
    <row r="195" spans="1:15" ht="12.75" customHeight="1">
      <c r="A195" s="30">
        <v>185</v>
      </c>
      <c r="B195" s="311" t="s">
        <v>113</v>
      </c>
      <c r="C195" s="301">
        <v>1030.2</v>
      </c>
      <c r="D195" s="302">
        <v>1026.6666666666667</v>
      </c>
      <c r="E195" s="302">
        <v>1019.5333333333335</v>
      </c>
      <c r="F195" s="302">
        <v>1008.8666666666668</v>
      </c>
      <c r="G195" s="302">
        <v>1001.7333333333336</v>
      </c>
      <c r="H195" s="302">
        <v>1037.3333333333335</v>
      </c>
      <c r="I195" s="302">
        <v>1044.4666666666667</v>
      </c>
      <c r="J195" s="302">
        <v>1055.1333333333334</v>
      </c>
      <c r="K195" s="301">
        <v>1033.8</v>
      </c>
      <c r="L195" s="301">
        <v>1016</v>
      </c>
      <c r="M195" s="301">
        <v>16.65512</v>
      </c>
      <c r="N195" s="1"/>
      <c r="O195" s="1"/>
    </row>
    <row r="196" spans="1:15" ht="12.75" customHeight="1">
      <c r="A196" s="30">
        <v>186</v>
      </c>
      <c r="B196" s="311" t="s">
        <v>114</v>
      </c>
      <c r="C196" s="301">
        <v>2258.65</v>
      </c>
      <c r="D196" s="302">
        <v>2260.9833333333336</v>
      </c>
      <c r="E196" s="302">
        <v>2240.2666666666673</v>
      </c>
      <c r="F196" s="302">
        <v>2221.8833333333337</v>
      </c>
      <c r="G196" s="302">
        <v>2201.1666666666674</v>
      </c>
      <c r="H196" s="302">
        <v>2279.3666666666672</v>
      </c>
      <c r="I196" s="302">
        <v>2300.0833333333335</v>
      </c>
      <c r="J196" s="302">
        <v>2318.4666666666672</v>
      </c>
      <c r="K196" s="301">
        <v>2281.6999999999998</v>
      </c>
      <c r="L196" s="301">
        <v>2242.6</v>
      </c>
      <c r="M196" s="301">
        <v>17.80048</v>
      </c>
      <c r="N196" s="1"/>
      <c r="O196" s="1"/>
    </row>
    <row r="197" spans="1:15" ht="12.75" customHeight="1">
      <c r="A197" s="30">
        <v>187</v>
      </c>
      <c r="B197" s="311" t="s">
        <v>115</v>
      </c>
      <c r="C197" s="301">
        <v>1900.85</v>
      </c>
      <c r="D197" s="302">
        <v>1892.1000000000001</v>
      </c>
      <c r="E197" s="302">
        <v>1866.2000000000003</v>
      </c>
      <c r="F197" s="302">
        <v>1831.5500000000002</v>
      </c>
      <c r="G197" s="302">
        <v>1805.6500000000003</v>
      </c>
      <c r="H197" s="302">
        <v>1926.7500000000002</v>
      </c>
      <c r="I197" s="302">
        <v>1952.6500000000003</v>
      </c>
      <c r="J197" s="302">
        <v>1987.3000000000002</v>
      </c>
      <c r="K197" s="301">
        <v>1918</v>
      </c>
      <c r="L197" s="301">
        <v>1857.45</v>
      </c>
      <c r="M197" s="301">
        <v>7.4990399999999999</v>
      </c>
      <c r="N197" s="1"/>
      <c r="O197" s="1"/>
    </row>
    <row r="198" spans="1:15" ht="12.75" customHeight="1">
      <c r="A198" s="30">
        <v>188</v>
      </c>
      <c r="B198" s="311" t="s">
        <v>116</v>
      </c>
      <c r="C198" s="301">
        <v>1367.4</v>
      </c>
      <c r="D198" s="302">
        <v>1368.4666666666665</v>
      </c>
      <c r="E198" s="302">
        <v>1355.9333333333329</v>
      </c>
      <c r="F198" s="302">
        <v>1344.4666666666665</v>
      </c>
      <c r="G198" s="302">
        <v>1331.9333333333329</v>
      </c>
      <c r="H198" s="302">
        <v>1379.9333333333329</v>
      </c>
      <c r="I198" s="302">
        <v>1392.4666666666662</v>
      </c>
      <c r="J198" s="302">
        <v>1403.9333333333329</v>
      </c>
      <c r="K198" s="301">
        <v>1381</v>
      </c>
      <c r="L198" s="301">
        <v>1357</v>
      </c>
      <c r="M198" s="301">
        <v>29.932939999999999</v>
      </c>
      <c r="N198" s="1"/>
      <c r="O198" s="1"/>
    </row>
    <row r="199" spans="1:15" ht="12.75" customHeight="1">
      <c r="A199" s="30">
        <v>189</v>
      </c>
      <c r="B199" s="311" t="s">
        <v>117</v>
      </c>
      <c r="C199" s="301">
        <v>599.95000000000005</v>
      </c>
      <c r="D199" s="302">
        <v>601.63333333333333</v>
      </c>
      <c r="E199" s="302">
        <v>594.36666666666667</v>
      </c>
      <c r="F199" s="302">
        <v>588.7833333333333</v>
      </c>
      <c r="G199" s="302">
        <v>581.51666666666665</v>
      </c>
      <c r="H199" s="302">
        <v>607.2166666666667</v>
      </c>
      <c r="I199" s="302">
        <v>614.48333333333335</v>
      </c>
      <c r="J199" s="302">
        <v>620.06666666666672</v>
      </c>
      <c r="K199" s="301">
        <v>608.9</v>
      </c>
      <c r="L199" s="301">
        <v>596.04999999999995</v>
      </c>
      <c r="M199" s="301">
        <v>21.294270000000001</v>
      </c>
      <c r="N199" s="1"/>
      <c r="O199" s="1"/>
    </row>
    <row r="200" spans="1:15" ht="12.75" customHeight="1">
      <c r="A200" s="30">
        <v>190</v>
      </c>
      <c r="B200" s="311" t="s">
        <v>383</v>
      </c>
      <c r="C200" s="301">
        <v>1106.2</v>
      </c>
      <c r="D200" s="302">
        <v>1111.6166666666666</v>
      </c>
      <c r="E200" s="302">
        <v>1090.1833333333332</v>
      </c>
      <c r="F200" s="302">
        <v>1074.1666666666665</v>
      </c>
      <c r="G200" s="302">
        <v>1052.7333333333331</v>
      </c>
      <c r="H200" s="302">
        <v>1127.6333333333332</v>
      </c>
      <c r="I200" s="302">
        <v>1149.0666666666666</v>
      </c>
      <c r="J200" s="302">
        <v>1165.0833333333333</v>
      </c>
      <c r="K200" s="301">
        <v>1133.05</v>
      </c>
      <c r="L200" s="301">
        <v>1095.5999999999999</v>
      </c>
      <c r="M200" s="301">
        <v>1.30402</v>
      </c>
      <c r="N200" s="1"/>
      <c r="O200" s="1"/>
    </row>
    <row r="201" spans="1:15" ht="12.75" customHeight="1">
      <c r="A201" s="30">
        <v>191</v>
      </c>
      <c r="B201" s="311" t="s">
        <v>387</v>
      </c>
      <c r="C201" s="301">
        <v>183.05</v>
      </c>
      <c r="D201" s="302">
        <v>182.33333333333334</v>
      </c>
      <c r="E201" s="302">
        <v>180.91666666666669</v>
      </c>
      <c r="F201" s="302">
        <v>178.78333333333333</v>
      </c>
      <c r="G201" s="302">
        <v>177.36666666666667</v>
      </c>
      <c r="H201" s="302">
        <v>184.4666666666667</v>
      </c>
      <c r="I201" s="302">
        <v>185.88333333333338</v>
      </c>
      <c r="J201" s="302">
        <v>188.01666666666671</v>
      </c>
      <c r="K201" s="301">
        <v>183.75</v>
      </c>
      <c r="L201" s="301">
        <v>180.2</v>
      </c>
      <c r="M201" s="301">
        <v>0.75585000000000002</v>
      </c>
      <c r="N201" s="1"/>
      <c r="O201" s="1"/>
    </row>
    <row r="202" spans="1:15" ht="12.75" customHeight="1">
      <c r="A202" s="30">
        <v>192</v>
      </c>
      <c r="B202" s="311" t="s">
        <v>388</v>
      </c>
      <c r="C202" s="301">
        <v>119.7</v>
      </c>
      <c r="D202" s="302">
        <v>120.63333333333333</v>
      </c>
      <c r="E202" s="302">
        <v>117.66666666666666</v>
      </c>
      <c r="F202" s="302">
        <v>115.63333333333333</v>
      </c>
      <c r="G202" s="302">
        <v>112.66666666666666</v>
      </c>
      <c r="H202" s="302">
        <v>122.66666666666666</v>
      </c>
      <c r="I202" s="302">
        <v>125.63333333333333</v>
      </c>
      <c r="J202" s="302">
        <v>127.66666666666666</v>
      </c>
      <c r="K202" s="301">
        <v>123.6</v>
      </c>
      <c r="L202" s="301">
        <v>118.6</v>
      </c>
      <c r="M202" s="301">
        <v>12.830880000000001</v>
      </c>
      <c r="N202" s="1"/>
      <c r="O202" s="1"/>
    </row>
    <row r="203" spans="1:15" ht="12.75" customHeight="1">
      <c r="A203" s="30">
        <v>193</v>
      </c>
      <c r="B203" s="311" t="s">
        <v>118</v>
      </c>
      <c r="C203" s="301">
        <v>2585.9499999999998</v>
      </c>
      <c r="D203" s="302">
        <v>2585.4500000000003</v>
      </c>
      <c r="E203" s="302">
        <v>2553.8500000000004</v>
      </c>
      <c r="F203" s="302">
        <v>2521.75</v>
      </c>
      <c r="G203" s="302">
        <v>2490.15</v>
      </c>
      <c r="H203" s="302">
        <v>2617.5500000000006</v>
      </c>
      <c r="I203" s="302">
        <v>2649.15</v>
      </c>
      <c r="J203" s="302">
        <v>2681.2500000000009</v>
      </c>
      <c r="K203" s="301">
        <v>2617.0500000000002</v>
      </c>
      <c r="L203" s="301">
        <v>2553.35</v>
      </c>
      <c r="M203" s="301">
        <v>5.3978599999999997</v>
      </c>
      <c r="N203" s="1"/>
      <c r="O203" s="1"/>
    </row>
    <row r="204" spans="1:15" ht="12.75" customHeight="1">
      <c r="A204" s="30">
        <v>194</v>
      </c>
      <c r="B204" s="311" t="s">
        <v>384</v>
      </c>
      <c r="C204" s="301">
        <v>63.75</v>
      </c>
      <c r="D204" s="302">
        <v>64.099999999999994</v>
      </c>
      <c r="E204" s="302">
        <v>62.999999999999986</v>
      </c>
      <c r="F204" s="302">
        <v>62.249999999999993</v>
      </c>
      <c r="G204" s="302">
        <v>61.149999999999984</v>
      </c>
      <c r="H204" s="302">
        <v>64.849999999999994</v>
      </c>
      <c r="I204" s="302">
        <v>65.950000000000017</v>
      </c>
      <c r="J204" s="302">
        <v>66.699999999999989</v>
      </c>
      <c r="K204" s="301">
        <v>65.2</v>
      </c>
      <c r="L204" s="301">
        <v>63.35</v>
      </c>
      <c r="M204" s="301">
        <v>34.256140000000002</v>
      </c>
      <c r="N204" s="1"/>
      <c r="O204" s="1"/>
    </row>
    <row r="205" spans="1:15" ht="12.75" customHeight="1">
      <c r="A205" s="30">
        <v>195</v>
      </c>
      <c r="B205" s="311" t="s">
        <v>831</v>
      </c>
      <c r="C205" s="301">
        <v>968.75</v>
      </c>
      <c r="D205" s="302">
        <v>965.58333333333337</v>
      </c>
      <c r="E205" s="302">
        <v>959.16666666666674</v>
      </c>
      <c r="F205" s="302">
        <v>949.58333333333337</v>
      </c>
      <c r="G205" s="302">
        <v>943.16666666666674</v>
      </c>
      <c r="H205" s="302">
        <v>975.16666666666674</v>
      </c>
      <c r="I205" s="302">
        <v>981.58333333333348</v>
      </c>
      <c r="J205" s="302">
        <v>991.16666666666674</v>
      </c>
      <c r="K205" s="301">
        <v>972</v>
      </c>
      <c r="L205" s="301">
        <v>956</v>
      </c>
      <c r="M205" s="301">
        <v>0.35977999999999999</v>
      </c>
      <c r="N205" s="1"/>
      <c r="O205" s="1"/>
    </row>
    <row r="206" spans="1:15" ht="12.75" customHeight="1">
      <c r="A206" s="30">
        <v>196</v>
      </c>
      <c r="B206" s="311" t="s">
        <v>820</v>
      </c>
      <c r="C206" s="301">
        <v>281.85000000000002</v>
      </c>
      <c r="D206" s="302">
        <v>286.95</v>
      </c>
      <c r="E206" s="302">
        <v>274.45</v>
      </c>
      <c r="F206" s="302">
        <v>267.05</v>
      </c>
      <c r="G206" s="302">
        <v>254.55</v>
      </c>
      <c r="H206" s="302">
        <v>294.34999999999997</v>
      </c>
      <c r="I206" s="302">
        <v>306.84999999999997</v>
      </c>
      <c r="J206" s="302">
        <v>314.24999999999994</v>
      </c>
      <c r="K206" s="301">
        <v>299.45</v>
      </c>
      <c r="L206" s="301">
        <v>279.55</v>
      </c>
      <c r="M206" s="301">
        <v>3.8824200000000002</v>
      </c>
      <c r="N206" s="1"/>
      <c r="O206" s="1"/>
    </row>
    <row r="207" spans="1:15" ht="12.75" customHeight="1">
      <c r="A207" s="30">
        <v>197</v>
      </c>
      <c r="B207" s="311" t="s">
        <v>120</v>
      </c>
      <c r="C207" s="301">
        <v>403.5</v>
      </c>
      <c r="D207" s="302">
        <v>403.86666666666662</v>
      </c>
      <c r="E207" s="302">
        <v>400.73333333333323</v>
      </c>
      <c r="F207" s="302">
        <v>397.96666666666664</v>
      </c>
      <c r="G207" s="302">
        <v>394.83333333333326</v>
      </c>
      <c r="H207" s="302">
        <v>406.63333333333321</v>
      </c>
      <c r="I207" s="302">
        <v>409.76666666666654</v>
      </c>
      <c r="J207" s="302">
        <v>412.53333333333319</v>
      </c>
      <c r="K207" s="301">
        <v>407</v>
      </c>
      <c r="L207" s="301">
        <v>401.1</v>
      </c>
      <c r="M207" s="301">
        <v>69.110050000000001</v>
      </c>
      <c r="N207" s="1"/>
      <c r="O207" s="1"/>
    </row>
    <row r="208" spans="1:15" ht="12.75" customHeight="1">
      <c r="A208" s="30">
        <v>198</v>
      </c>
      <c r="B208" s="311" t="s">
        <v>389</v>
      </c>
      <c r="C208" s="301">
        <v>104.35</v>
      </c>
      <c r="D208" s="302">
        <v>104.68333333333334</v>
      </c>
      <c r="E208" s="302">
        <v>102.96666666666667</v>
      </c>
      <c r="F208" s="302">
        <v>101.58333333333333</v>
      </c>
      <c r="G208" s="302">
        <v>99.86666666666666</v>
      </c>
      <c r="H208" s="302">
        <v>106.06666666666668</v>
      </c>
      <c r="I208" s="302">
        <v>107.78333333333335</v>
      </c>
      <c r="J208" s="302">
        <v>109.16666666666669</v>
      </c>
      <c r="K208" s="301">
        <v>106.4</v>
      </c>
      <c r="L208" s="301">
        <v>103.3</v>
      </c>
      <c r="M208" s="301">
        <v>37.302819999999997</v>
      </c>
      <c r="N208" s="1"/>
      <c r="O208" s="1"/>
    </row>
    <row r="209" spans="1:15" ht="12.75" customHeight="1">
      <c r="A209" s="30">
        <v>199</v>
      </c>
      <c r="B209" s="311" t="s">
        <v>121</v>
      </c>
      <c r="C209" s="301">
        <v>232.3</v>
      </c>
      <c r="D209" s="302">
        <v>232.45000000000002</v>
      </c>
      <c r="E209" s="302">
        <v>229.90000000000003</v>
      </c>
      <c r="F209" s="302">
        <v>227.50000000000003</v>
      </c>
      <c r="G209" s="302">
        <v>224.95000000000005</v>
      </c>
      <c r="H209" s="302">
        <v>234.85000000000002</v>
      </c>
      <c r="I209" s="302">
        <v>237.40000000000003</v>
      </c>
      <c r="J209" s="302">
        <v>239.8</v>
      </c>
      <c r="K209" s="301">
        <v>235</v>
      </c>
      <c r="L209" s="301">
        <v>230.05</v>
      </c>
      <c r="M209" s="301">
        <v>34.923690000000001</v>
      </c>
      <c r="N209" s="1"/>
      <c r="O209" s="1"/>
    </row>
    <row r="210" spans="1:15" ht="12.75" customHeight="1">
      <c r="A210" s="30">
        <v>200</v>
      </c>
      <c r="B210" s="311" t="s">
        <v>122</v>
      </c>
      <c r="C210" s="301">
        <v>2197.0500000000002</v>
      </c>
      <c r="D210" s="302">
        <v>2200.6666666666665</v>
      </c>
      <c r="E210" s="302">
        <v>2182.3833333333332</v>
      </c>
      <c r="F210" s="302">
        <v>2167.7166666666667</v>
      </c>
      <c r="G210" s="302">
        <v>2149.4333333333334</v>
      </c>
      <c r="H210" s="302">
        <v>2215.333333333333</v>
      </c>
      <c r="I210" s="302">
        <v>2233.6166666666668</v>
      </c>
      <c r="J210" s="302">
        <v>2248.2833333333328</v>
      </c>
      <c r="K210" s="301">
        <v>2218.9499999999998</v>
      </c>
      <c r="L210" s="301">
        <v>2186</v>
      </c>
      <c r="M210" s="301">
        <v>15.068429999999999</v>
      </c>
      <c r="N210" s="1"/>
      <c r="O210" s="1"/>
    </row>
    <row r="211" spans="1:15" ht="12.75" customHeight="1">
      <c r="A211" s="30">
        <v>201</v>
      </c>
      <c r="B211" s="311" t="s">
        <v>262</v>
      </c>
      <c r="C211" s="301">
        <v>297.7</v>
      </c>
      <c r="D211" s="302">
        <v>299.25</v>
      </c>
      <c r="E211" s="302">
        <v>295.64999999999998</v>
      </c>
      <c r="F211" s="302">
        <v>293.59999999999997</v>
      </c>
      <c r="G211" s="302">
        <v>289.99999999999994</v>
      </c>
      <c r="H211" s="302">
        <v>301.3</v>
      </c>
      <c r="I211" s="302">
        <v>304.90000000000003</v>
      </c>
      <c r="J211" s="302">
        <v>306.95000000000005</v>
      </c>
      <c r="K211" s="301">
        <v>302.85000000000002</v>
      </c>
      <c r="L211" s="301">
        <v>297.2</v>
      </c>
      <c r="M211" s="301">
        <v>2.6120899999999998</v>
      </c>
      <c r="N211" s="1"/>
      <c r="O211" s="1"/>
    </row>
    <row r="212" spans="1:15" ht="12.75" customHeight="1">
      <c r="A212" s="30">
        <v>202</v>
      </c>
      <c r="B212" s="311" t="s">
        <v>832</v>
      </c>
      <c r="C212" s="301">
        <v>776.2</v>
      </c>
      <c r="D212" s="302">
        <v>768.6</v>
      </c>
      <c r="E212" s="302">
        <v>757.2</v>
      </c>
      <c r="F212" s="302">
        <v>738.2</v>
      </c>
      <c r="G212" s="302">
        <v>726.80000000000007</v>
      </c>
      <c r="H212" s="302">
        <v>787.6</v>
      </c>
      <c r="I212" s="302">
        <v>798.99999999999989</v>
      </c>
      <c r="J212" s="302">
        <v>818</v>
      </c>
      <c r="K212" s="301">
        <v>780</v>
      </c>
      <c r="L212" s="301">
        <v>749.6</v>
      </c>
      <c r="M212" s="301">
        <v>0.37713000000000002</v>
      </c>
      <c r="N212" s="1"/>
      <c r="O212" s="1"/>
    </row>
    <row r="213" spans="1:15" ht="12.75" customHeight="1">
      <c r="A213" s="30">
        <v>203</v>
      </c>
      <c r="B213" s="311" t="s">
        <v>390</v>
      </c>
      <c r="C213" s="301">
        <v>32685.45</v>
      </c>
      <c r="D213" s="302">
        <v>32623.483333333334</v>
      </c>
      <c r="E213" s="302">
        <v>32316.966666666667</v>
      </c>
      <c r="F213" s="302">
        <v>31948.483333333334</v>
      </c>
      <c r="G213" s="302">
        <v>31641.966666666667</v>
      </c>
      <c r="H213" s="302">
        <v>32991.966666666667</v>
      </c>
      <c r="I213" s="302">
        <v>33298.483333333337</v>
      </c>
      <c r="J213" s="302">
        <v>33666.966666666667</v>
      </c>
      <c r="K213" s="301">
        <v>32930</v>
      </c>
      <c r="L213" s="301">
        <v>32255</v>
      </c>
      <c r="M213" s="301">
        <v>7.1550000000000002E-2</v>
      </c>
      <c r="N213" s="1"/>
      <c r="O213" s="1"/>
    </row>
    <row r="214" spans="1:15" ht="12.75" customHeight="1">
      <c r="A214" s="30">
        <v>204</v>
      </c>
      <c r="B214" s="311" t="s">
        <v>391</v>
      </c>
      <c r="C214" s="301">
        <v>35.25</v>
      </c>
      <c r="D214" s="302">
        <v>35.383333333333333</v>
      </c>
      <c r="E214" s="302">
        <v>34.916666666666664</v>
      </c>
      <c r="F214" s="302">
        <v>34.583333333333329</v>
      </c>
      <c r="G214" s="302">
        <v>34.11666666666666</v>
      </c>
      <c r="H214" s="302">
        <v>35.716666666666669</v>
      </c>
      <c r="I214" s="302">
        <v>36.183333333333337</v>
      </c>
      <c r="J214" s="302">
        <v>36.516666666666673</v>
      </c>
      <c r="K214" s="301">
        <v>35.85</v>
      </c>
      <c r="L214" s="301">
        <v>35.049999999999997</v>
      </c>
      <c r="M214" s="301">
        <v>8.1569000000000003</v>
      </c>
      <c r="N214" s="1"/>
      <c r="O214" s="1"/>
    </row>
    <row r="215" spans="1:15" ht="12.75" customHeight="1">
      <c r="A215" s="30">
        <v>205</v>
      </c>
      <c r="B215" s="311" t="s">
        <v>403</v>
      </c>
      <c r="C215" s="301">
        <v>71.95</v>
      </c>
      <c r="D215" s="302">
        <v>72.116666666666674</v>
      </c>
      <c r="E215" s="302">
        <v>70.583333333333343</v>
      </c>
      <c r="F215" s="302">
        <v>69.216666666666669</v>
      </c>
      <c r="G215" s="302">
        <v>67.683333333333337</v>
      </c>
      <c r="H215" s="302">
        <v>73.483333333333348</v>
      </c>
      <c r="I215" s="302">
        <v>75.01666666666668</v>
      </c>
      <c r="J215" s="302">
        <v>76.383333333333354</v>
      </c>
      <c r="K215" s="301">
        <v>73.650000000000006</v>
      </c>
      <c r="L215" s="301">
        <v>70.75</v>
      </c>
      <c r="M215" s="301">
        <v>105.10474000000001</v>
      </c>
      <c r="N215" s="1"/>
      <c r="O215" s="1"/>
    </row>
    <row r="216" spans="1:15" ht="12.75" customHeight="1">
      <c r="A216" s="30">
        <v>206</v>
      </c>
      <c r="B216" s="311" t="s">
        <v>123</v>
      </c>
      <c r="C216" s="301">
        <v>119.85</v>
      </c>
      <c r="D216" s="302">
        <v>118.91666666666667</v>
      </c>
      <c r="E216" s="302">
        <v>117.08333333333334</v>
      </c>
      <c r="F216" s="302">
        <v>114.31666666666668</v>
      </c>
      <c r="G216" s="302">
        <v>112.48333333333335</v>
      </c>
      <c r="H216" s="302">
        <v>121.68333333333334</v>
      </c>
      <c r="I216" s="302">
        <v>123.51666666666668</v>
      </c>
      <c r="J216" s="302">
        <v>126.28333333333333</v>
      </c>
      <c r="K216" s="301">
        <v>120.75</v>
      </c>
      <c r="L216" s="301">
        <v>116.15</v>
      </c>
      <c r="M216" s="301">
        <v>139.95137</v>
      </c>
      <c r="N216" s="1"/>
      <c r="O216" s="1"/>
    </row>
    <row r="217" spans="1:15" ht="12.75" customHeight="1">
      <c r="A217" s="30">
        <v>207</v>
      </c>
      <c r="B217" s="311" t="s">
        <v>124</v>
      </c>
      <c r="C217" s="301">
        <v>729.5</v>
      </c>
      <c r="D217" s="302">
        <v>732.31666666666661</v>
      </c>
      <c r="E217" s="302">
        <v>723.63333333333321</v>
      </c>
      <c r="F217" s="302">
        <v>717.76666666666665</v>
      </c>
      <c r="G217" s="302">
        <v>709.08333333333326</v>
      </c>
      <c r="H217" s="302">
        <v>738.18333333333317</v>
      </c>
      <c r="I217" s="302">
        <v>746.86666666666656</v>
      </c>
      <c r="J217" s="302">
        <v>752.73333333333312</v>
      </c>
      <c r="K217" s="301">
        <v>741</v>
      </c>
      <c r="L217" s="301">
        <v>726.45</v>
      </c>
      <c r="M217" s="301">
        <v>93.692239999999998</v>
      </c>
      <c r="N217" s="1"/>
      <c r="O217" s="1"/>
    </row>
    <row r="218" spans="1:15" ht="12.75" customHeight="1">
      <c r="A218" s="30">
        <v>208</v>
      </c>
      <c r="B218" s="311" t="s">
        <v>125</v>
      </c>
      <c r="C218" s="301">
        <v>1107.7</v>
      </c>
      <c r="D218" s="302">
        <v>1124.3666666666668</v>
      </c>
      <c r="E218" s="302">
        <v>1086.3333333333335</v>
      </c>
      <c r="F218" s="302">
        <v>1064.9666666666667</v>
      </c>
      <c r="G218" s="302">
        <v>1026.9333333333334</v>
      </c>
      <c r="H218" s="302">
        <v>1145.7333333333336</v>
      </c>
      <c r="I218" s="302">
        <v>1183.7666666666669</v>
      </c>
      <c r="J218" s="302">
        <v>1205.1333333333337</v>
      </c>
      <c r="K218" s="301">
        <v>1162.4000000000001</v>
      </c>
      <c r="L218" s="301">
        <v>1103</v>
      </c>
      <c r="M218" s="301">
        <v>42.603839999999998</v>
      </c>
      <c r="N218" s="1"/>
      <c r="O218" s="1"/>
    </row>
    <row r="219" spans="1:15" ht="12.75" customHeight="1">
      <c r="A219" s="30">
        <v>209</v>
      </c>
      <c r="B219" s="311" t="s">
        <v>126</v>
      </c>
      <c r="C219" s="301">
        <v>543.54999999999995</v>
      </c>
      <c r="D219" s="302">
        <v>548.88333333333333</v>
      </c>
      <c r="E219" s="302">
        <v>535.11666666666667</v>
      </c>
      <c r="F219" s="302">
        <v>526.68333333333339</v>
      </c>
      <c r="G219" s="302">
        <v>512.91666666666674</v>
      </c>
      <c r="H219" s="302">
        <v>557.31666666666661</v>
      </c>
      <c r="I219" s="302">
        <v>571.08333333333326</v>
      </c>
      <c r="J219" s="302">
        <v>579.51666666666654</v>
      </c>
      <c r="K219" s="301">
        <v>562.65</v>
      </c>
      <c r="L219" s="301">
        <v>540.45000000000005</v>
      </c>
      <c r="M219" s="301">
        <v>24.036750000000001</v>
      </c>
      <c r="N219" s="1"/>
      <c r="O219" s="1"/>
    </row>
    <row r="220" spans="1:15" ht="12.75" customHeight="1">
      <c r="A220" s="30">
        <v>210</v>
      </c>
      <c r="B220" s="311" t="s">
        <v>407</v>
      </c>
      <c r="C220" s="301">
        <v>142.30000000000001</v>
      </c>
      <c r="D220" s="302">
        <v>142.63333333333333</v>
      </c>
      <c r="E220" s="302">
        <v>140.26666666666665</v>
      </c>
      <c r="F220" s="302">
        <v>138.23333333333332</v>
      </c>
      <c r="G220" s="302">
        <v>135.86666666666665</v>
      </c>
      <c r="H220" s="302">
        <v>144.66666666666666</v>
      </c>
      <c r="I220" s="302">
        <v>147.03333333333333</v>
      </c>
      <c r="J220" s="302">
        <v>149.06666666666666</v>
      </c>
      <c r="K220" s="301">
        <v>145</v>
      </c>
      <c r="L220" s="301">
        <v>140.6</v>
      </c>
      <c r="M220" s="301">
        <v>1.1144700000000001</v>
      </c>
      <c r="N220" s="1"/>
      <c r="O220" s="1"/>
    </row>
    <row r="221" spans="1:15" ht="12.75" customHeight="1">
      <c r="A221" s="30">
        <v>211</v>
      </c>
      <c r="B221" s="311" t="s">
        <v>393</v>
      </c>
      <c r="C221" s="301">
        <v>37.450000000000003</v>
      </c>
      <c r="D221" s="302">
        <v>37.616666666666667</v>
      </c>
      <c r="E221" s="302">
        <v>36.933333333333337</v>
      </c>
      <c r="F221" s="302">
        <v>36.416666666666671</v>
      </c>
      <c r="G221" s="302">
        <v>35.733333333333341</v>
      </c>
      <c r="H221" s="302">
        <v>38.133333333333333</v>
      </c>
      <c r="I221" s="302">
        <v>38.816666666666656</v>
      </c>
      <c r="J221" s="302">
        <v>39.333333333333329</v>
      </c>
      <c r="K221" s="301">
        <v>38.299999999999997</v>
      </c>
      <c r="L221" s="301">
        <v>37.1</v>
      </c>
      <c r="M221" s="301">
        <v>48.53134</v>
      </c>
      <c r="N221" s="1"/>
      <c r="O221" s="1"/>
    </row>
    <row r="222" spans="1:15" ht="12.75" customHeight="1">
      <c r="A222" s="30">
        <v>212</v>
      </c>
      <c r="B222" s="311" t="s">
        <v>127</v>
      </c>
      <c r="C222" s="301">
        <v>9.15</v>
      </c>
      <c r="D222" s="302">
        <v>9.2166666666666668</v>
      </c>
      <c r="E222" s="302">
        <v>9.0333333333333332</v>
      </c>
      <c r="F222" s="302">
        <v>8.9166666666666661</v>
      </c>
      <c r="G222" s="302">
        <v>8.7333333333333325</v>
      </c>
      <c r="H222" s="302">
        <v>9.3333333333333339</v>
      </c>
      <c r="I222" s="302">
        <v>9.5166666666666675</v>
      </c>
      <c r="J222" s="302">
        <v>9.6333333333333346</v>
      </c>
      <c r="K222" s="301">
        <v>9.4</v>
      </c>
      <c r="L222" s="301">
        <v>9.1</v>
      </c>
      <c r="M222" s="301">
        <v>865.65785000000005</v>
      </c>
      <c r="N222" s="1"/>
      <c r="O222" s="1"/>
    </row>
    <row r="223" spans="1:15" ht="12.75" customHeight="1">
      <c r="A223" s="30">
        <v>213</v>
      </c>
      <c r="B223" s="311" t="s">
        <v>394</v>
      </c>
      <c r="C223" s="301">
        <v>49.85</v>
      </c>
      <c r="D223" s="302">
        <v>49.666666666666664</v>
      </c>
      <c r="E223" s="302">
        <v>48.983333333333327</v>
      </c>
      <c r="F223" s="302">
        <v>48.11666666666666</v>
      </c>
      <c r="G223" s="302">
        <v>47.433333333333323</v>
      </c>
      <c r="H223" s="302">
        <v>50.533333333333331</v>
      </c>
      <c r="I223" s="302">
        <v>51.216666666666669</v>
      </c>
      <c r="J223" s="302">
        <v>52.083333333333336</v>
      </c>
      <c r="K223" s="301">
        <v>50.35</v>
      </c>
      <c r="L223" s="301">
        <v>48.8</v>
      </c>
      <c r="M223" s="301">
        <v>31.976240000000001</v>
      </c>
      <c r="N223" s="1"/>
      <c r="O223" s="1"/>
    </row>
    <row r="224" spans="1:15" ht="12.75" customHeight="1">
      <c r="A224" s="30">
        <v>214</v>
      </c>
      <c r="B224" s="311" t="s">
        <v>128</v>
      </c>
      <c r="C224" s="301">
        <v>34.6</v>
      </c>
      <c r="D224" s="302">
        <v>34.833333333333336</v>
      </c>
      <c r="E224" s="302">
        <v>34.266666666666673</v>
      </c>
      <c r="F224" s="302">
        <v>33.933333333333337</v>
      </c>
      <c r="G224" s="302">
        <v>33.366666666666674</v>
      </c>
      <c r="H224" s="302">
        <v>35.166666666666671</v>
      </c>
      <c r="I224" s="302">
        <v>35.733333333333334</v>
      </c>
      <c r="J224" s="302">
        <v>36.06666666666667</v>
      </c>
      <c r="K224" s="301">
        <v>35.4</v>
      </c>
      <c r="L224" s="301">
        <v>34.5</v>
      </c>
      <c r="M224" s="301">
        <v>157.61318</v>
      </c>
      <c r="N224" s="1"/>
      <c r="O224" s="1"/>
    </row>
    <row r="225" spans="1:15" ht="12.75" customHeight="1">
      <c r="A225" s="30">
        <v>215</v>
      </c>
      <c r="B225" s="311" t="s">
        <v>405</v>
      </c>
      <c r="C225" s="301">
        <v>175.85</v>
      </c>
      <c r="D225" s="302">
        <v>176.83333333333334</v>
      </c>
      <c r="E225" s="302">
        <v>174.36666666666667</v>
      </c>
      <c r="F225" s="302">
        <v>172.88333333333333</v>
      </c>
      <c r="G225" s="302">
        <v>170.41666666666666</v>
      </c>
      <c r="H225" s="302">
        <v>178.31666666666669</v>
      </c>
      <c r="I225" s="302">
        <v>180.78333333333333</v>
      </c>
      <c r="J225" s="302">
        <v>182.26666666666671</v>
      </c>
      <c r="K225" s="301">
        <v>179.3</v>
      </c>
      <c r="L225" s="301">
        <v>175.35</v>
      </c>
      <c r="M225" s="301">
        <v>55.020809999999997</v>
      </c>
      <c r="N225" s="1"/>
      <c r="O225" s="1"/>
    </row>
    <row r="226" spans="1:15" ht="12.75" customHeight="1">
      <c r="A226" s="30">
        <v>216</v>
      </c>
      <c r="B226" s="311" t="s">
        <v>395</v>
      </c>
      <c r="C226" s="301">
        <v>848.45</v>
      </c>
      <c r="D226" s="302">
        <v>851.81666666666661</v>
      </c>
      <c r="E226" s="302">
        <v>839.63333333333321</v>
      </c>
      <c r="F226" s="302">
        <v>830.81666666666661</v>
      </c>
      <c r="G226" s="302">
        <v>818.63333333333321</v>
      </c>
      <c r="H226" s="302">
        <v>860.63333333333321</v>
      </c>
      <c r="I226" s="302">
        <v>872.81666666666661</v>
      </c>
      <c r="J226" s="302">
        <v>881.63333333333321</v>
      </c>
      <c r="K226" s="301">
        <v>864</v>
      </c>
      <c r="L226" s="301">
        <v>843</v>
      </c>
      <c r="M226" s="301">
        <v>0.12017</v>
      </c>
      <c r="N226" s="1"/>
      <c r="O226" s="1"/>
    </row>
    <row r="227" spans="1:15" ht="12.75" customHeight="1">
      <c r="A227" s="30">
        <v>217</v>
      </c>
      <c r="B227" s="311" t="s">
        <v>129</v>
      </c>
      <c r="C227" s="301">
        <v>351.65</v>
      </c>
      <c r="D227" s="302">
        <v>349.7166666666667</v>
      </c>
      <c r="E227" s="302">
        <v>344.53333333333342</v>
      </c>
      <c r="F227" s="302">
        <v>337.41666666666674</v>
      </c>
      <c r="G227" s="302">
        <v>332.23333333333346</v>
      </c>
      <c r="H227" s="302">
        <v>356.83333333333337</v>
      </c>
      <c r="I227" s="302">
        <v>362.01666666666665</v>
      </c>
      <c r="J227" s="302">
        <v>369.13333333333333</v>
      </c>
      <c r="K227" s="301">
        <v>354.9</v>
      </c>
      <c r="L227" s="301">
        <v>342.6</v>
      </c>
      <c r="M227" s="301">
        <v>38.496879999999997</v>
      </c>
      <c r="N227" s="1"/>
      <c r="O227" s="1"/>
    </row>
    <row r="228" spans="1:15" ht="12.75" customHeight="1">
      <c r="A228" s="30">
        <v>218</v>
      </c>
      <c r="B228" s="311" t="s">
        <v>396</v>
      </c>
      <c r="C228" s="301">
        <v>326.64999999999998</v>
      </c>
      <c r="D228" s="302">
        <v>329.56666666666666</v>
      </c>
      <c r="E228" s="302">
        <v>322.08333333333331</v>
      </c>
      <c r="F228" s="302">
        <v>317.51666666666665</v>
      </c>
      <c r="G228" s="302">
        <v>310.0333333333333</v>
      </c>
      <c r="H228" s="302">
        <v>334.13333333333333</v>
      </c>
      <c r="I228" s="302">
        <v>341.61666666666667</v>
      </c>
      <c r="J228" s="302">
        <v>346.18333333333334</v>
      </c>
      <c r="K228" s="301">
        <v>337.05</v>
      </c>
      <c r="L228" s="301">
        <v>325</v>
      </c>
      <c r="M228" s="301">
        <v>2.0795699999999999</v>
      </c>
      <c r="N228" s="1"/>
      <c r="O228" s="1"/>
    </row>
    <row r="229" spans="1:15" ht="12.75" customHeight="1">
      <c r="A229" s="30">
        <v>219</v>
      </c>
      <c r="B229" s="311" t="s">
        <v>397</v>
      </c>
      <c r="C229" s="301">
        <v>1514.6</v>
      </c>
      <c r="D229" s="302">
        <v>1519.8166666666666</v>
      </c>
      <c r="E229" s="302">
        <v>1499.7833333333333</v>
      </c>
      <c r="F229" s="302">
        <v>1484.9666666666667</v>
      </c>
      <c r="G229" s="302">
        <v>1464.9333333333334</v>
      </c>
      <c r="H229" s="302">
        <v>1534.6333333333332</v>
      </c>
      <c r="I229" s="302">
        <v>1554.6666666666665</v>
      </c>
      <c r="J229" s="302">
        <v>1569.4833333333331</v>
      </c>
      <c r="K229" s="301">
        <v>1539.85</v>
      </c>
      <c r="L229" s="301">
        <v>1505</v>
      </c>
      <c r="M229" s="301">
        <v>0.10077999999999999</v>
      </c>
      <c r="N229" s="1"/>
      <c r="O229" s="1"/>
    </row>
    <row r="230" spans="1:15" ht="12.75" customHeight="1">
      <c r="A230" s="30">
        <v>220</v>
      </c>
      <c r="B230" s="311" t="s">
        <v>130</v>
      </c>
      <c r="C230" s="301">
        <v>227.5</v>
      </c>
      <c r="D230" s="302">
        <v>228.66666666666666</v>
      </c>
      <c r="E230" s="302">
        <v>225.5333333333333</v>
      </c>
      <c r="F230" s="302">
        <v>223.56666666666663</v>
      </c>
      <c r="G230" s="302">
        <v>220.43333333333328</v>
      </c>
      <c r="H230" s="302">
        <v>230.63333333333333</v>
      </c>
      <c r="I230" s="302">
        <v>233.76666666666671</v>
      </c>
      <c r="J230" s="302">
        <v>235.73333333333335</v>
      </c>
      <c r="K230" s="301">
        <v>231.8</v>
      </c>
      <c r="L230" s="301">
        <v>226.7</v>
      </c>
      <c r="M230" s="301">
        <v>33.887479999999996</v>
      </c>
      <c r="N230" s="1"/>
      <c r="O230" s="1"/>
    </row>
    <row r="231" spans="1:15" ht="12.75" customHeight="1">
      <c r="A231" s="30">
        <v>221</v>
      </c>
      <c r="B231" s="311" t="s">
        <v>402</v>
      </c>
      <c r="C231" s="301">
        <v>163.75</v>
      </c>
      <c r="D231" s="302">
        <v>164.28333333333333</v>
      </c>
      <c r="E231" s="302">
        <v>161.61666666666667</v>
      </c>
      <c r="F231" s="302">
        <v>159.48333333333335</v>
      </c>
      <c r="G231" s="302">
        <v>156.81666666666669</v>
      </c>
      <c r="H231" s="302">
        <v>166.41666666666666</v>
      </c>
      <c r="I231" s="302">
        <v>169.08333333333334</v>
      </c>
      <c r="J231" s="302">
        <v>171.21666666666664</v>
      </c>
      <c r="K231" s="301">
        <v>166.95</v>
      </c>
      <c r="L231" s="301">
        <v>162.15</v>
      </c>
      <c r="M231" s="301">
        <v>20.306270000000001</v>
      </c>
      <c r="N231" s="1"/>
      <c r="O231" s="1"/>
    </row>
    <row r="232" spans="1:15" ht="12.75" customHeight="1">
      <c r="A232" s="30">
        <v>222</v>
      </c>
      <c r="B232" s="311" t="s">
        <v>264</v>
      </c>
      <c r="C232" s="301">
        <v>4334.75</v>
      </c>
      <c r="D232" s="302">
        <v>4352.5999999999995</v>
      </c>
      <c r="E232" s="302">
        <v>4284.1999999999989</v>
      </c>
      <c r="F232" s="302">
        <v>4233.6499999999996</v>
      </c>
      <c r="G232" s="302">
        <v>4165.2499999999991</v>
      </c>
      <c r="H232" s="302">
        <v>4403.1499999999987</v>
      </c>
      <c r="I232" s="302">
        <v>4471.5499999999984</v>
      </c>
      <c r="J232" s="302">
        <v>4522.0999999999985</v>
      </c>
      <c r="K232" s="301">
        <v>4421</v>
      </c>
      <c r="L232" s="301">
        <v>4302.05</v>
      </c>
      <c r="M232" s="301">
        <v>0.62565999999999999</v>
      </c>
      <c r="N232" s="1"/>
      <c r="O232" s="1"/>
    </row>
    <row r="233" spans="1:15" ht="12.75" customHeight="1">
      <c r="A233" s="30">
        <v>223</v>
      </c>
      <c r="B233" s="311" t="s">
        <v>404</v>
      </c>
      <c r="C233" s="301">
        <v>162.6</v>
      </c>
      <c r="D233" s="302">
        <v>163.25</v>
      </c>
      <c r="E233" s="302">
        <v>160.85</v>
      </c>
      <c r="F233" s="302">
        <v>159.1</v>
      </c>
      <c r="G233" s="302">
        <v>156.69999999999999</v>
      </c>
      <c r="H233" s="302">
        <v>165</v>
      </c>
      <c r="I233" s="302">
        <v>167.39999999999998</v>
      </c>
      <c r="J233" s="302">
        <v>169.15</v>
      </c>
      <c r="K233" s="301">
        <v>165.65</v>
      </c>
      <c r="L233" s="301">
        <v>161.5</v>
      </c>
      <c r="M233" s="301">
        <v>9.8433499999999992</v>
      </c>
      <c r="N233" s="1"/>
      <c r="O233" s="1"/>
    </row>
    <row r="234" spans="1:15" ht="12.75" customHeight="1">
      <c r="A234" s="30">
        <v>224</v>
      </c>
      <c r="B234" s="311" t="s">
        <v>131</v>
      </c>
      <c r="C234" s="301">
        <v>1802.5</v>
      </c>
      <c r="D234" s="302">
        <v>1807.3833333333332</v>
      </c>
      <c r="E234" s="302">
        <v>1776.2666666666664</v>
      </c>
      <c r="F234" s="302">
        <v>1750.0333333333333</v>
      </c>
      <c r="G234" s="302">
        <v>1718.9166666666665</v>
      </c>
      <c r="H234" s="302">
        <v>1833.6166666666663</v>
      </c>
      <c r="I234" s="302">
        <v>1864.7333333333331</v>
      </c>
      <c r="J234" s="302">
        <v>1890.9666666666662</v>
      </c>
      <c r="K234" s="301">
        <v>1838.5</v>
      </c>
      <c r="L234" s="301">
        <v>1781.15</v>
      </c>
      <c r="M234" s="301">
        <v>7.1105400000000003</v>
      </c>
      <c r="N234" s="1"/>
      <c r="O234" s="1"/>
    </row>
    <row r="235" spans="1:15" ht="12.75" customHeight="1">
      <c r="A235" s="30">
        <v>225</v>
      </c>
      <c r="B235" s="311" t="s">
        <v>833</v>
      </c>
      <c r="C235" s="301">
        <v>1523.7</v>
      </c>
      <c r="D235" s="302">
        <v>1525.55</v>
      </c>
      <c r="E235" s="302">
        <v>1501.1499999999999</v>
      </c>
      <c r="F235" s="302">
        <v>1478.6</v>
      </c>
      <c r="G235" s="302">
        <v>1454.1999999999998</v>
      </c>
      <c r="H235" s="302">
        <v>1548.1</v>
      </c>
      <c r="I235" s="302">
        <v>1572.5</v>
      </c>
      <c r="J235" s="302">
        <v>1595.05</v>
      </c>
      <c r="K235" s="301">
        <v>1549.95</v>
      </c>
      <c r="L235" s="301">
        <v>1503</v>
      </c>
      <c r="M235" s="301">
        <v>0.78581000000000001</v>
      </c>
      <c r="N235" s="1"/>
      <c r="O235" s="1"/>
    </row>
    <row r="236" spans="1:15" ht="12.75" customHeight="1">
      <c r="A236" s="30">
        <v>226</v>
      </c>
      <c r="B236" s="311" t="s">
        <v>408</v>
      </c>
      <c r="C236" s="301">
        <v>377.4</v>
      </c>
      <c r="D236" s="302">
        <v>378.13333333333338</v>
      </c>
      <c r="E236" s="302">
        <v>366.26666666666677</v>
      </c>
      <c r="F236" s="302">
        <v>355.13333333333338</v>
      </c>
      <c r="G236" s="302">
        <v>343.26666666666677</v>
      </c>
      <c r="H236" s="302">
        <v>389.26666666666677</v>
      </c>
      <c r="I236" s="302">
        <v>401.13333333333344</v>
      </c>
      <c r="J236" s="302">
        <v>412.26666666666677</v>
      </c>
      <c r="K236" s="301">
        <v>390</v>
      </c>
      <c r="L236" s="301">
        <v>367</v>
      </c>
      <c r="M236" s="301">
        <v>3.1142599999999998</v>
      </c>
      <c r="N236" s="1"/>
      <c r="O236" s="1"/>
    </row>
    <row r="237" spans="1:15" ht="12.75" customHeight="1">
      <c r="A237" s="30">
        <v>227</v>
      </c>
      <c r="B237" s="311" t="s">
        <v>132</v>
      </c>
      <c r="C237" s="301">
        <v>913.7</v>
      </c>
      <c r="D237" s="302">
        <v>919.41666666666663</v>
      </c>
      <c r="E237" s="302">
        <v>900.83333333333326</v>
      </c>
      <c r="F237" s="302">
        <v>887.96666666666658</v>
      </c>
      <c r="G237" s="302">
        <v>869.38333333333321</v>
      </c>
      <c r="H237" s="302">
        <v>932.2833333333333</v>
      </c>
      <c r="I237" s="302">
        <v>950.86666666666656</v>
      </c>
      <c r="J237" s="302">
        <v>963.73333333333335</v>
      </c>
      <c r="K237" s="301">
        <v>938</v>
      </c>
      <c r="L237" s="301">
        <v>906.55</v>
      </c>
      <c r="M237" s="301">
        <v>19.058679999999999</v>
      </c>
      <c r="N237" s="1"/>
      <c r="O237" s="1"/>
    </row>
    <row r="238" spans="1:15" ht="12.75" customHeight="1">
      <c r="A238" s="30">
        <v>228</v>
      </c>
      <c r="B238" s="311" t="s">
        <v>133</v>
      </c>
      <c r="C238" s="301">
        <v>205.3</v>
      </c>
      <c r="D238" s="302">
        <v>205.06666666666669</v>
      </c>
      <c r="E238" s="302">
        <v>202.73333333333338</v>
      </c>
      <c r="F238" s="302">
        <v>200.16666666666669</v>
      </c>
      <c r="G238" s="302">
        <v>197.83333333333337</v>
      </c>
      <c r="H238" s="302">
        <v>207.63333333333338</v>
      </c>
      <c r="I238" s="302">
        <v>209.9666666666667</v>
      </c>
      <c r="J238" s="302">
        <v>212.53333333333339</v>
      </c>
      <c r="K238" s="301">
        <v>207.4</v>
      </c>
      <c r="L238" s="301">
        <v>202.5</v>
      </c>
      <c r="M238" s="301">
        <v>29.076889999999999</v>
      </c>
      <c r="N238" s="1"/>
      <c r="O238" s="1"/>
    </row>
    <row r="239" spans="1:15" ht="12.75" customHeight="1">
      <c r="A239" s="30">
        <v>229</v>
      </c>
      <c r="B239" s="311" t="s">
        <v>409</v>
      </c>
      <c r="C239" s="301">
        <v>15.35</v>
      </c>
      <c r="D239" s="302">
        <v>15.283333333333331</v>
      </c>
      <c r="E239" s="302">
        <v>14.866666666666664</v>
      </c>
      <c r="F239" s="302">
        <v>14.383333333333333</v>
      </c>
      <c r="G239" s="302">
        <v>13.966666666666665</v>
      </c>
      <c r="H239" s="302">
        <v>15.766666666666662</v>
      </c>
      <c r="I239" s="302">
        <v>16.18333333333333</v>
      </c>
      <c r="J239" s="302">
        <v>16.666666666666661</v>
      </c>
      <c r="K239" s="301">
        <v>15.7</v>
      </c>
      <c r="L239" s="301">
        <v>14.8</v>
      </c>
      <c r="M239" s="301">
        <v>14.97932</v>
      </c>
      <c r="N239" s="1"/>
      <c r="O239" s="1"/>
    </row>
    <row r="240" spans="1:15" ht="12.75" customHeight="1">
      <c r="A240" s="30">
        <v>230</v>
      </c>
      <c r="B240" s="311" t="s">
        <v>134</v>
      </c>
      <c r="C240" s="301">
        <v>1500</v>
      </c>
      <c r="D240" s="302">
        <v>1504.0666666666666</v>
      </c>
      <c r="E240" s="302">
        <v>1487.9333333333332</v>
      </c>
      <c r="F240" s="302">
        <v>1475.8666666666666</v>
      </c>
      <c r="G240" s="302">
        <v>1459.7333333333331</v>
      </c>
      <c r="H240" s="302">
        <v>1516.1333333333332</v>
      </c>
      <c r="I240" s="302">
        <v>1532.2666666666664</v>
      </c>
      <c r="J240" s="302">
        <v>1544.3333333333333</v>
      </c>
      <c r="K240" s="301">
        <v>1520.2</v>
      </c>
      <c r="L240" s="301">
        <v>1492</v>
      </c>
      <c r="M240" s="301">
        <v>46.976080000000003</v>
      </c>
      <c r="N240" s="1"/>
      <c r="O240" s="1"/>
    </row>
    <row r="241" spans="1:15" ht="12.75" customHeight="1">
      <c r="A241" s="30">
        <v>231</v>
      </c>
      <c r="B241" s="311" t="s">
        <v>410</v>
      </c>
      <c r="C241" s="301">
        <v>1488.55</v>
      </c>
      <c r="D241" s="302">
        <v>1490.7833333333335</v>
      </c>
      <c r="E241" s="302">
        <v>1475.416666666667</v>
      </c>
      <c r="F241" s="302">
        <v>1462.2833333333335</v>
      </c>
      <c r="G241" s="302">
        <v>1446.916666666667</v>
      </c>
      <c r="H241" s="302">
        <v>1503.916666666667</v>
      </c>
      <c r="I241" s="302">
        <v>1519.2833333333333</v>
      </c>
      <c r="J241" s="302">
        <v>1532.416666666667</v>
      </c>
      <c r="K241" s="301">
        <v>1506.15</v>
      </c>
      <c r="L241" s="301">
        <v>1477.65</v>
      </c>
      <c r="M241" s="301">
        <v>4.6350000000000002E-2</v>
      </c>
      <c r="N241" s="1"/>
      <c r="O241" s="1"/>
    </row>
    <row r="242" spans="1:15" ht="12.75" customHeight="1">
      <c r="A242" s="30">
        <v>232</v>
      </c>
      <c r="B242" s="311" t="s">
        <v>411</v>
      </c>
      <c r="C242" s="301">
        <v>481.35</v>
      </c>
      <c r="D242" s="302">
        <v>481.05</v>
      </c>
      <c r="E242" s="302">
        <v>476.35</v>
      </c>
      <c r="F242" s="302">
        <v>471.35</v>
      </c>
      <c r="G242" s="302">
        <v>466.65000000000003</v>
      </c>
      <c r="H242" s="302">
        <v>486.05</v>
      </c>
      <c r="I242" s="302">
        <v>490.74999999999994</v>
      </c>
      <c r="J242" s="302">
        <v>495.75</v>
      </c>
      <c r="K242" s="301">
        <v>485.75</v>
      </c>
      <c r="L242" s="301">
        <v>476.05</v>
      </c>
      <c r="M242" s="301">
        <v>2.0926999999999998</v>
      </c>
      <c r="N242" s="1"/>
      <c r="O242" s="1"/>
    </row>
    <row r="243" spans="1:15" ht="12.75" customHeight="1">
      <c r="A243" s="30">
        <v>233</v>
      </c>
      <c r="B243" s="311" t="s">
        <v>412</v>
      </c>
      <c r="C243" s="301">
        <v>667.65</v>
      </c>
      <c r="D243" s="302">
        <v>664.86666666666667</v>
      </c>
      <c r="E243" s="302">
        <v>656.38333333333333</v>
      </c>
      <c r="F243" s="302">
        <v>645.11666666666667</v>
      </c>
      <c r="G243" s="302">
        <v>636.63333333333333</v>
      </c>
      <c r="H243" s="302">
        <v>676.13333333333333</v>
      </c>
      <c r="I243" s="302">
        <v>684.61666666666667</v>
      </c>
      <c r="J243" s="302">
        <v>695.88333333333333</v>
      </c>
      <c r="K243" s="301">
        <v>673.35</v>
      </c>
      <c r="L243" s="301">
        <v>653.6</v>
      </c>
      <c r="M243" s="301">
        <v>2.5314399999999999</v>
      </c>
      <c r="N243" s="1"/>
      <c r="O243" s="1"/>
    </row>
    <row r="244" spans="1:15" ht="12.75" customHeight="1">
      <c r="A244" s="30">
        <v>234</v>
      </c>
      <c r="B244" s="311" t="s">
        <v>406</v>
      </c>
      <c r="C244" s="301">
        <v>17.2</v>
      </c>
      <c r="D244" s="302">
        <v>17.3</v>
      </c>
      <c r="E244" s="302">
        <v>17.05</v>
      </c>
      <c r="F244" s="302">
        <v>16.899999999999999</v>
      </c>
      <c r="G244" s="302">
        <v>16.649999999999999</v>
      </c>
      <c r="H244" s="302">
        <v>17.450000000000003</v>
      </c>
      <c r="I244" s="302">
        <v>17.700000000000003</v>
      </c>
      <c r="J244" s="302">
        <v>17.850000000000005</v>
      </c>
      <c r="K244" s="301">
        <v>17.55</v>
      </c>
      <c r="L244" s="301">
        <v>17.149999999999999</v>
      </c>
      <c r="M244" s="301">
        <v>9.2635799999999993</v>
      </c>
      <c r="N244" s="1"/>
      <c r="O244" s="1"/>
    </row>
    <row r="245" spans="1:15" ht="12.75" customHeight="1">
      <c r="A245" s="30">
        <v>235</v>
      </c>
      <c r="B245" s="311" t="s">
        <v>135</v>
      </c>
      <c r="C245" s="301">
        <v>118</v>
      </c>
      <c r="D245" s="302">
        <v>118.26666666666667</v>
      </c>
      <c r="E245" s="302">
        <v>117.38333333333333</v>
      </c>
      <c r="F245" s="302">
        <v>116.76666666666667</v>
      </c>
      <c r="G245" s="302">
        <v>115.88333333333333</v>
      </c>
      <c r="H245" s="302">
        <v>118.88333333333333</v>
      </c>
      <c r="I245" s="302">
        <v>119.76666666666668</v>
      </c>
      <c r="J245" s="302">
        <v>120.38333333333333</v>
      </c>
      <c r="K245" s="301">
        <v>119.15</v>
      </c>
      <c r="L245" s="301">
        <v>117.65</v>
      </c>
      <c r="M245" s="301">
        <v>86.353589999999997</v>
      </c>
      <c r="N245" s="1"/>
      <c r="O245" s="1"/>
    </row>
    <row r="246" spans="1:15" ht="12.75" customHeight="1">
      <c r="A246" s="30">
        <v>236</v>
      </c>
      <c r="B246" s="311" t="s">
        <v>398</v>
      </c>
      <c r="C246" s="301">
        <v>332.75</v>
      </c>
      <c r="D246" s="302">
        <v>335.73333333333335</v>
      </c>
      <c r="E246" s="302">
        <v>328.51666666666671</v>
      </c>
      <c r="F246" s="302">
        <v>324.28333333333336</v>
      </c>
      <c r="G246" s="302">
        <v>317.06666666666672</v>
      </c>
      <c r="H246" s="302">
        <v>339.9666666666667</v>
      </c>
      <c r="I246" s="302">
        <v>347.18333333333339</v>
      </c>
      <c r="J246" s="302">
        <v>351.41666666666669</v>
      </c>
      <c r="K246" s="301">
        <v>342.95</v>
      </c>
      <c r="L246" s="301">
        <v>331.5</v>
      </c>
      <c r="M246" s="301">
        <v>1.68668</v>
      </c>
      <c r="N246" s="1"/>
      <c r="O246" s="1"/>
    </row>
    <row r="247" spans="1:15" ht="12.75" customHeight="1">
      <c r="A247" s="30">
        <v>237</v>
      </c>
      <c r="B247" s="311" t="s">
        <v>265</v>
      </c>
      <c r="C247" s="301">
        <v>868.9</v>
      </c>
      <c r="D247" s="302">
        <v>866.55000000000007</v>
      </c>
      <c r="E247" s="302">
        <v>857.60000000000014</v>
      </c>
      <c r="F247" s="302">
        <v>846.30000000000007</v>
      </c>
      <c r="G247" s="302">
        <v>837.35000000000014</v>
      </c>
      <c r="H247" s="302">
        <v>877.85000000000014</v>
      </c>
      <c r="I247" s="302">
        <v>886.80000000000018</v>
      </c>
      <c r="J247" s="302">
        <v>898.10000000000014</v>
      </c>
      <c r="K247" s="301">
        <v>875.5</v>
      </c>
      <c r="L247" s="301">
        <v>855.25</v>
      </c>
      <c r="M247" s="301">
        <v>1.3310500000000001</v>
      </c>
      <c r="N247" s="1"/>
      <c r="O247" s="1"/>
    </row>
    <row r="248" spans="1:15" ht="12.75" customHeight="1">
      <c r="A248" s="30">
        <v>238</v>
      </c>
      <c r="B248" s="311" t="s">
        <v>399</v>
      </c>
      <c r="C248" s="301">
        <v>224</v>
      </c>
      <c r="D248" s="302">
        <v>224.53333333333333</v>
      </c>
      <c r="E248" s="302">
        <v>220.06666666666666</v>
      </c>
      <c r="F248" s="302">
        <v>216.13333333333333</v>
      </c>
      <c r="G248" s="302">
        <v>211.66666666666666</v>
      </c>
      <c r="H248" s="302">
        <v>228.46666666666667</v>
      </c>
      <c r="I248" s="302">
        <v>232.93333333333331</v>
      </c>
      <c r="J248" s="302">
        <v>236.86666666666667</v>
      </c>
      <c r="K248" s="301">
        <v>229</v>
      </c>
      <c r="L248" s="301">
        <v>220.6</v>
      </c>
      <c r="M248" s="301">
        <v>8.6430500000000006</v>
      </c>
      <c r="N248" s="1"/>
      <c r="O248" s="1"/>
    </row>
    <row r="249" spans="1:15" ht="12.75" customHeight="1">
      <c r="A249" s="30">
        <v>239</v>
      </c>
      <c r="B249" s="311" t="s">
        <v>400</v>
      </c>
      <c r="C249" s="301">
        <v>39.049999999999997</v>
      </c>
      <c r="D249" s="302">
        <v>39.049999999999997</v>
      </c>
      <c r="E249" s="302">
        <v>38.799999999999997</v>
      </c>
      <c r="F249" s="302">
        <v>38.549999999999997</v>
      </c>
      <c r="G249" s="302">
        <v>38.299999999999997</v>
      </c>
      <c r="H249" s="302">
        <v>39.299999999999997</v>
      </c>
      <c r="I249" s="302">
        <v>39.549999999999997</v>
      </c>
      <c r="J249" s="302">
        <v>39.799999999999997</v>
      </c>
      <c r="K249" s="301">
        <v>39.299999999999997</v>
      </c>
      <c r="L249" s="301">
        <v>38.799999999999997</v>
      </c>
      <c r="M249" s="301">
        <v>3.4132699999999998</v>
      </c>
      <c r="N249" s="1"/>
      <c r="O249" s="1"/>
    </row>
    <row r="250" spans="1:15" ht="12.75" customHeight="1">
      <c r="A250" s="30">
        <v>240</v>
      </c>
      <c r="B250" s="311" t="s">
        <v>136</v>
      </c>
      <c r="C250" s="301">
        <v>647.6</v>
      </c>
      <c r="D250" s="302">
        <v>651.9666666666667</v>
      </c>
      <c r="E250" s="302">
        <v>640.63333333333344</v>
      </c>
      <c r="F250" s="302">
        <v>633.66666666666674</v>
      </c>
      <c r="G250" s="302">
        <v>622.33333333333348</v>
      </c>
      <c r="H250" s="302">
        <v>658.93333333333339</v>
      </c>
      <c r="I250" s="302">
        <v>670.26666666666665</v>
      </c>
      <c r="J250" s="302">
        <v>677.23333333333335</v>
      </c>
      <c r="K250" s="301">
        <v>663.3</v>
      </c>
      <c r="L250" s="301">
        <v>645</v>
      </c>
      <c r="M250" s="301">
        <v>17.974540000000001</v>
      </c>
      <c r="N250" s="1"/>
      <c r="O250" s="1"/>
    </row>
    <row r="251" spans="1:15" ht="12.75" customHeight="1">
      <c r="A251" s="30">
        <v>241</v>
      </c>
      <c r="B251" s="311" t="s">
        <v>826</v>
      </c>
      <c r="C251" s="301">
        <v>21.25</v>
      </c>
      <c r="D251" s="302">
        <v>21.25</v>
      </c>
      <c r="E251" s="302">
        <v>21.2</v>
      </c>
      <c r="F251" s="302">
        <v>21.15</v>
      </c>
      <c r="G251" s="302">
        <v>21.099999999999998</v>
      </c>
      <c r="H251" s="302">
        <v>21.3</v>
      </c>
      <c r="I251" s="302">
        <v>21.349999999999998</v>
      </c>
      <c r="J251" s="302">
        <v>21.400000000000002</v>
      </c>
      <c r="K251" s="301">
        <v>21.3</v>
      </c>
      <c r="L251" s="301">
        <v>21.2</v>
      </c>
      <c r="M251" s="301">
        <v>16.325199999999999</v>
      </c>
      <c r="N251" s="1"/>
      <c r="O251" s="1"/>
    </row>
    <row r="252" spans="1:15" ht="12.75" customHeight="1">
      <c r="A252" s="30">
        <v>242</v>
      </c>
      <c r="B252" s="311" t="s">
        <v>263</v>
      </c>
      <c r="C252" s="301">
        <v>462.65</v>
      </c>
      <c r="D252" s="302">
        <v>460.88333333333338</v>
      </c>
      <c r="E252" s="302">
        <v>453.86666666666679</v>
      </c>
      <c r="F252" s="302">
        <v>445.08333333333343</v>
      </c>
      <c r="G252" s="302">
        <v>438.06666666666683</v>
      </c>
      <c r="H252" s="302">
        <v>469.66666666666674</v>
      </c>
      <c r="I252" s="302">
        <v>476.68333333333328</v>
      </c>
      <c r="J252" s="302">
        <v>485.4666666666667</v>
      </c>
      <c r="K252" s="301">
        <v>467.9</v>
      </c>
      <c r="L252" s="301">
        <v>452.1</v>
      </c>
      <c r="M252" s="301">
        <v>6.08812</v>
      </c>
      <c r="N252" s="1"/>
      <c r="O252" s="1"/>
    </row>
    <row r="253" spans="1:15" ht="12.75" customHeight="1">
      <c r="A253" s="30">
        <v>243</v>
      </c>
      <c r="B253" s="311" t="s">
        <v>137</v>
      </c>
      <c r="C253" s="301">
        <v>267.89999999999998</v>
      </c>
      <c r="D253" s="302">
        <v>269.5</v>
      </c>
      <c r="E253" s="302">
        <v>264.60000000000002</v>
      </c>
      <c r="F253" s="302">
        <v>261.3</v>
      </c>
      <c r="G253" s="302">
        <v>256.40000000000003</v>
      </c>
      <c r="H253" s="302">
        <v>272.8</v>
      </c>
      <c r="I253" s="302">
        <v>277.7</v>
      </c>
      <c r="J253" s="302">
        <v>281</v>
      </c>
      <c r="K253" s="301">
        <v>274.39999999999998</v>
      </c>
      <c r="L253" s="301">
        <v>266.2</v>
      </c>
      <c r="M253" s="301">
        <v>143.61968999999999</v>
      </c>
      <c r="N253" s="1"/>
      <c r="O253" s="1"/>
    </row>
    <row r="254" spans="1:15" ht="12.75" customHeight="1">
      <c r="A254" s="30">
        <v>244</v>
      </c>
      <c r="B254" s="311" t="s">
        <v>401</v>
      </c>
      <c r="C254" s="301">
        <v>91.8</v>
      </c>
      <c r="D254" s="302">
        <v>92.333333333333329</v>
      </c>
      <c r="E254" s="302">
        <v>90.61666666666666</v>
      </c>
      <c r="F254" s="302">
        <v>89.433333333333337</v>
      </c>
      <c r="G254" s="302">
        <v>87.716666666666669</v>
      </c>
      <c r="H254" s="302">
        <v>93.516666666666652</v>
      </c>
      <c r="I254" s="302">
        <v>95.23333333333332</v>
      </c>
      <c r="J254" s="302">
        <v>96.416666666666643</v>
      </c>
      <c r="K254" s="301">
        <v>94.05</v>
      </c>
      <c r="L254" s="301">
        <v>91.15</v>
      </c>
      <c r="M254" s="301">
        <v>2.6312199999999999</v>
      </c>
      <c r="N254" s="1"/>
      <c r="O254" s="1"/>
    </row>
    <row r="255" spans="1:15" ht="12.75" customHeight="1">
      <c r="A255" s="30">
        <v>245</v>
      </c>
      <c r="B255" s="311" t="s">
        <v>419</v>
      </c>
      <c r="C255" s="301">
        <v>109.85</v>
      </c>
      <c r="D255" s="302">
        <v>109.93333333333332</v>
      </c>
      <c r="E255" s="302">
        <v>108.51666666666665</v>
      </c>
      <c r="F255" s="302">
        <v>107.18333333333332</v>
      </c>
      <c r="G255" s="302">
        <v>105.76666666666665</v>
      </c>
      <c r="H255" s="302">
        <v>111.26666666666665</v>
      </c>
      <c r="I255" s="302">
        <v>112.68333333333331</v>
      </c>
      <c r="J255" s="302">
        <v>114.01666666666665</v>
      </c>
      <c r="K255" s="301">
        <v>111.35</v>
      </c>
      <c r="L255" s="301">
        <v>108.6</v>
      </c>
      <c r="M255" s="301">
        <v>6.15639</v>
      </c>
      <c r="N255" s="1"/>
      <c r="O255" s="1"/>
    </row>
    <row r="256" spans="1:15" ht="12.75" customHeight="1">
      <c r="A256" s="30">
        <v>246</v>
      </c>
      <c r="B256" s="311" t="s">
        <v>413</v>
      </c>
      <c r="C256" s="301">
        <v>1596.55</v>
      </c>
      <c r="D256" s="302">
        <v>1582.5166666666667</v>
      </c>
      <c r="E256" s="302">
        <v>1565.0333333333333</v>
      </c>
      <c r="F256" s="302">
        <v>1533.5166666666667</v>
      </c>
      <c r="G256" s="302">
        <v>1516.0333333333333</v>
      </c>
      <c r="H256" s="302">
        <v>1614.0333333333333</v>
      </c>
      <c r="I256" s="302">
        <v>1631.5166666666664</v>
      </c>
      <c r="J256" s="302">
        <v>1663.0333333333333</v>
      </c>
      <c r="K256" s="301">
        <v>1600</v>
      </c>
      <c r="L256" s="301">
        <v>1551</v>
      </c>
      <c r="M256" s="301">
        <v>0.32322000000000001</v>
      </c>
      <c r="N256" s="1"/>
      <c r="O256" s="1"/>
    </row>
    <row r="257" spans="1:15" ht="12.75" customHeight="1">
      <c r="A257" s="30">
        <v>247</v>
      </c>
      <c r="B257" s="311" t="s">
        <v>423</v>
      </c>
      <c r="C257" s="301">
        <v>1719.75</v>
      </c>
      <c r="D257" s="302">
        <v>1723.6833333333334</v>
      </c>
      <c r="E257" s="302">
        <v>1706.0666666666668</v>
      </c>
      <c r="F257" s="302">
        <v>1692.3833333333334</v>
      </c>
      <c r="G257" s="302">
        <v>1674.7666666666669</v>
      </c>
      <c r="H257" s="302">
        <v>1737.3666666666668</v>
      </c>
      <c r="I257" s="302">
        <v>1754.9833333333336</v>
      </c>
      <c r="J257" s="302">
        <v>1768.6666666666667</v>
      </c>
      <c r="K257" s="301">
        <v>1741.3</v>
      </c>
      <c r="L257" s="301">
        <v>1710</v>
      </c>
      <c r="M257" s="301">
        <v>3.4320000000000003E-2</v>
      </c>
      <c r="N257" s="1"/>
      <c r="O257" s="1"/>
    </row>
    <row r="258" spans="1:15" ht="12.75" customHeight="1">
      <c r="A258" s="30">
        <v>248</v>
      </c>
      <c r="B258" s="311" t="s">
        <v>420</v>
      </c>
      <c r="C258" s="301">
        <v>85.6</v>
      </c>
      <c r="D258" s="302">
        <v>86</v>
      </c>
      <c r="E258" s="302">
        <v>84.8</v>
      </c>
      <c r="F258" s="302">
        <v>84</v>
      </c>
      <c r="G258" s="302">
        <v>82.8</v>
      </c>
      <c r="H258" s="302">
        <v>86.8</v>
      </c>
      <c r="I258" s="302">
        <v>87.999999999999986</v>
      </c>
      <c r="J258" s="302">
        <v>88.8</v>
      </c>
      <c r="K258" s="301">
        <v>87.2</v>
      </c>
      <c r="L258" s="301">
        <v>85.2</v>
      </c>
      <c r="M258" s="301">
        <v>3.9296700000000002</v>
      </c>
      <c r="N258" s="1"/>
      <c r="O258" s="1"/>
    </row>
    <row r="259" spans="1:15" ht="12.75" customHeight="1">
      <c r="A259" s="30">
        <v>249</v>
      </c>
      <c r="B259" s="311" t="s">
        <v>138</v>
      </c>
      <c r="C259" s="301">
        <v>373.35</v>
      </c>
      <c r="D259" s="302">
        <v>372.2166666666667</v>
      </c>
      <c r="E259" s="302">
        <v>366.93333333333339</v>
      </c>
      <c r="F259" s="302">
        <v>360.51666666666671</v>
      </c>
      <c r="G259" s="302">
        <v>355.23333333333341</v>
      </c>
      <c r="H259" s="302">
        <v>378.63333333333338</v>
      </c>
      <c r="I259" s="302">
        <v>383.91666666666669</v>
      </c>
      <c r="J259" s="302">
        <v>390.33333333333337</v>
      </c>
      <c r="K259" s="301">
        <v>377.5</v>
      </c>
      <c r="L259" s="301">
        <v>365.8</v>
      </c>
      <c r="M259" s="301">
        <v>71.401200000000003</v>
      </c>
      <c r="N259" s="1"/>
      <c r="O259" s="1"/>
    </row>
    <row r="260" spans="1:15" ht="12.75" customHeight="1">
      <c r="A260" s="30">
        <v>250</v>
      </c>
      <c r="B260" s="311" t="s">
        <v>414</v>
      </c>
      <c r="C260" s="301">
        <v>2109.9499999999998</v>
      </c>
      <c r="D260" s="302">
        <v>2122.3666666666668</v>
      </c>
      <c r="E260" s="302">
        <v>2067.7333333333336</v>
      </c>
      <c r="F260" s="302">
        <v>2025.5166666666669</v>
      </c>
      <c r="G260" s="302">
        <v>1970.8833333333337</v>
      </c>
      <c r="H260" s="302">
        <v>2164.5833333333335</v>
      </c>
      <c r="I260" s="302">
        <v>2219.2166666666667</v>
      </c>
      <c r="J260" s="302">
        <v>2261.4333333333334</v>
      </c>
      <c r="K260" s="301">
        <v>2177</v>
      </c>
      <c r="L260" s="301">
        <v>2080.15</v>
      </c>
      <c r="M260" s="301">
        <v>3.3855300000000002</v>
      </c>
      <c r="N260" s="1"/>
      <c r="O260" s="1"/>
    </row>
    <row r="261" spans="1:15" ht="12.75" customHeight="1">
      <c r="A261" s="30">
        <v>251</v>
      </c>
      <c r="B261" s="311" t="s">
        <v>415</v>
      </c>
      <c r="C261" s="301">
        <v>416.45</v>
      </c>
      <c r="D261" s="302">
        <v>416.88333333333338</v>
      </c>
      <c r="E261" s="302">
        <v>408.76666666666677</v>
      </c>
      <c r="F261" s="302">
        <v>401.08333333333337</v>
      </c>
      <c r="G261" s="302">
        <v>392.96666666666675</v>
      </c>
      <c r="H261" s="302">
        <v>424.56666666666678</v>
      </c>
      <c r="I261" s="302">
        <v>432.68333333333345</v>
      </c>
      <c r="J261" s="302">
        <v>440.36666666666679</v>
      </c>
      <c r="K261" s="301">
        <v>425</v>
      </c>
      <c r="L261" s="301">
        <v>409.2</v>
      </c>
      <c r="M261" s="301">
        <v>2.6362100000000002</v>
      </c>
      <c r="N261" s="1"/>
      <c r="O261" s="1"/>
    </row>
    <row r="262" spans="1:15" ht="12.75" customHeight="1">
      <c r="A262" s="30">
        <v>252</v>
      </c>
      <c r="B262" s="311" t="s">
        <v>416</v>
      </c>
      <c r="C262" s="301">
        <v>337.15</v>
      </c>
      <c r="D262" s="302">
        <v>336.96666666666664</v>
      </c>
      <c r="E262" s="302">
        <v>331.23333333333329</v>
      </c>
      <c r="F262" s="302">
        <v>325.31666666666666</v>
      </c>
      <c r="G262" s="302">
        <v>319.58333333333331</v>
      </c>
      <c r="H262" s="302">
        <v>342.88333333333327</v>
      </c>
      <c r="I262" s="302">
        <v>348.61666666666662</v>
      </c>
      <c r="J262" s="302">
        <v>354.53333333333325</v>
      </c>
      <c r="K262" s="301">
        <v>342.7</v>
      </c>
      <c r="L262" s="301">
        <v>331.05</v>
      </c>
      <c r="M262" s="301">
        <v>9.9313300000000009</v>
      </c>
      <c r="N262" s="1"/>
      <c r="O262" s="1"/>
    </row>
    <row r="263" spans="1:15" ht="12.75" customHeight="1">
      <c r="A263" s="30">
        <v>253</v>
      </c>
      <c r="B263" s="311" t="s">
        <v>417</v>
      </c>
      <c r="C263" s="301">
        <v>110</v>
      </c>
      <c r="D263" s="302">
        <v>109.98333333333333</v>
      </c>
      <c r="E263" s="302">
        <v>108.61666666666667</v>
      </c>
      <c r="F263" s="302">
        <v>107.23333333333333</v>
      </c>
      <c r="G263" s="302">
        <v>105.86666666666667</v>
      </c>
      <c r="H263" s="302">
        <v>111.36666666666667</v>
      </c>
      <c r="I263" s="302">
        <v>112.73333333333332</v>
      </c>
      <c r="J263" s="302">
        <v>114.11666666666667</v>
      </c>
      <c r="K263" s="301">
        <v>111.35</v>
      </c>
      <c r="L263" s="301">
        <v>108.6</v>
      </c>
      <c r="M263" s="301">
        <v>5.7921199999999997</v>
      </c>
      <c r="N263" s="1"/>
      <c r="O263" s="1"/>
    </row>
    <row r="264" spans="1:15" ht="12.75" customHeight="1">
      <c r="A264" s="30">
        <v>254</v>
      </c>
      <c r="B264" s="311" t="s">
        <v>418</v>
      </c>
      <c r="C264" s="301">
        <v>63</v>
      </c>
      <c r="D264" s="302">
        <v>63.283333333333331</v>
      </c>
      <c r="E264" s="302">
        <v>62.36666666666666</v>
      </c>
      <c r="F264" s="302">
        <v>61.733333333333327</v>
      </c>
      <c r="G264" s="302">
        <v>60.816666666666656</v>
      </c>
      <c r="H264" s="302">
        <v>63.916666666666664</v>
      </c>
      <c r="I264" s="302">
        <v>64.833333333333343</v>
      </c>
      <c r="J264" s="302">
        <v>65.466666666666669</v>
      </c>
      <c r="K264" s="301">
        <v>64.2</v>
      </c>
      <c r="L264" s="301">
        <v>62.65</v>
      </c>
      <c r="M264" s="301">
        <v>2.5477799999999999</v>
      </c>
      <c r="N264" s="1"/>
      <c r="O264" s="1"/>
    </row>
    <row r="265" spans="1:15" ht="12.75" customHeight="1">
      <c r="A265" s="30">
        <v>255</v>
      </c>
      <c r="B265" s="311" t="s">
        <v>422</v>
      </c>
      <c r="C265" s="301">
        <v>115.95</v>
      </c>
      <c r="D265" s="302">
        <v>115.06666666666668</v>
      </c>
      <c r="E265" s="302">
        <v>113.48333333333335</v>
      </c>
      <c r="F265" s="302">
        <v>111.01666666666667</v>
      </c>
      <c r="G265" s="302">
        <v>109.43333333333334</v>
      </c>
      <c r="H265" s="302">
        <v>117.53333333333336</v>
      </c>
      <c r="I265" s="302">
        <v>119.1166666666667</v>
      </c>
      <c r="J265" s="302">
        <v>121.58333333333337</v>
      </c>
      <c r="K265" s="301">
        <v>116.65</v>
      </c>
      <c r="L265" s="301">
        <v>112.6</v>
      </c>
      <c r="M265" s="301">
        <v>11.32245</v>
      </c>
      <c r="N265" s="1"/>
      <c r="O265" s="1"/>
    </row>
    <row r="266" spans="1:15" ht="12.75" customHeight="1">
      <c r="A266" s="30">
        <v>256</v>
      </c>
      <c r="B266" s="311" t="s">
        <v>421</v>
      </c>
      <c r="C266" s="301">
        <v>226.75</v>
      </c>
      <c r="D266" s="302">
        <v>227.25</v>
      </c>
      <c r="E266" s="302">
        <v>223.6</v>
      </c>
      <c r="F266" s="302">
        <v>220.45</v>
      </c>
      <c r="G266" s="302">
        <v>216.79999999999998</v>
      </c>
      <c r="H266" s="302">
        <v>230.4</v>
      </c>
      <c r="I266" s="302">
        <v>234.04999999999998</v>
      </c>
      <c r="J266" s="302">
        <v>237.20000000000002</v>
      </c>
      <c r="K266" s="301">
        <v>230.9</v>
      </c>
      <c r="L266" s="301">
        <v>224.1</v>
      </c>
      <c r="M266" s="301">
        <v>1.59551</v>
      </c>
      <c r="N266" s="1"/>
      <c r="O266" s="1"/>
    </row>
    <row r="267" spans="1:15" ht="12.75" customHeight="1">
      <c r="A267" s="30">
        <v>257</v>
      </c>
      <c r="B267" s="311" t="s">
        <v>266</v>
      </c>
      <c r="C267" s="301">
        <v>248.05</v>
      </c>
      <c r="D267" s="302">
        <v>250.18333333333331</v>
      </c>
      <c r="E267" s="302">
        <v>244.86666666666662</v>
      </c>
      <c r="F267" s="302">
        <v>241.68333333333331</v>
      </c>
      <c r="G267" s="302">
        <v>236.36666666666662</v>
      </c>
      <c r="H267" s="302">
        <v>253.36666666666662</v>
      </c>
      <c r="I267" s="302">
        <v>258.68333333333328</v>
      </c>
      <c r="J267" s="302">
        <v>261.86666666666662</v>
      </c>
      <c r="K267" s="301">
        <v>255.5</v>
      </c>
      <c r="L267" s="301">
        <v>247</v>
      </c>
      <c r="M267" s="301">
        <v>4.1083800000000004</v>
      </c>
      <c r="N267" s="1"/>
      <c r="O267" s="1"/>
    </row>
    <row r="268" spans="1:15" ht="12.75" customHeight="1">
      <c r="A268" s="30">
        <v>258</v>
      </c>
      <c r="B268" s="311" t="s">
        <v>139</v>
      </c>
      <c r="C268" s="301">
        <v>576.15</v>
      </c>
      <c r="D268" s="302">
        <v>577.11666666666667</v>
      </c>
      <c r="E268" s="302">
        <v>571.23333333333335</v>
      </c>
      <c r="F268" s="302">
        <v>566.31666666666672</v>
      </c>
      <c r="G268" s="302">
        <v>560.43333333333339</v>
      </c>
      <c r="H268" s="302">
        <v>582.0333333333333</v>
      </c>
      <c r="I268" s="302">
        <v>587.91666666666674</v>
      </c>
      <c r="J268" s="302">
        <v>592.83333333333326</v>
      </c>
      <c r="K268" s="301">
        <v>583</v>
      </c>
      <c r="L268" s="301">
        <v>572.20000000000005</v>
      </c>
      <c r="M268" s="301">
        <v>41.387050000000002</v>
      </c>
      <c r="N268" s="1"/>
      <c r="O268" s="1"/>
    </row>
    <row r="269" spans="1:15" ht="12.75" customHeight="1">
      <c r="A269" s="30">
        <v>259</v>
      </c>
      <c r="B269" s="311" t="s">
        <v>140</v>
      </c>
      <c r="C269" s="301">
        <v>516.35</v>
      </c>
      <c r="D269" s="302">
        <v>519.63333333333333</v>
      </c>
      <c r="E269" s="302">
        <v>510.7166666666667</v>
      </c>
      <c r="F269" s="302">
        <v>505.08333333333337</v>
      </c>
      <c r="G269" s="302">
        <v>496.16666666666674</v>
      </c>
      <c r="H269" s="302">
        <v>525.26666666666665</v>
      </c>
      <c r="I269" s="302">
        <v>534.18333333333339</v>
      </c>
      <c r="J269" s="302">
        <v>539.81666666666661</v>
      </c>
      <c r="K269" s="301">
        <v>528.54999999999995</v>
      </c>
      <c r="L269" s="301">
        <v>514</v>
      </c>
      <c r="M269" s="301">
        <v>19.681090000000001</v>
      </c>
      <c r="N269" s="1"/>
      <c r="O269" s="1"/>
    </row>
    <row r="270" spans="1:15" ht="12.75" customHeight="1">
      <c r="A270" s="30">
        <v>260</v>
      </c>
      <c r="B270" s="311" t="s">
        <v>834</v>
      </c>
      <c r="C270" s="301">
        <v>483.45</v>
      </c>
      <c r="D270" s="302">
        <v>487.7833333333333</v>
      </c>
      <c r="E270" s="302">
        <v>477.66666666666663</v>
      </c>
      <c r="F270" s="302">
        <v>471.88333333333333</v>
      </c>
      <c r="G270" s="302">
        <v>461.76666666666665</v>
      </c>
      <c r="H270" s="302">
        <v>493.56666666666661</v>
      </c>
      <c r="I270" s="302">
        <v>503.68333333333328</v>
      </c>
      <c r="J270" s="302">
        <v>509.46666666666658</v>
      </c>
      <c r="K270" s="301">
        <v>497.9</v>
      </c>
      <c r="L270" s="301">
        <v>482</v>
      </c>
      <c r="M270" s="301">
        <v>2.0091299999999999</v>
      </c>
      <c r="N270" s="1"/>
      <c r="O270" s="1"/>
    </row>
    <row r="271" spans="1:15" ht="12.75" customHeight="1">
      <c r="A271" s="30">
        <v>261</v>
      </c>
      <c r="B271" s="311" t="s">
        <v>835</v>
      </c>
      <c r="C271" s="301">
        <v>395.85</v>
      </c>
      <c r="D271" s="302">
        <v>395.58333333333331</v>
      </c>
      <c r="E271" s="302">
        <v>391.46666666666664</v>
      </c>
      <c r="F271" s="302">
        <v>387.08333333333331</v>
      </c>
      <c r="G271" s="302">
        <v>382.96666666666664</v>
      </c>
      <c r="H271" s="302">
        <v>399.96666666666664</v>
      </c>
      <c r="I271" s="302">
        <v>404.08333333333331</v>
      </c>
      <c r="J271" s="302">
        <v>408.46666666666664</v>
      </c>
      <c r="K271" s="301">
        <v>399.7</v>
      </c>
      <c r="L271" s="301">
        <v>391.2</v>
      </c>
      <c r="M271" s="301">
        <v>0.62961999999999996</v>
      </c>
      <c r="N271" s="1"/>
      <c r="O271" s="1"/>
    </row>
    <row r="272" spans="1:15" ht="12.75" customHeight="1">
      <c r="A272" s="30">
        <v>262</v>
      </c>
      <c r="B272" s="311" t="s">
        <v>424</v>
      </c>
      <c r="C272" s="301">
        <v>623.35</v>
      </c>
      <c r="D272" s="302">
        <v>622.7833333333333</v>
      </c>
      <c r="E272" s="302">
        <v>615.56666666666661</v>
      </c>
      <c r="F272" s="302">
        <v>607.7833333333333</v>
      </c>
      <c r="G272" s="302">
        <v>600.56666666666661</v>
      </c>
      <c r="H272" s="302">
        <v>630.56666666666661</v>
      </c>
      <c r="I272" s="302">
        <v>637.7833333333333</v>
      </c>
      <c r="J272" s="302">
        <v>645.56666666666661</v>
      </c>
      <c r="K272" s="301">
        <v>630</v>
      </c>
      <c r="L272" s="301">
        <v>615</v>
      </c>
      <c r="M272" s="301">
        <v>2.8349000000000002</v>
      </c>
      <c r="N272" s="1"/>
      <c r="O272" s="1"/>
    </row>
    <row r="273" spans="1:15" ht="12.75" customHeight="1">
      <c r="A273" s="30">
        <v>263</v>
      </c>
      <c r="B273" s="311" t="s">
        <v>425</v>
      </c>
      <c r="C273" s="301">
        <v>151.75</v>
      </c>
      <c r="D273" s="302">
        <v>151.80000000000001</v>
      </c>
      <c r="E273" s="302">
        <v>150.75000000000003</v>
      </c>
      <c r="F273" s="302">
        <v>149.75000000000003</v>
      </c>
      <c r="G273" s="302">
        <v>148.70000000000005</v>
      </c>
      <c r="H273" s="302">
        <v>152.80000000000001</v>
      </c>
      <c r="I273" s="302">
        <v>153.84999999999997</v>
      </c>
      <c r="J273" s="302">
        <v>154.85</v>
      </c>
      <c r="K273" s="301">
        <v>152.85</v>
      </c>
      <c r="L273" s="301">
        <v>150.80000000000001</v>
      </c>
      <c r="M273" s="301">
        <v>0.97438999999999998</v>
      </c>
      <c r="N273" s="1"/>
      <c r="O273" s="1"/>
    </row>
    <row r="274" spans="1:15" ht="12.75" customHeight="1">
      <c r="A274" s="30">
        <v>264</v>
      </c>
      <c r="B274" s="311" t="s">
        <v>432</v>
      </c>
      <c r="C274" s="301">
        <v>960.75</v>
      </c>
      <c r="D274" s="302">
        <v>966.48333333333323</v>
      </c>
      <c r="E274" s="302">
        <v>946.26666666666642</v>
      </c>
      <c r="F274" s="302">
        <v>931.78333333333319</v>
      </c>
      <c r="G274" s="302">
        <v>911.56666666666638</v>
      </c>
      <c r="H274" s="302">
        <v>980.96666666666647</v>
      </c>
      <c r="I274" s="302">
        <v>1001.1833333333334</v>
      </c>
      <c r="J274" s="302">
        <v>1015.6666666666665</v>
      </c>
      <c r="K274" s="301">
        <v>986.7</v>
      </c>
      <c r="L274" s="301">
        <v>952</v>
      </c>
      <c r="M274" s="301">
        <v>2.11951</v>
      </c>
      <c r="N274" s="1"/>
      <c r="O274" s="1"/>
    </row>
    <row r="275" spans="1:15" ht="12.75" customHeight="1">
      <c r="A275" s="30">
        <v>265</v>
      </c>
      <c r="B275" s="311" t="s">
        <v>433</v>
      </c>
      <c r="C275" s="301">
        <v>371.2</v>
      </c>
      <c r="D275" s="302">
        <v>369.0333333333333</v>
      </c>
      <c r="E275" s="302">
        <v>364.66666666666663</v>
      </c>
      <c r="F275" s="302">
        <v>358.13333333333333</v>
      </c>
      <c r="G275" s="302">
        <v>353.76666666666665</v>
      </c>
      <c r="H275" s="302">
        <v>375.56666666666661</v>
      </c>
      <c r="I275" s="302">
        <v>379.93333333333328</v>
      </c>
      <c r="J275" s="302">
        <v>386.46666666666658</v>
      </c>
      <c r="K275" s="301">
        <v>373.4</v>
      </c>
      <c r="L275" s="301">
        <v>362.5</v>
      </c>
      <c r="M275" s="301">
        <v>2.91195</v>
      </c>
      <c r="N275" s="1"/>
      <c r="O275" s="1"/>
    </row>
    <row r="276" spans="1:15" ht="12.75" customHeight="1">
      <c r="A276" s="30">
        <v>266</v>
      </c>
      <c r="B276" s="311" t="s">
        <v>836</v>
      </c>
      <c r="C276" s="301">
        <v>60.05</v>
      </c>
      <c r="D276" s="302">
        <v>60.266666666666673</v>
      </c>
      <c r="E276" s="302">
        <v>59.583333333333343</v>
      </c>
      <c r="F276" s="302">
        <v>59.116666666666667</v>
      </c>
      <c r="G276" s="302">
        <v>58.433333333333337</v>
      </c>
      <c r="H276" s="302">
        <v>60.733333333333348</v>
      </c>
      <c r="I276" s="302">
        <v>61.416666666666671</v>
      </c>
      <c r="J276" s="302">
        <v>61.883333333333354</v>
      </c>
      <c r="K276" s="301">
        <v>60.95</v>
      </c>
      <c r="L276" s="301">
        <v>59.8</v>
      </c>
      <c r="M276" s="301">
        <v>3.6657700000000002</v>
      </c>
      <c r="N276" s="1"/>
      <c r="O276" s="1"/>
    </row>
    <row r="277" spans="1:15" ht="12.75" customHeight="1">
      <c r="A277" s="30">
        <v>267</v>
      </c>
      <c r="B277" s="311" t="s">
        <v>434</v>
      </c>
      <c r="C277" s="301">
        <v>401.75</v>
      </c>
      <c r="D277" s="302">
        <v>402.23333333333335</v>
      </c>
      <c r="E277" s="302">
        <v>394.51666666666671</v>
      </c>
      <c r="F277" s="302">
        <v>387.28333333333336</v>
      </c>
      <c r="G277" s="302">
        <v>379.56666666666672</v>
      </c>
      <c r="H277" s="302">
        <v>409.4666666666667</v>
      </c>
      <c r="I277" s="302">
        <v>417.18333333333339</v>
      </c>
      <c r="J277" s="302">
        <v>424.41666666666669</v>
      </c>
      <c r="K277" s="301">
        <v>409.95</v>
      </c>
      <c r="L277" s="301">
        <v>395</v>
      </c>
      <c r="M277" s="301">
        <v>4.8031199999999998</v>
      </c>
      <c r="N277" s="1"/>
      <c r="O277" s="1"/>
    </row>
    <row r="278" spans="1:15" ht="12.75" customHeight="1">
      <c r="A278" s="30">
        <v>268</v>
      </c>
      <c r="B278" s="311" t="s">
        <v>435</v>
      </c>
      <c r="C278" s="301">
        <v>49.25</v>
      </c>
      <c r="D278" s="302">
        <v>49</v>
      </c>
      <c r="E278" s="302">
        <v>48.35</v>
      </c>
      <c r="F278" s="302">
        <v>47.45</v>
      </c>
      <c r="G278" s="302">
        <v>46.800000000000004</v>
      </c>
      <c r="H278" s="302">
        <v>49.9</v>
      </c>
      <c r="I278" s="302">
        <v>50.550000000000004</v>
      </c>
      <c r="J278" s="302">
        <v>51.449999999999996</v>
      </c>
      <c r="K278" s="301">
        <v>49.65</v>
      </c>
      <c r="L278" s="301">
        <v>48.1</v>
      </c>
      <c r="M278" s="301">
        <v>24.637599999999999</v>
      </c>
      <c r="N278" s="1"/>
      <c r="O278" s="1"/>
    </row>
    <row r="279" spans="1:15" ht="12.75" customHeight="1">
      <c r="A279" s="30">
        <v>269</v>
      </c>
      <c r="B279" s="311" t="s">
        <v>437</v>
      </c>
      <c r="C279" s="301">
        <v>388.35</v>
      </c>
      <c r="D279" s="302">
        <v>390.84999999999997</v>
      </c>
      <c r="E279" s="302">
        <v>382.99999999999994</v>
      </c>
      <c r="F279" s="302">
        <v>377.65</v>
      </c>
      <c r="G279" s="302">
        <v>369.79999999999995</v>
      </c>
      <c r="H279" s="302">
        <v>396.19999999999993</v>
      </c>
      <c r="I279" s="302">
        <v>404.04999999999995</v>
      </c>
      <c r="J279" s="302">
        <v>409.39999999999992</v>
      </c>
      <c r="K279" s="301">
        <v>398.7</v>
      </c>
      <c r="L279" s="301">
        <v>385.5</v>
      </c>
      <c r="M279" s="301">
        <v>0.41904999999999998</v>
      </c>
      <c r="N279" s="1"/>
      <c r="O279" s="1"/>
    </row>
    <row r="280" spans="1:15" ht="12.75" customHeight="1">
      <c r="A280" s="30">
        <v>270</v>
      </c>
      <c r="B280" s="311" t="s">
        <v>427</v>
      </c>
      <c r="C280" s="301">
        <v>1301.1500000000001</v>
      </c>
      <c r="D280" s="302">
        <v>1304.7333333333333</v>
      </c>
      <c r="E280" s="302">
        <v>1279.4666666666667</v>
      </c>
      <c r="F280" s="302">
        <v>1257.7833333333333</v>
      </c>
      <c r="G280" s="302">
        <v>1232.5166666666667</v>
      </c>
      <c r="H280" s="302">
        <v>1326.4166666666667</v>
      </c>
      <c r="I280" s="302">
        <v>1351.6833333333336</v>
      </c>
      <c r="J280" s="302">
        <v>1373.3666666666668</v>
      </c>
      <c r="K280" s="301">
        <v>1330</v>
      </c>
      <c r="L280" s="301">
        <v>1283.05</v>
      </c>
      <c r="M280" s="301">
        <v>1.6484099999999999</v>
      </c>
      <c r="N280" s="1"/>
      <c r="O280" s="1"/>
    </row>
    <row r="281" spans="1:15" ht="12.75" customHeight="1">
      <c r="A281" s="30">
        <v>271</v>
      </c>
      <c r="B281" s="311" t="s">
        <v>428</v>
      </c>
      <c r="C281" s="301">
        <v>254.45</v>
      </c>
      <c r="D281" s="302">
        <v>256.06666666666666</v>
      </c>
      <c r="E281" s="302">
        <v>249.58333333333331</v>
      </c>
      <c r="F281" s="302">
        <v>244.71666666666664</v>
      </c>
      <c r="G281" s="302">
        <v>238.23333333333329</v>
      </c>
      <c r="H281" s="302">
        <v>260.93333333333334</v>
      </c>
      <c r="I281" s="302">
        <v>267.41666666666669</v>
      </c>
      <c r="J281" s="302">
        <v>272.28333333333336</v>
      </c>
      <c r="K281" s="301">
        <v>262.55</v>
      </c>
      <c r="L281" s="301">
        <v>251.2</v>
      </c>
      <c r="M281" s="301">
        <v>1.9158200000000001</v>
      </c>
      <c r="N281" s="1"/>
      <c r="O281" s="1"/>
    </row>
    <row r="282" spans="1:15" ht="12.75" customHeight="1">
      <c r="A282" s="30">
        <v>272</v>
      </c>
      <c r="B282" s="311" t="s">
        <v>141</v>
      </c>
      <c r="C282" s="301">
        <v>1845.5</v>
      </c>
      <c r="D282" s="302">
        <v>1854.7833333333335</v>
      </c>
      <c r="E282" s="302">
        <v>1829.4666666666672</v>
      </c>
      <c r="F282" s="302">
        <v>1813.4333333333336</v>
      </c>
      <c r="G282" s="302">
        <v>1788.1166666666672</v>
      </c>
      <c r="H282" s="302">
        <v>1870.8166666666671</v>
      </c>
      <c r="I282" s="302">
        <v>1896.1333333333332</v>
      </c>
      <c r="J282" s="302">
        <v>1912.166666666667</v>
      </c>
      <c r="K282" s="301">
        <v>1880.1</v>
      </c>
      <c r="L282" s="301">
        <v>1838.75</v>
      </c>
      <c r="M282" s="301">
        <v>14.65616</v>
      </c>
      <c r="N282" s="1"/>
      <c r="O282" s="1"/>
    </row>
    <row r="283" spans="1:15" ht="12.75" customHeight="1">
      <c r="A283" s="30">
        <v>273</v>
      </c>
      <c r="B283" s="311" t="s">
        <v>429</v>
      </c>
      <c r="C283" s="301">
        <v>528.70000000000005</v>
      </c>
      <c r="D283" s="302">
        <v>531.7166666666667</v>
      </c>
      <c r="E283" s="302">
        <v>522.48333333333335</v>
      </c>
      <c r="F283" s="302">
        <v>516.26666666666665</v>
      </c>
      <c r="G283" s="302">
        <v>507.0333333333333</v>
      </c>
      <c r="H283" s="302">
        <v>537.93333333333339</v>
      </c>
      <c r="I283" s="302">
        <v>547.16666666666674</v>
      </c>
      <c r="J283" s="302">
        <v>553.38333333333344</v>
      </c>
      <c r="K283" s="301">
        <v>540.95000000000005</v>
      </c>
      <c r="L283" s="301">
        <v>525.5</v>
      </c>
      <c r="M283" s="301">
        <v>7.1718200000000003</v>
      </c>
      <c r="N283" s="1"/>
      <c r="O283" s="1"/>
    </row>
    <row r="284" spans="1:15" ht="12.75" customHeight="1">
      <c r="A284" s="30">
        <v>274</v>
      </c>
      <c r="B284" s="311" t="s">
        <v>426</v>
      </c>
      <c r="C284" s="301">
        <v>597.54999999999995</v>
      </c>
      <c r="D284" s="302">
        <v>596.51666666666665</v>
      </c>
      <c r="E284" s="302">
        <v>589.08333333333326</v>
      </c>
      <c r="F284" s="302">
        <v>580.61666666666656</v>
      </c>
      <c r="G284" s="302">
        <v>573.18333333333317</v>
      </c>
      <c r="H284" s="302">
        <v>604.98333333333335</v>
      </c>
      <c r="I284" s="302">
        <v>612.41666666666674</v>
      </c>
      <c r="J284" s="302">
        <v>620.88333333333344</v>
      </c>
      <c r="K284" s="301">
        <v>603.95000000000005</v>
      </c>
      <c r="L284" s="301">
        <v>588.04999999999995</v>
      </c>
      <c r="M284" s="301">
        <v>1.8830899999999999</v>
      </c>
      <c r="N284" s="1"/>
      <c r="O284" s="1"/>
    </row>
    <row r="285" spans="1:15" ht="12.75" customHeight="1">
      <c r="A285" s="30">
        <v>275</v>
      </c>
      <c r="B285" s="311" t="s">
        <v>430</v>
      </c>
      <c r="C285" s="301">
        <v>215.4</v>
      </c>
      <c r="D285" s="302">
        <v>216.18333333333331</v>
      </c>
      <c r="E285" s="302">
        <v>213.46666666666661</v>
      </c>
      <c r="F285" s="302">
        <v>211.5333333333333</v>
      </c>
      <c r="G285" s="302">
        <v>208.81666666666661</v>
      </c>
      <c r="H285" s="302">
        <v>218.11666666666662</v>
      </c>
      <c r="I285" s="302">
        <v>220.83333333333331</v>
      </c>
      <c r="J285" s="302">
        <v>222.76666666666662</v>
      </c>
      <c r="K285" s="301">
        <v>218.9</v>
      </c>
      <c r="L285" s="301">
        <v>214.25</v>
      </c>
      <c r="M285" s="301">
        <v>1.53749</v>
      </c>
      <c r="N285" s="1"/>
      <c r="O285" s="1"/>
    </row>
    <row r="286" spans="1:15" ht="12.75" customHeight="1">
      <c r="A286" s="30">
        <v>276</v>
      </c>
      <c r="B286" s="311" t="s">
        <v>431</v>
      </c>
      <c r="C286" s="301">
        <v>1368.9</v>
      </c>
      <c r="D286" s="302">
        <v>1379.6333333333332</v>
      </c>
      <c r="E286" s="302">
        <v>1349.2666666666664</v>
      </c>
      <c r="F286" s="302">
        <v>1329.6333333333332</v>
      </c>
      <c r="G286" s="302">
        <v>1299.2666666666664</v>
      </c>
      <c r="H286" s="302">
        <v>1399.2666666666664</v>
      </c>
      <c r="I286" s="302">
        <v>1429.6333333333332</v>
      </c>
      <c r="J286" s="302">
        <v>1449.2666666666664</v>
      </c>
      <c r="K286" s="301">
        <v>1410</v>
      </c>
      <c r="L286" s="301">
        <v>1360</v>
      </c>
      <c r="M286" s="301">
        <v>0.15945000000000001</v>
      </c>
      <c r="N286" s="1"/>
      <c r="O286" s="1"/>
    </row>
    <row r="287" spans="1:15" ht="12.75" customHeight="1">
      <c r="A287" s="30">
        <v>277</v>
      </c>
      <c r="B287" s="311" t="s">
        <v>436</v>
      </c>
      <c r="C287" s="301">
        <v>574.5</v>
      </c>
      <c r="D287" s="302">
        <v>572.16666666666663</v>
      </c>
      <c r="E287" s="302">
        <v>562.33333333333326</v>
      </c>
      <c r="F287" s="302">
        <v>550.16666666666663</v>
      </c>
      <c r="G287" s="302">
        <v>540.33333333333326</v>
      </c>
      <c r="H287" s="302">
        <v>584.33333333333326</v>
      </c>
      <c r="I287" s="302">
        <v>594.16666666666652</v>
      </c>
      <c r="J287" s="302">
        <v>606.33333333333326</v>
      </c>
      <c r="K287" s="301">
        <v>582</v>
      </c>
      <c r="L287" s="301">
        <v>560</v>
      </c>
      <c r="M287" s="301">
        <v>0.88373000000000002</v>
      </c>
      <c r="N287" s="1"/>
      <c r="O287" s="1"/>
    </row>
    <row r="288" spans="1:15" ht="12.75" customHeight="1">
      <c r="A288" s="30">
        <v>278</v>
      </c>
      <c r="B288" s="311" t="s">
        <v>142</v>
      </c>
      <c r="C288" s="301">
        <v>76.05</v>
      </c>
      <c r="D288" s="302">
        <v>76.2</v>
      </c>
      <c r="E288" s="302">
        <v>75.2</v>
      </c>
      <c r="F288" s="302">
        <v>74.349999999999994</v>
      </c>
      <c r="G288" s="302">
        <v>73.349999999999994</v>
      </c>
      <c r="H288" s="302">
        <v>77.050000000000011</v>
      </c>
      <c r="I288" s="302">
        <v>78.050000000000011</v>
      </c>
      <c r="J288" s="302">
        <v>78.90000000000002</v>
      </c>
      <c r="K288" s="301">
        <v>77.2</v>
      </c>
      <c r="L288" s="301">
        <v>75.349999999999994</v>
      </c>
      <c r="M288" s="301">
        <v>36.508310000000002</v>
      </c>
      <c r="N288" s="1"/>
      <c r="O288" s="1"/>
    </row>
    <row r="289" spans="1:15" ht="12.75" customHeight="1">
      <c r="A289" s="30">
        <v>279</v>
      </c>
      <c r="B289" s="311" t="s">
        <v>143</v>
      </c>
      <c r="C289" s="301">
        <v>2125.9499999999998</v>
      </c>
      <c r="D289" s="302">
        <v>2118.4</v>
      </c>
      <c r="E289" s="302">
        <v>2086.8000000000002</v>
      </c>
      <c r="F289" s="302">
        <v>2047.65</v>
      </c>
      <c r="G289" s="302">
        <v>2016.0500000000002</v>
      </c>
      <c r="H289" s="302">
        <v>2157.5500000000002</v>
      </c>
      <c r="I289" s="302">
        <v>2189.1499999999996</v>
      </c>
      <c r="J289" s="302">
        <v>2228.3000000000002</v>
      </c>
      <c r="K289" s="301">
        <v>2150</v>
      </c>
      <c r="L289" s="301">
        <v>2079.25</v>
      </c>
      <c r="M289" s="301">
        <v>2.5611899999999999</v>
      </c>
      <c r="N289" s="1"/>
      <c r="O289" s="1"/>
    </row>
    <row r="290" spans="1:15" ht="12.75" customHeight="1">
      <c r="A290" s="30">
        <v>280</v>
      </c>
      <c r="B290" s="311" t="s">
        <v>438</v>
      </c>
      <c r="C290" s="301">
        <v>257.05</v>
      </c>
      <c r="D290" s="302">
        <v>258.0333333333333</v>
      </c>
      <c r="E290" s="302">
        <v>252.56666666666661</v>
      </c>
      <c r="F290" s="302">
        <v>248.08333333333331</v>
      </c>
      <c r="G290" s="302">
        <v>242.61666666666662</v>
      </c>
      <c r="H290" s="302">
        <v>262.51666666666659</v>
      </c>
      <c r="I290" s="302">
        <v>267.98333333333329</v>
      </c>
      <c r="J290" s="302">
        <v>272.46666666666658</v>
      </c>
      <c r="K290" s="301">
        <v>263.5</v>
      </c>
      <c r="L290" s="301">
        <v>253.55</v>
      </c>
      <c r="M290" s="301">
        <v>7.8121099999999997</v>
      </c>
      <c r="N290" s="1"/>
      <c r="O290" s="1"/>
    </row>
    <row r="291" spans="1:15" ht="12.75" customHeight="1">
      <c r="A291" s="30">
        <v>281</v>
      </c>
      <c r="B291" s="311" t="s">
        <v>267</v>
      </c>
      <c r="C291" s="301">
        <v>548.75</v>
      </c>
      <c r="D291" s="302">
        <v>546.38333333333333</v>
      </c>
      <c r="E291" s="302">
        <v>541.9666666666667</v>
      </c>
      <c r="F291" s="302">
        <v>535.18333333333339</v>
      </c>
      <c r="G291" s="302">
        <v>530.76666666666677</v>
      </c>
      <c r="H291" s="302">
        <v>553.16666666666663</v>
      </c>
      <c r="I291" s="302">
        <v>557.58333333333337</v>
      </c>
      <c r="J291" s="302">
        <v>564.36666666666656</v>
      </c>
      <c r="K291" s="301">
        <v>550.79999999999995</v>
      </c>
      <c r="L291" s="301">
        <v>539.6</v>
      </c>
      <c r="M291" s="301">
        <v>6.3901500000000002</v>
      </c>
      <c r="N291" s="1"/>
      <c r="O291" s="1"/>
    </row>
    <row r="292" spans="1:15" ht="12.75" customHeight="1">
      <c r="A292" s="30">
        <v>282</v>
      </c>
      <c r="B292" s="311" t="s">
        <v>439</v>
      </c>
      <c r="C292" s="301">
        <v>9039.9500000000007</v>
      </c>
      <c r="D292" s="302">
        <v>9126.7666666666682</v>
      </c>
      <c r="E292" s="302">
        <v>8923.1833333333361</v>
      </c>
      <c r="F292" s="302">
        <v>8806.4166666666679</v>
      </c>
      <c r="G292" s="302">
        <v>8602.8333333333358</v>
      </c>
      <c r="H292" s="302">
        <v>9243.5333333333365</v>
      </c>
      <c r="I292" s="302">
        <v>9447.1166666666686</v>
      </c>
      <c r="J292" s="302">
        <v>9563.8833333333369</v>
      </c>
      <c r="K292" s="301">
        <v>9330.35</v>
      </c>
      <c r="L292" s="301">
        <v>9010</v>
      </c>
      <c r="M292" s="301">
        <v>3.4700000000000002E-2</v>
      </c>
      <c r="N292" s="1"/>
      <c r="O292" s="1"/>
    </row>
    <row r="293" spans="1:15" ht="12.75" customHeight="1">
      <c r="A293" s="30">
        <v>283</v>
      </c>
      <c r="B293" s="311" t="s">
        <v>440</v>
      </c>
      <c r="C293" s="301">
        <v>66.45</v>
      </c>
      <c r="D293" s="302">
        <v>67.183333333333323</v>
      </c>
      <c r="E293" s="302">
        <v>65.366666666666646</v>
      </c>
      <c r="F293" s="302">
        <v>64.283333333333317</v>
      </c>
      <c r="G293" s="302">
        <v>62.46666666666664</v>
      </c>
      <c r="H293" s="302">
        <v>68.266666666666652</v>
      </c>
      <c r="I293" s="302">
        <v>70.083333333333343</v>
      </c>
      <c r="J293" s="302">
        <v>71.166666666666657</v>
      </c>
      <c r="K293" s="301">
        <v>69</v>
      </c>
      <c r="L293" s="301">
        <v>66.099999999999994</v>
      </c>
      <c r="M293" s="301">
        <v>23.186409999999999</v>
      </c>
      <c r="N293" s="1"/>
      <c r="O293" s="1"/>
    </row>
    <row r="294" spans="1:15" ht="12.75" customHeight="1">
      <c r="A294" s="30">
        <v>284</v>
      </c>
      <c r="B294" s="311" t="s">
        <v>144</v>
      </c>
      <c r="C294" s="301">
        <v>346.55</v>
      </c>
      <c r="D294" s="302">
        <v>349.58333333333331</v>
      </c>
      <c r="E294" s="302">
        <v>342.46666666666664</v>
      </c>
      <c r="F294" s="302">
        <v>338.38333333333333</v>
      </c>
      <c r="G294" s="302">
        <v>331.26666666666665</v>
      </c>
      <c r="H294" s="302">
        <v>353.66666666666663</v>
      </c>
      <c r="I294" s="302">
        <v>360.7833333333333</v>
      </c>
      <c r="J294" s="302">
        <v>364.86666666666662</v>
      </c>
      <c r="K294" s="301">
        <v>356.7</v>
      </c>
      <c r="L294" s="301">
        <v>345.5</v>
      </c>
      <c r="M294" s="301">
        <v>44.060079999999999</v>
      </c>
      <c r="N294" s="1"/>
      <c r="O294" s="1"/>
    </row>
    <row r="295" spans="1:15" ht="12.75" customHeight="1">
      <c r="A295" s="30">
        <v>285</v>
      </c>
      <c r="B295" s="311" t="s">
        <v>441</v>
      </c>
      <c r="C295" s="301">
        <v>3010.45</v>
      </c>
      <c r="D295" s="302">
        <v>3016.5166666666664</v>
      </c>
      <c r="E295" s="302">
        <v>2969.083333333333</v>
      </c>
      <c r="F295" s="302">
        <v>2927.7166666666667</v>
      </c>
      <c r="G295" s="302">
        <v>2880.2833333333333</v>
      </c>
      <c r="H295" s="302">
        <v>3057.8833333333328</v>
      </c>
      <c r="I295" s="302">
        <v>3105.3166666666662</v>
      </c>
      <c r="J295" s="302">
        <v>3146.6833333333325</v>
      </c>
      <c r="K295" s="301">
        <v>3063.95</v>
      </c>
      <c r="L295" s="301">
        <v>2975.15</v>
      </c>
      <c r="M295" s="301">
        <v>0.41815000000000002</v>
      </c>
      <c r="N295" s="1"/>
      <c r="O295" s="1"/>
    </row>
    <row r="296" spans="1:15" ht="12.75" customHeight="1">
      <c r="A296" s="30">
        <v>286</v>
      </c>
      <c r="B296" s="311" t="s">
        <v>837</v>
      </c>
      <c r="C296" s="301">
        <v>1099.5999999999999</v>
      </c>
      <c r="D296" s="302">
        <v>1090.3166666666666</v>
      </c>
      <c r="E296" s="302">
        <v>1069.0833333333333</v>
      </c>
      <c r="F296" s="302">
        <v>1038.5666666666666</v>
      </c>
      <c r="G296" s="302">
        <v>1017.3333333333333</v>
      </c>
      <c r="H296" s="302">
        <v>1120.8333333333333</v>
      </c>
      <c r="I296" s="302">
        <v>1142.0666666666668</v>
      </c>
      <c r="J296" s="302">
        <v>1172.5833333333333</v>
      </c>
      <c r="K296" s="301">
        <v>1111.55</v>
      </c>
      <c r="L296" s="301">
        <v>1059.8</v>
      </c>
      <c r="M296" s="301">
        <v>4.9184700000000001</v>
      </c>
      <c r="N296" s="1"/>
      <c r="O296" s="1"/>
    </row>
    <row r="297" spans="1:15" ht="12.75" customHeight="1">
      <c r="A297" s="30">
        <v>287</v>
      </c>
      <c r="B297" s="311" t="s">
        <v>145</v>
      </c>
      <c r="C297" s="301">
        <v>1584.55</v>
      </c>
      <c r="D297" s="302">
        <v>1587.4833333333333</v>
      </c>
      <c r="E297" s="302">
        <v>1567.1666666666667</v>
      </c>
      <c r="F297" s="302">
        <v>1549.7833333333333</v>
      </c>
      <c r="G297" s="302">
        <v>1529.4666666666667</v>
      </c>
      <c r="H297" s="302">
        <v>1604.8666666666668</v>
      </c>
      <c r="I297" s="302">
        <v>1625.1833333333334</v>
      </c>
      <c r="J297" s="302">
        <v>1642.5666666666668</v>
      </c>
      <c r="K297" s="301">
        <v>1607.8</v>
      </c>
      <c r="L297" s="301">
        <v>1570.1</v>
      </c>
      <c r="M297" s="301">
        <v>21.224419999999999</v>
      </c>
      <c r="N297" s="1"/>
      <c r="O297" s="1"/>
    </row>
    <row r="298" spans="1:15" ht="12.75" customHeight="1">
      <c r="A298" s="30">
        <v>288</v>
      </c>
      <c r="B298" s="311" t="s">
        <v>146</v>
      </c>
      <c r="C298" s="301">
        <v>4315.1000000000004</v>
      </c>
      <c r="D298" s="302">
        <v>4294.6333333333341</v>
      </c>
      <c r="E298" s="302">
        <v>4252.4666666666681</v>
      </c>
      <c r="F298" s="302">
        <v>4189.8333333333339</v>
      </c>
      <c r="G298" s="302">
        <v>4147.6666666666679</v>
      </c>
      <c r="H298" s="302">
        <v>4357.2666666666682</v>
      </c>
      <c r="I298" s="302">
        <v>4399.4333333333343</v>
      </c>
      <c r="J298" s="302">
        <v>4462.0666666666684</v>
      </c>
      <c r="K298" s="301">
        <v>4336.8</v>
      </c>
      <c r="L298" s="301">
        <v>4232</v>
      </c>
      <c r="M298" s="301">
        <v>2.6612100000000001</v>
      </c>
      <c r="N298" s="1"/>
      <c r="O298" s="1"/>
    </row>
    <row r="299" spans="1:15" ht="12.75" customHeight="1">
      <c r="A299" s="30">
        <v>289</v>
      </c>
      <c r="B299" s="311" t="s">
        <v>147</v>
      </c>
      <c r="C299" s="301">
        <v>3452.25</v>
      </c>
      <c r="D299" s="302">
        <v>3462.0166666666664</v>
      </c>
      <c r="E299" s="302">
        <v>3425.2333333333327</v>
      </c>
      <c r="F299" s="302">
        <v>3398.2166666666662</v>
      </c>
      <c r="G299" s="302">
        <v>3361.4333333333325</v>
      </c>
      <c r="H299" s="302">
        <v>3489.0333333333328</v>
      </c>
      <c r="I299" s="302">
        <v>3525.8166666666666</v>
      </c>
      <c r="J299" s="302">
        <v>3552.833333333333</v>
      </c>
      <c r="K299" s="301">
        <v>3498.8</v>
      </c>
      <c r="L299" s="301">
        <v>3435</v>
      </c>
      <c r="M299" s="301">
        <v>1.5162800000000001</v>
      </c>
      <c r="N299" s="1"/>
      <c r="O299" s="1"/>
    </row>
    <row r="300" spans="1:15" ht="12.75" customHeight="1">
      <c r="A300" s="30">
        <v>290</v>
      </c>
      <c r="B300" s="311" t="s">
        <v>148</v>
      </c>
      <c r="C300" s="301">
        <v>613.20000000000005</v>
      </c>
      <c r="D300" s="302">
        <v>610.36666666666667</v>
      </c>
      <c r="E300" s="302">
        <v>605.83333333333337</v>
      </c>
      <c r="F300" s="302">
        <v>598.4666666666667</v>
      </c>
      <c r="G300" s="302">
        <v>593.93333333333339</v>
      </c>
      <c r="H300" s="302">
        <v>617.73333333333335</v>
      </c>
      <c r="I300" s="302">
        <v>622.26666666666665</v>
      </c>
      <c r="J300" s="302">
        <v>629.63333333333333</v>
      </c>
      <c r="K300" s="301">
        <v>614.9</v>
      </c>
      <c r="L300" s="301">
        <v>603</v>
      </c>
      <c r="M300" s="301">
        <v>9.08704</v>
      </c>
      <c r="N300" s="1"/>
      <c r="O300" s="1"/>
    </row>
    <row r="301" spans="1:15" ht="12.75" customHeight="1">
      <c r="A301" s="30">
        <v>291</v>
      </c>
      <c r="B301" s="311" t="s">
        <v>442</v>
      </c>
      <c r="C301" s="301">
        <v>1898.45</v>
      </c>
      <c r="D301" s="302">
        <v>1914.2333333333333</v>
      </c>
      <c r="E301" s="302">
        <v>1874.2166666666667</v>
      </c>
      <c r="F301" s="302">
        <v>1849.9833333333333</v>
      </c>
      <c r="G301" s="302">
        <v>1809.9666666666667</v>
      </c>
      <c r="H301" s="302">
        <v>1938.4666666666667</v>
      </c>
      <c r="I301" s="302">
        <v>1978.4833333333336</v>
      </c>
      <c r="J301" s="302">
        <v>2002.7166666666667</v>
      </c>
      <c r="K301" s="301">
        <v>1954.25</v>
      </c>
      <c r="L301" s="301">
        <v>1890</v>
      </c>
      <c r="M301" s="301">
        <v>0.53108999999999995</v>
      </c>
      <c r="N301" s="1"/>
      <c r="O301" s="1"/>
    </row>
    <row r="302" spans="1:15" ht="12.75" customHeight="1">
      <c r="A302" s="30">
        <v>292</v>
      </c>
      <c r="B302" s="311" t="s">
        <v>838</v>
      </c>
      <c r="C302" s="301">
        <v>344.6</v>
      </c>
      <c r="D302" s="302">
        <v>344.34999999999997</v>
      </c>
      <c r="E302" s="302">
        <v>340.44999999999993</v>
      </c>
      <c r="F302" s="302">
        <v>336.29999999999995</v>
      </c>
      <c r="G302" s="302">
        <v>332.39999999999992</v>
      </c>
      <c r="H302" s="302">
        <v>348.49999999999994</v>
      </c>
      <c r="I302" s="302">
        <v>352.39999999999992</v>
      </c>
      <c r="J302" s="302">
        <v>356.54999999999995</v>
      </c>
      <c r="K302" s="301">
        <v>348.25</v>
      </c>
      <c r="L302" s="301">
        <v>340.2</v>
      </c>
      <c r="M302" s="301">
        <v>3.2227800000000002</v>
      </c>
      <c r="N302" s="1"/>
      <c r="O302" s="1"/>
    </row>
    <row r="303" spans="1:15" ht="12.75" customHeight="1">
      <c r="A303" s="30">
        <v>293</v>
      </c>
      <c r="B303" s="311" t="s">
        <v>149</v>
      </c>
      <c r="C303" s="301">
        <v>1045</v>
      </c>
      <c r="D303" s="302">
        <v>1045.3999999999999</v>
      </c>
      <c r="E303" s="302">
        <v>1033.8499999999997</v>
      </c>
      <c r="F303" s="302">
        <v>1022.6999999999998</v>
      </c>
      <c r="G303" s="302">
        <v>1011.1499999999996</v>
      </c>
      <c r="H303" s="302">
        <v>1056.5499999999997</v>
      </c>
      <c r="I303" s="302">
        <v>1068.0999999999999</v>
      </c>
      <c r="J303" s="302">
        <v>1079.2499999999998</v>
      </c>
      <c r="K303" s="301">
        <v>1056.95</v>
      </c>
      <c r="L303" s="301">
        <v>1034.25</v>
      </c>
      <c r="M303" s="301">
        <v>42.933979999999998</v>
      </c>
      <c r="N303" s="1"/>
      <c r="O303" s="1"/>
    </row>
    <row r="304" spans="1:15" ht="12.75" customHeight="1">
      <c r="A304" s="30">
        <v>294</v>
      </c>
      <c r="B304" s="311" t="s">
        <v>150</v>
      </c>
      <c r="C304" s="301">
        <v>186.35</v>
      </c>
      <c r="D304" s="302">
        <v>186.23333333333335</v>
      </c>
      <c r="E304" s="302">
        <v>182.4666666666667</v>
      </c>
      <c r="F304" s="302">
        <v>178.58333333333334</v>
      </c>
      <c r="G304" s="302">
        <v>174.81666666666669</v>
      </c>
      <c r="H304" s="302">
        <v>190.1166666666667</v>
      </c>
      <c r="I304" s="302">
        <v>193.88333333333335</v>
      </c>
      <c r="J304" s="302">
        <v>197.76666666666671</v>
      </c>
      <c r="K304" s="301">
        <v>190</v>
      </c>
      <c r="L304" s="301">
        <v>182.35</v>
      </c>
      <c r="M304" s="301">
        <v>52.389429999999997</v>
      </c>
      <c r="N304" s="1"/>
      <c r="O304" s="1"/>
    </row>
    <row r="305" spans="1:15" ht="12.75" customHeight="1">
      <c r="A305" s="30">
        <v>295</v>
      </c>
      <c r="B305" s="311" t="s">
        <v>316</v>
      </c>
      <c r="C305" s="301">
        <v>16.7</v>
      </c>
      <c r="D305" s="302">
        <v>16.733333333333331</v>
      </c>
      <c r="E305" s="302">
        <v>16.566666666666663</v>
      </c>
      <c r="F305" s="302">
        <v>16.433333333333334</v>
      </c>
      <c r="G305" s="302">
        <v>16.266666666666666</v>
      </c>
      <c r="H305" s="302">
        <v>16.86666666666666</v>
      </c>
      <c r="I305" s="302">
        <v>17.033333333333324</v>
      </c>
      <c r="J305" s="302">
        <v>17.166666666666657</v>
      </c>
      <c r="K305" s="301">
        <v>16.899999999999999</v>
      </c>
      <c r="L305" s="301">
        <v>16.600000000000001</v>
      </c>
      <c r="M305" s="301">
        <v>16.115079999999999</v>
      </c>
      <c r="N305" s="1"/>
      <c r="O305" s="1"/>
    </row>
    <row r="306" spans="1:15" ht="12.75" customHeight="1">
      <c r="A306" s="30">
        <v>296</v>
      </c>
      <c r="B306" s="311" t="s">
        <v>445</v>
      </c>
      <c r="C306" s="301">
        <v>199.8</v>
      </c>
      <c r="D306" s="302">
        <v>200.56666666666669</v>
      </c>
      <c r="E306" s="302">
        <v>197.23333333333338</v>
      </c>
      <c r="F306" s="302">
        <v>194.66666666666669</v>
      </c>
      <c r="G306" s="302">
        <v>191.33333333333337</v>
      </c>
      <c r="H306" s="302">
        <v>203.13333333333338</v>
      </c>
      <c r="I306" s="302">
        <v>206.4666666666667</v>
      </c>
      <c r="J306" s="302">
        <v>209.03333333333339</v>
      </c>
      <c r="K306" s="301">
        <v>203.9</v>
      </c>
      <c r="L306" s="301">
        <v>198</v>
      </c>
      <c r="M306" s="301">
        <v>7.0157100000000003</v>
      </c>
      <c r="N306" s="1"/>
      <c r="O306" s="1"/>
    </row>
    <row r="307" spans="1:15" ht="12.75" customHeight="1">
      <c r="A307" s="30">
        <v>297</v>
      </c>
      <c r="B307" s="311" t="s">
        <v>447</v>
      </c>
      <c r="C307" s="301">
        <v>470.05</v>
      </c>
      <c r="D307" s="302">
        <v>469</v>
      </c>
      <c r="E307" s="302">
        <v>460.45</v>
      </c>
      <c r="F307" s="302">
        <v>450.84999999999997</v>
      </c>
      <c r="G307" s="302">
        <v>442.29999999999995</v>
      </c>
      <c r="H307" s="302">
        <v>478.6</v>
      </c>
      <c r="I307" s="302">
        <v>487.15</v>
      </c>
      <c r="J307" s="302">
        <v>496.75000000000006</v>
      </c>
      <c r="K307" s="301">
        <v>477.55</v>
      </c>
      <c r="L307" s="301">
        <v>459.4</v>
      </c>
      <c r="M307" s="301">
        <v>0.47188999999999998</v>
      </c>
      <c r="N307" s="1"/>
      <c r="O307" s="1"/>
    </row>
    <row r="308" spans="1:15" ht="12.75" customHeight="1">
      <c r="A308" s="30">
        <v>298</v>
      </c>
      <c r="B308" s="311" t="s">
        <v>151</v>
      </c>
      <c r="C308" s="301">
        <v>94.95</v>
      </c>
      <c r="D308" s="302">
        <v>94.84999999999998</v>
      </c>
      <c r="E308" s="302">
        <v>93.69999999999996</v>
      </c>
      <c r="F308" s="302">
        <v>92.449999999999974</v>
      </c>
      <c r="G308" s="302">
        <v>91.299999999999955</v>
      </c>
      <c r="H308" s="302">
        <v>96.099999999999966</v>
      </c>
      <c r="I308" s="302">
        <v>97.249999999999972</v>
      </c>
      <c r="J308" s="302">
        <v>98.499999999999972</v>
      </c>
      <c r="K308" s="301">
        <v>96</v>
      </c>
      <c r="L308" s="301">
        <v>93.6</v>
      </c>
      <c r="M308" s="301">
        <v>28.221139999999998</v>
      </c>
      <c r="N308" s="1"/>
      <c r="O308" s="1"/>
    </row>
    <row r="309" spans="1:15" ht="12.75" customHeight="1">
      <c r="A309" s="30">
        <v>299</v>
      </c>
      <c r="B309" s="311" t="s">
        <v>152</v>
      </c>
      <c r="C309" s="301">
        <v>491.3</v>
      </c>
      <c r="D309" s="302">
        <v>492.0333333333333</v>
      </c>
      <c r="E309" s="302">
        <v>486.11666666666662</v>
      </c>
      <c r="F309" s="302">
        <v>480.93333333333334</v>
      </c>
      <c r="G309" s="302">
        <v>475.01666666666665</v>
      </c>
      <c r="H309" s="302">
        <v>497.21666666666658</v>
      </c>
      <c r="I309" s="302">
        <v>503.13333333333333</v>
      </c>
      <c r="J309" s="302">
        <v>508.31666666666655</v>
      </c>
      <c r="K309" s="301">
        <v>497.95</v>
      </c>
      <c r="L309" s="301">
        <v>486.85</v>
      </c>
      <c r="M309" s="301">
        <v>14.72376</v>
      </c>
      <c r="N309" s="1"/>
      <c r="O309" s="1"/>
    </row>
    <row r="310" spans="1:15" ht="12.75" customHeight="1">
      <c r="A310" s="30">
        <v>300</v>
      </c>
      <c r="B310" s="311" t="s">
        <v>153</v>
      </c>
      <c r="C310" s="301">
        <v>7892.45</v>
      </c>
      <c r="D310" s="302">
        <v>7844.7166666666672</v>
      </c>
      <c r="E310" s="302">
        <v>7768.4333333333343</v>
      </c>
      <c r="F310" s="302">
        <v>7644.416666666667</v>
      </c>
      <c r="G310" s="302">
        <v>7568.1333333333341</v>
      </c>
      <c r="H310" s="302">
        <v>7968.7333333333345</v>
      </c>
      <c r="I310" s="302">
        <v>8045.0166666666673</v>
      </c>
      <c r="J310" s="302">
        <v>8169.0333333333347</v>
      </c>
      <c r="K310" s="301">
        <v>7921</v>
      </c>
      <c r="L310" s="301">
        <v>7720.7</v>
      </c>
      <c r="M310" s="301">
        <v>8.1359600000000007</v>
      </c>
      <c r="N310" s="1"/>
      <c r="O310" s="1"/>
    </row>
    <row r="311" spans="1:15" ht="12.75" customHeight="1">
      <c r="A311" s="30">
        <v>301</v>
      </c>
      <c r="B311" s="311" t="s">
        <v>839</v>
      </c>
      <c r="C311" s="301">
        <v>2603.6999999999998</v>
      </c>
      <c r="D311" s="302">
        <v>2598.9</v>
      </c>
      <c r="E311" s="302">
        <v>2572.8000000000002</v>
      </c>
      <c r="F311" s="302">
        <v>2541.9</v>
      </c>
      <c r="G311" s="302">
        <v>2515.8000000000002</v>
      </c>
      <c r="H311" s="302">
        <v>2629.8</v>
      </c>
      <c r="I311" s="302">
        <v>2655.8999999999996</v>
      </c>
      <c r="J311" s="302">
        <v>2686.8</v>
      </c>
      <c r="K311" s="301">
        <v>2625</v>
      </c>
      <c r="L311" s="301">
        <v>2568</v>
      </c>
      <c r="M311" s="301">
        <v>0.26688000000000001</v>
      </c>
      <c r="N311" s="1"/>
      <c r="O311" s="1"/>
    </row>
    <row r="312" spans="1:15" ht="12.75" customHeight="1">
      <c r="A312" s="30">
        <v>302</v>
      </c>
      <c r="B312" s="311" t="s">
        <v>449</v>
      </c>
      <c r="C312" s="301">
        <v>356.8</v>
      </c>
      <c r="D312" s="302">
        <v>359.51666666666671</v>
      </c>
      <c r="E312" s="302">
        <v>352.63333333333344</v>
      </c>
      <c r="F312" s="302">
        <v>348.46666666666675</v>
      </c>
      <c r="G312" s="302">
        <v>341.58333333333348</v>
      </c>
      <c r="H312" s="302">
        <v>363.68333333333339</v>
      </c>
      <c r="I312" s="302">
        <v>370.56666666666672</v>
      </c>
      <c r="J312" s="302">
        <v>374.73333333333335</v>
      </c>
      <c r="K312" s="301">
        <v>366.4</v>
      </c>
      <c r="L312" s="301">
        <v>355.35</v>
      </c>
      <c r="M312" s="301">
        <v>3.1362700000000001</v>
      </c>
      <c r="N312" s="1"/>
      <c r="O312" s="1"/>
    </row>
    <row r="313" spans="1:15" ht="12.75" customHeight="1">
      <c r="A313" s="30">
        <v>303</v>
      </c>
      <c r="B313" s="311" t="s">
        <v>450</v>
      </c>
      <c r="C313" s="301">
        <v>270.60000000000002</v>
      </c>
      <c r="D313" s="302">
        <v>272.58333333333337</v>
      </c>
      <c r="E313" s="302">
        <v>267.86666666666673</v>
      </c>
      <c r="F313" s="302">
        <v>265.13333333333338</v>
      </c>
      <c r="G313" s="302">
        <v>260.41666666666674</v>
      </c>
      <c r="H313" s="302">
        <v>275.31666666666672</v>
      </c>
      <c r="I313" s="302">
        <v>280.03333333333342</v>
      </c>
      <c r="J313" s="302">
        <v>282.76666666666671</v>
      </c>
      <c r="K313" s="301">
        <v>277.3</v>
      </c>
      <c r="L313" s="301">
        <v>269.85000000000002</v>
      </c>
      <c r="M313" s="301">
        <v>2.28173</v>
      </c>
      <c r="N313" s="1"/>
      <c r="O313" s="1"/>
    </row>
    <row r="314" spans="1:15" ht="12.75" customHeight="1">
      <c r="A314" s="30">
        <v>304</v>
      </c>
      <c r="B314" s="311" t="s">
        <v>154</v>
      </c>
      <c r="C314" s="301">
        <v>771.55</v>
      </c>
      <c r="D314" s="302">
        <v>778.08333333333337</v>
      </c>
      <c r="E314" s="302">
        <v>762.16666666666674</v>
      </c>
      <c r="F314" s="302">
        <v>752.78333333333342</v>
      </c>
      <c r="G314" s="302">
        <v>736.86666666666679</v>
      </c>
      <c r="H314" s="302">
        <v>787.4666666666667</v>
      </c>
      <c r="I314" s="302">
        <v>803.38333333333344</v>
      </c>
      <c r="J314" s="302">
        <v>812.76666666666665</v>
      </c>
      <c r="K314" s="301">
        <v>794</v>
      </c>
      <c r="L314" s="301">
        <v>768.7</v>
      </c>
      <c r="M314" s="301">
        <v>11.33798</v>
      </c>
      <c r="N314" s="1"/>
      <c r="O314" s="1"/>
    </row>
    <row r="315" spans="1:15" ht="12.75" customHeight="1">
      <c r="A315" s="30">
        <v>305</v>
      </c>
      <c r="B315" s="311" t="s">
        <v>455</v>
      </c>
      <c r="C315" s="301">
        <v>1314.35</v>
      </c>
      <c r="D315" s="302">
        <v>1315.6333333333334</v>
      </c>
      <c r="E315" s="302">
        <v>1299.0666666666668</v>
      </c>
      <c r="F315" s="302">
        <v>1283.7833333333333</v>
      </c>
      <c r="G315" s="302">
        <v>1267.2166666666667</v>
      </c>
      <c r="H315" s="302">
        <v>1330.916666666667</v>
      </c>
      <c r="I315" s="302">
        <v>1347.4833333333336</v>
      </c>
      <c r="J315" s="302">
        <v>1362.7666666666671</v>
      </c>
      <c r="K315" s="301">
        <v>1332.2</v>
      </c>
      <c r="L315" s="301">
        <v>1300.3499999999999</v>
      </c>
      <c r="M315" s="301">
        <v>1.1097600000000001</v>
      </c>
      <c r="N315" s="1"/>
      <c r="O315" s="1"/>
    </row>
    <row r="316" spans="1:15" ht="12.75" customHeight="1">
      <c r="A316" s="30">
        <v>306</v>
      </c>
      <c r="B316" s="311" t="s">
        <v>155</v>
      </c>
      <c r="C316" s="301">
        <v>1523.5</v>
      </c>
      <c r="D316" s="302">
        <v>1553.1499999999999</v>
      </c>
      <c r="E316" s="302">
        <v>1486.3499999999997</v>
      </c>
      <c r="F316" s="302">
        <v>1449.1999999999998</v>
      </c>
      <c r="G316" s="302">
        <v>1382.3999999999996</v>
      </c>
      <c r="H316" s="302">
        <v>1590.2999999999997</v>
      </c>
      <c r="I316" s="302">
        <v>1657.1</v>
      </c>
      <c r="J316" s="302">
        <v>1694.2499999999998</v>
      </c>
      <c r="K316" s="301">
        <v>1619.95</v>
      </c>
      <c r="L316" s="301">
        <v>1516</v>
      </c>
      <c r="M316" s="301">
        <v>4.9386000000000001</v>
      </c>
      <c r="N316" s="1"/>
      <c r="O316" s="1"/>
    </row>
    <row r="317" spans="1:15" ht="12.75" customHeight="1">
      <c r="A317" s="30">
        <v>307</v>
      </c>
      <c r="B317" s="311" t="s">
        <v>156</v>
      </c>
      <c r="C317" s="301">
        <v>825.4</v>
      </c>
      <c r="D317" s="302">
        <v>821.33333333333337</v>
      </c>
      <c r="E317" s="302">
        <v>809.7166666666667</v>
      </c>
      <c r="F317" s="302">
        <v>794.0333333333333</v>
      </c>
      <c r="G317" s="302">
        <v>782.41666666666663</v>
      </c>
      <c r="H317" s="302">
        <v>837.01666666666677</v>
      </c>
      <c r="I317" s="302">
        <v>848.63333333333333</v>
      </c>
      <c r="J317" s="302">
        <v>864.31666666666683</v>
      </c>
      <c r="K317" s="301">
        <v>832.95</v>
      </c>
      <c r="L317" s="301">
        <v>805.65</v>
      </c>
      <c r="M317" s="301">
        <v>9.0402000000000005</v>
      </c>
      <c r="N317" s="1"/>
      <c r="O317" s="1"/>
    </row>
    <row r="318" spans="1:15" ht="12.75" customHeight="1">
      <c r="A318" s="30">
        <v>308</v>
      </c>
      <c r="B318" s="311" t="s">
        <v>157</v>
      </c>
      <c r="C318" s="301">
        <v>762.1</v>
      </c>
      <c r="D318" s="302">
        <v>762.69999999999993</v>
      </c>
      <c r="E318" s="302">
        <v>754.39999999999986</v>
      </c>
      <c r="F318" s="302">
        <v>746.69999999999993</v>
      </c>
      <c r="G318" s="302">
        <v>738.39999999999986</v>
      </c>
      <c r="H318" s="302">
        <v>770.39999999999986</v>
      </c>
      <c r="I318" s="302">
        <v>778.69999999999982</v>
      </c>
      <c r="J318" s="302">
        <v>786.39999999999986</v>
      </c>
      <c r="K318" s="301">
        <v>771</v>
      </c>
      <c r="L318" s="301">
        <v>755</v>
      </c>
      <c r="M318" s="301">
        <v>2.21767</v>
      </c>
      <c r="N318" s="1"/>
      <c r="O318" s="1"/>
    </row>
    <row r="319" spans="1:15" ht="12.75" customHeight="1">
      <c r="A319" s="30">
        <v>309</v>
      </c>
      <c r="B319" s="311" t="s">
        <v>446</v>
      </c>
      <c r="C319" s="301">
        <v>222</v>
      </c>
      <c r="D319" s="302">
        <v>220.61666666666667</v>
      </c>
      <c r="E319" s="302">
        <v>217.73333333333335</v>
      </c>
      <c r="F319" s="302">
        <v>213.46666666666667</v>
      </c>
      <c r="G319" s="302">
        <v>210.58333333333334</v>
      </c>
      <c r="H319" s="302">
        <v>224.88333333333335</v>
      </c>
      <c r="I319" s="302">
        <v>227.76666666666668</v>
      </c>
      <c r="J319" s="302">
        <v>232.03333333333336</v>
      </c>
      <c r="K319" s="301">
        <v>223.5</v>
      </c>
      <c r="L319" s="301">
        <v>216.35</v>
      </c>
      <c r="M319" s="301">
        <v>2.6007699999999998</v>
      </c>
      <c r="N319" s="1"/>
      <c r="O319" s="1"/>
    </row>
    <row r="320" spans="1:15" ht="12.75" customHeight="1">
      <c r="A320" s="30">
        <v>310</v>
      </c>
      <c r="B320" s="311" t="s">
        <v>453</v>
      </c>
      <c r="C320" s="301">
        <v>171.9</v>
      </c>
      <c r="D320" s="302">
        <v>171.91666666666666</v>
      </c>
      <c r="E320" s="302">
        <v>170.33333333333331</v>
      </c>
      <c r="F320" s="302">
        <v>168.76666666666665</v>
      </c>
      <c r="G320" s="302">
        <v>167.18333333333331</v>
      </c>
      <c r="H320" s="302">
        <v>173.48333333333332</v>
      </c>
      <c r="I320" s="302">
        <v>175.06666666666663</v>
      </c>
      <c r="J320" s="302">
        <v>176.63333333333333</v>
      </c>
      <c r="K320" s="301">
        <v>173.5</v>
      </c>
      <c r="L320" s="301">
        <v>170.35</v>
      </c>
      <c r="M320" s="301">
        <v>0.79561999999999999</v>
      </c>
      <c r="N320" s="1"/>
      <c r="O320" s="1"/>
    </row>
    <row r="321" spans="1:15" ht="12.75" customHeight="1">
      <c r="A321" s="30">
        <v>311</v>
      </c>
      <c r="B321" s="311" t="s">
        <v>451</v>
      </c>
      <c r="C321" s="301">
        <v>200.4</v>
      </c>
      <c r="D321" s="302">
        <v>199.61666666666667</v>
      </c>
      <c r="E321" s="302">
        <v>196.13333333333335</v>
      </c>
      <c r="F321" s="302">
        <v>191.86666666666667</v>
      </c>
      <c r="G321" s="302">
        <v>188.38333333333335</v>
      </c>
      <c r="H321" s="302">
        <v>203.88333333333335</v>
      </c>
      <c r="I321" s="302">
        <v>207.3666666666667</v>
      </c>
      <c r="J321" s="302">
        <v>211.63333333333335</v>
      </c>
      <c r="K321" s="301">
        <v>203.1</v>
      </c>
      <c r="L321" s="301">
        <v>195.35</v>
      </c>
      <c r="M321" s="301">
        <v>8.9555100000000003</v>
      </c>
      <c r="N321" s="1"/>
      <c r="O321" s="1"/>
    </row>
    <row r="322" spans="1:15" ht="12.75" customHeight="1">
      <c r="A322" s="30">
        <v>312</v>
      </c>
      <c r="B322" s="311" t="s">
        <v>452</v>
      </c>
      <c r="C322" s="301">
        <v>863.45</v>
      </c>
      <c r="D322" s="302">
        <v>864.58333333333337</v>
      </c>
      <c r="E322" s="302">
        <v>852.76666666666677</v>
      </c>
      <c r="F322" s="302">
        <v>842.08333333333337</v>
      </c>
      <c r="G322" s="302">
        <v>830.26666666666677</v>
      </c>
      <c r="H322" s="302">
        <v>875.26666666666677</v>
      </c>
      <c r="I322" s="302">
        <v>887.08333333333337</v>
      </c>
      <c r="J322" s="302">
        <v>897.76666666666677</v>
      </c>
      <c r="K322" s="301">
        <v>876.4</v>
      </c>
      <c r="L322" s="301">
        <v>853.9</v>
      </c>
      <c r="M322" s="301">
        <v>1.37148</v>
      </c>
      <c r="N322" s="1"/>
      <c r="O322" s="1"/>
    </row>
    <row r="323" spans="1:15" ht="12.75" customHeight="1">
      <c r="A323" s="30">
        <v>313</v>
      </c>
      <c r="B323" s="311" t="s">
        <v>158</v>
      </c>
      <c r="C323" s="301">
        <v>3063</v>
      </c>
      <c r="D323" s="302">
        <v>3059.3166666666671</v>
      </c>
      <c r="E323" s="302">
        <v>3024.6333333333341</v>
      </c>
      <c r="F323" s="302">
        <v>2986.2666666666669</v>
      </c>
      <c r="G323" s="302">
        <v>2951.5833333333339</v>
      </c>
      <c r="H323" s="302">
        <v>3097.6833333333343</v>
      </c>
      <c r="I323" s="302">
        <v>3132.3666666666677</v>
      </c>
      <c r="J323" s="302">
        <v>3170.7333333333345</v>
      </c>
      <c r="K323" s="301">
        <v>3094</v>
      </c>
      <c r="L323" s="301">
        <v>3020.95</v>
      </c>
      <c r="M323" s="301">
        <v>3.8182999999999998</v>
      </c>
      <c r="N323" s="1"/>
      <c r="O323" s="1"/>
    </row>
    <row r="324" spans="1:15" ht="12.75" customHeight="1">
      <c r="A324" s="30">
        <v>314</v>
      </c>
      <c r="B324" s="311" t="s">
        <v>443</v>
      </c>
      <c r="C324" s="301">
        <v>40.1</v>
      </c>
      <c r="D324" s="302">
        <v>40.1</v>
      </c>
      <c r="E324" s="302">
        <v>39.6</v>
      </c>
      <c r="F324" s="302">
        <v>39.1</v>
      </c>
      <c r="G324" s="302">
        <v>38.6</v>
      </c>
      <c r="H324" s="302">
        <v>40.6</v>
      </c>
      <c r="I324" s="302">
        <v>41.1</v>
      </c>
      <c r="J324" s="302">
        <v>41.6</v>
      </c>
      <c r="K324" s="301">
        <v>40.6</v>
      </c>
      <c r="L324" s="301">
        <v>39.6</v>
      </c>
      <c r="M324" s="301">
        <v>11.22659</v>
      </c>
      <c r="N324" s="1"/>
      <c r="O324" s="1"/>
    </row>
    <row r="325" spans="1:15" ht="12.75" customHeight="1">
      <c r="A325" s="30">
        <v>315</v>
      </c>
      <c r="B325" s="311" t="s">
        <v>444</v>
      </c>
      <c r="C325" s="301">
        <v>156.15</v>
      </c>
      <c r="D325" s="302">
        <v>156.44999999999999</v>
      </c>
      <c r="E325" s="302">
        <v>154.89999999999998</v>
      </c>
      <c r="F325" s="302">
        <v>153.64999999999998</v>
      </c>
      <c r="G325" s="302">
        <v>152.09999999999997</v>
      </c>
      <c r="H325" s="302">
        <v>157.69999999999999</v>
      </c>
      <c r="I325" s="302">
        <v>159.25</v>
      </c>
      <c r="J325" s="302">
        <v>160.5</v>
      </c>
      <c r="K325" s="301">
        <v>158</v>
      </c>
      <c r="L325" s="301">
        <v>155.19999999999999</v>
      </c>
      <c r="M325" s="301">
        <v>1.2547299999999999</v>
      </c>
      <c r="N325" s="1"/>
      <c r="O325" s="1"/>
    </row>
    <row r="326" spans="1:15" ht="12.75" customHeight="1">
      <c r="A326" s="30">
        <v>316</v>
      </c>
      <c r="B326" s="311" t="s">
        <v>454</v>
      </c>
      <c r="C326" s="301">
        <v>815.15</v>
      </c>
      <c r="D326" s="302">
        <v>813.61666666666667</v>
      </c>
      <c r="E326" s="302">
        <v>778.63333333333333</v>
      </c>
      <c r="F326" s="302">
        <v>742.11666666666667</v>
      </c>
      <c r="G326" s="302">
        <v>707.13333333333333</v>
      </c>
      <c r="H326" s="302">
        <v>850.13333333333333</v>
      </c>
      <c r="I326" s="302">
        <v>885.11666666666667</v>
      </c>
      <c r="J326" s="302">
        <v>921.63333333333333</v>
      </c>
      <c r="K326" s="301">
        <v>848.6</v>
      </c>
      <c r="L326" s="301">
        <v>777.1</v>
      </c>
      <c r="M326" s="301">
        <v>1.1922699999999999</v>
      </c>
      <c r="N326" s="1"/>
      <c r="O326" s="1"/>
    </row>
    <row r="327" spans="1:15" ht="12.75" customHeight="1">
      <c r="A327" s="30">
        <v>317</v>
      </c>
      <c r="B327" s="311" t="s">
        <v>160</v>
      </c>
      <c r="C327" s="301">
        <v>2522.4</v>
      </c>
      <c r="D327" s="302">
        <v>2526.9</v>
      </c>
      <c r="E327" s="302">
        <v>2499.1000000000004</v>
      </c>
      <c r="F327" s="302">
        <v>2475.8000000000002</v>
      </c>
      <c r="G327" s="302">
        <v>2448.0000000000005</v>
      </c>
      <c r="H327" s="302">
        <v>2550.2000000000003</v>
      </c>
      <c r="I327" s="302">
        <v>2578.0000000000005</v>
      </c>
      <c r="J327" s="302">
        <v>2601.3000000000002</v>
      </c>
      <c r="K327" s="301">
        <v>2554.6999999999998</v>
      </c>
      <c r="L327" s="301">
        <v>2503.6</v>
      </c>
      <c r="M327" s="301">
        <v>3.0385599999999999</v>
      </c>
      <c r="N327" s="1"/>
      <c r="O327" s="1"/>
    </row>
    <row r="328" spans="1:15" ht="12.75" customHeight="1">
      <c r="A328" s="30">
        <v>318</v>
      </c>
      <c r="B328" s="311" t="s">
        <v>161</v>
      </c>
      <c r="C328" s="301">
        <v>70653.55</v>
      </c>
      <c r="D328" s="302">
        <v>71123.400000000009</v>
      </c>
      <c r="E328" s="302">
        <v>69850.150000000023</v>
      </c>
      <c r="F328" s="302">
        <v>69046.750000000015</v>
      </c>
      <c r="G328" s="302">
        <v>67773.500000000029</v>
      </c>
      <c r="H328" s="302">
        <v>71926.800000000017</v>
      </c>
      <c r="I328" s="302">
        <v>73200.049999999988</v>
      </c>
      <c r="J328" s="302">
        <v>74003.450000000012</v>
      </c>
      <c r="K328" s="301">
        <v>72396.649999999994</v>
      </c>
      <c r="L328" s="301">
        <v>70320</v>
      </c>
      <c r="M328" s="301">
        <v>0.10536</v>
      </c>
      <c r="N328" s="1"/>
      <c r="O328" s="1"/>
    </row>
    <row r="329" spans="1:15" ht="12.75" customHeight="1">
      <c r="A329" s="30">
        <v>319</v>
      </c>
      <c r="B329" s="311" t="s">
        <v>448</v>
      </c>
      <c r="C329" s="301">
        <v>118</v>
      </c>
      <c r="D329" s="302">
        <v>118.56666666666666</v>
      </c>
      <c r="E329" s="302">
        <v>109.48333333333332</v>
      </c>
      <c r="F329" s="302">
        <v>100.96666666666665</v>
      </c>
      <c r="G329" s="302">
        <v>91.883333333333312</v>
      </c>
      <c r="H329" s="302">
        <v>127.08333333333333</v>
      </c>
      <c r="I329" s="302">
        <v>136.16666666666669</v>
      </c>
      <c r="J329" s="302">
        <v>144.68333333333334</v>
      </c>
      <c r="K329" s="301">
        <v>127.65</v>
      </c>
      <c r="L329" s="301">
        <v>110.05</v>
      </c>
      <c r="M329" s="301">
        <v>869.68939999999998</v>
      </c>
      <c r="N329" s="1"/>
      <c r="O329" s="1"/>
    </row>
    <row r="330" spans="1:15" ht="12.75" customHeight="1">
      <c r="A330" s="30">
        <v>320</v>
      </c>
      <c r="B330" s="311" t="s">
        <v>162</v>
      </c>
      <c r="C330" s="301">
        <v>1074.4000000000001</v>
      </c>
      <c r="D330" s="302">
        <v>1069.6666666666667</v>
      </c>
      <c r="E330" s="302">
        <v>1060.3333333333335</v>
      </c>
      <c r="F330" s="302">
        <v>1046.2666666666667</v>
      </c>
      <c r="G330" s="302">
        <v>1036.9333333333334</v>
      </c>
      <c r="H330" s="302">
        <v>1083.7333333333336</v>
      </c>
      <c r="I330" s="302">
        <v>1093.0666666666671</v>
      </c>
      <c r="J330" s="302">
        <v>1107.1333333333337</v>
      </c>
      <c r="K330" s="301">
        <v>1079</v>
      </c>
      <c r="L330" s="301">
        <v>1055.5999999999999</v>
      </c>
      <c r="M330" s="301">
        <v>8.3475699999999993</v>
      </c>
      <c r="N330" s="1"/>
      <c r="O330" s="1"/>
    </row>
    <row r="331" spans="1:15" ht="12.75" customHeight="1">
      <c r="A331" s="30">
        <v>321</v>
      </c>
      <c r="B331" s="311" t="s">
        <v>163</v>
      </c>
      <c r="C331" s="301">
        <v>283.10000000000002</v>
      </c>
      <c r="D331" s="302">
        <v>281.61666666666662</v>
      </c>
      <c r="E331" s="302">
        <v>278.28333333333325</v>
      </c>
      <c r="F331" s="302">
        <v>273.46666666666664</v>
      </c>
      <c r="G331" s="302">
        <v>270.13333333333327</v>
      </c>
      <c r="H331" s="302">
        <v>286.43333333333322</v>
      </c>
      <c r="I331" s="302">
        <v>289.76666666666659</v>
      </c>
      <c r="J331" s="302">
        <v>294.5833333333332</v>
      </c>
      <c r="K331" s="301">
        <v>284.95</v>
      </c>
      <c r="L331" s="301">
        <v>276.8</v>
      </c>
      <c r="M331" s="301">
        <v>3.5857999999999999</v>
      </c>
      <c r="N331" s="1"/>
      <c r="O331" s="1"/>
    </row>
    <row r="332" spans="1:15" ht="12.75" customHeight="1">
      <c r="A332" s="30">
        <v>322</v>
      </c>
      <c r="B332" s="311" t="s">
        <v>268</v>
      </c>
      <c r="C332" s="301">
        <v>688.95</v>
      </c>
      <c r="D332" s="302">
        <v>688.70000000000016</v>
      </c>
      <c r="E332" s="302">
        <v>681.3000000000003</v>
      </c>
      <c r="F332" s="302">
        <v>673.65000000000009</v>
      </c>
      <c r="G332" s="302">
        <v>666.25000000000023</v>
      </c>
      <c r="H332" s="302">
        <v>696.35000000000036</v>
      </c>
      <c r="I332" s="302">
        <v>703.75000000000023</v>
      </c>
      <c r="J332" s="302">
        <v>711.40000000000043</v>
      </c>
      <c r="K332" s="301">
        <v>696.1</v>
      </c>
      <c r="L332" s="301">
        <v>681.05</v>
      </c>
      <c r="M332" s="301">
        <v>1.1775199999999999</v>
      </c>
      <c r="N332" s="1"/>
      <c r="O332" s="1"/>
    </row>
    <row r="333" spans="1:15" ht="12.75" customHeight="1">
      <c r="A333" s="30">
        <v>323</v>
      </c>
      <c r="B333" s="311" t="s">
        <v>164</v>
      </c>
      <c r="C333" s="301">
        <v>93.8</v>
      </c>
      <c r="D333" s="302">
        <v>93.283333333333317</v>
      </c>
      <c r="E333" s="302">
        <v>92.46666666666664</v>
      </c>
      <c r="F333" s="302">
        <v>91.133333333333326</v>
      </c>
      <c r="G333" s="302">
        <v>90.316666666666649</v>
      </c>
      <c r="H333" s="302">
        <v>94.616666666666632</v>
      </c>
      <c r="I333" s="302">
        <v>95.433333333333323</v>
      </c>
      <c r="J333" s="302">
        <v>96.766666666666623</v>
      </c>
      <c r="K333" s="301">
        <v>94.1</v>
      </c>
      <c r="L333" s="301">
        <v>91.95</v>
      </c>
      <c r="M333" s="301">
        <v>108.79404</v>
      </c>
      <c r="N333" s="1"/>
      <c r="O333" s="1"/>
    </row>
    <row r="334" spans="1:15" ht="12.75" customHeight="1">
      <c r="A334" s="30">
        <v>324</v>
      </c>
      <c r="B334" s="311" t="s">
        <v>165</v>
      </c>
      <c r="C334" s="301">
        <v>3697.25</v>
      </c>
      <c r="D334" s="302">
        <v>3654.15</v>
      </c>
      <c r="E334" s="302">
        <v>3598.3</v>
      </c>
      <c r="F334" s="302">
        <v>3499.35</v>
      </c>
      <c r="G334" s="302">
        <v>3443.5</v>
      </c>
      <c r="H334" s="302">
        <v>3753.1000000000004</v>
      </c>
      <c r="I334" s="302">
        <v>3808.95</v>
      </c>
      <c r="J334" s="302">
        <v>3907.9000000000005</v>
      </c>
      <c r="K334" s="301">
        <v>3710</v>
      </c>
      <c r="L334" s="301">
        <v>3555.2</v>
      </c>
      <c r="M334" s="301">
        <v>5.8759800000000002</v>
      </c>
      <c r="N334" s="1"/>
      <c r="O334" s="1"/>
    </row>
    <row r="335" spans="1:15" ht="12.75" customHeight="1">
      <c r="A335" s="30">
        <v>325</v>
      </c>
      <c r="B335" s="311" t="s">
        <v>166</v>
      </c>
      <c r="C335" s="301">
        <v>3644.95</v>
      </c>
      <c r="D335" s="302">
        <v>3676.65</v>
      </c>
      <c r="E335" s="302">
        <v>3598.3</v>
      </c>
      <c r="F335" s="302">
        <v>3551.65</v>
      </c>
      <c r="G335" s="302">
        <v>3473.3</v>
      </c>
      <c r="H335" s="302">
        <v>3723.3</v>
      </c>
      <c r="I335" s="302">
        <v>3801.6499999999996</v>
      </c>
      <c r="J335" s="302">
        <v>3848.3</v>
      </c>
      <c r="K335" s="301">
        <v>3755</v>
      </c>
      <c r="L335" s="301">
        <v>3630</v>
      </c>
      <c r="M335" s="301">
        <v>0.55105999999999999</v>
      </c>
      <c r="N335" s="1"/>
      <c r="O335" s="1"/>
    </row>
    <row r="336" spans="1:15" ht="12.75" customHeight="1">
      <c r="A336" s="30">
        <v>326</v>
      </c>
      <c r="B336" s="311" t="s">
        <v>840</v>
      </c>
      <c r="C336" s="301">
        <v>1168.2</v>
      </c>
      <c r="D336" s="302">
        <v>1174.75</v>
      </c>
      <c r="E336" s="302">
        <v>1155.6500000000001</v>
      </c>
      <c r="F336" s="302">
        <v>1143.1000000000001</v>
      </c>
      <c r="G336" s="302">
        <v>1124.0000000000002</v>
      </c>
      <c r="H336" s="302">
        <v>1187.3</v>
      </c>
      <c r="I336" s="302">
        <v>1206.3999999999999</v>
      </c>
      <c r="J336" s="302">
        <v>1218.9499999999998</v>
      </c>
      <c r="K336" s="301">
        <v>1193.8499999999999</v>
      </c>
      <c r="L336" s="301">
        <v>1162.2</v>
      </c>
      <c r="M336" s="301">
        <v>0.39562999999999998</v>
      </c>
      <c r="N336" s="1"/>
      <c r="O336" s="1"/>
    </row>
    <row r="337" spans="1:15" ht="12.75" customHeight="1">
      <c r="A337" s="30">
        <v>327</v>
      </c>
      <c r="B337" s="311" t="s">
        <v>456</v>
      </c>
      <c r="C337" s="301">
        <v>32.5</v>
      </c>
      <c r="D337" s="302">
        <v>32.466666666666661</v>
      </c>
      <c r="E337" s="302">
        <v>32.083333333333321</v>
      </c>
      <c r="F337" s="302">
        <v>31.666666666666657</v>
      </c>
      <c r="G337" s="302">
        <v>31.283333333333317</v>
      </c>
      <c r="H337" s="302">
        <v>32.883333333333326</v>
      </c>
      <c r="I337" s="302">
        <v>33.266666666666666</v>
      </c>
      <c r="J337" s="302">
        <v>33.68333333333333</v>
      </c>
      <c r="K337" s="301">
        <v>32.85</v>
      </c>
      <c r="L337" s="301">
        <v>32.049999999999997</v>
      </c>
      <c r="M337" s="301">
        <v>23.160830000000001</v>
      </c>
      <c r="N337" s="1"/>
      <c r="O337" s="1"/>
    </row>
    <row r="338" spans="1:15" ht="12.75" customHeight="1">
      <c r="A338" s="30">
        <v>328</v>
      </c>
      <c r="B338" s="311" t="s">
        <v>457</v>
      </c>
      <c r="C338" s="301">
        <v>62.3</v>
      </c>
      <c r="D338" s="302">
        <v>62.583333333333336</v>
      </c>
      <c r="E338" s="302">
        <v>61.56666666666667</v>
      </c>
      <c r="F338" s="302">
        <v>60.833333333333336</v>
      </c>
      <c r="G338" s="302">
        <v>59.81666666666667</v>
      </c>
      <c r="H338" s="302">
        <v>63.31666666666667</v>
      </c>
      <c r="I338" s="302">
        <v>64.333333333333343</v>
      </c>
      <c r="J338" s="302">
        <v>65.066666666666663</v>
      </c>
      <c r="K338" s="301">
        <v>63.6</v>
      </c>
      <c r="L338" s="301">
        <v>61.85</v>
      </c>
      <c r="M338" s="301">
        <v>20.16957</v>
      </c>
      <c r="N338" s="1"/>
      <c r="O338" s="1"/>
    </row>
    <row r="339" spans="1:15" ht="12.75" customHeight="1">
      <c r="A339" s="30">
        <v>329</v>
      </c>
      <c r="B339" s="311" t="s">
        <v>458</v>
      </c>
      <c r="C339" s="301">
        <v>544.9</v>
      </c>
      <c r="D339" s="302">
        <v>546.6</v>
      </c>
      <c r="E339" s="302">
        <v>538.30000000000007</v>
      </c>
      <c r="F339" s="302">
        <v>531.70000000000005</v>
      </c>
      <c r="G339" s="302">
        <v>523.40000000000009</v>
      </c>
      <c r="H339" s="302">
        <v>553.20000000000005</v>
      </c>
      <c r="I339" s="302">
        <v>561.5</v>
      </c>
      <c r="J339" s="302">
        <v>568.1</v>
      </c>
      <c r="K339" s="301">
        <v>554.9</v>
      </c>
      <c r="L339" s="301">
        <v>540</v>
      </c>
      <c r="M339" s="301">
        <v>0.20024</v>
      </c>
      <c r="N339" s="1"/>
      <c r="O339" s="1"/>
    </row>
    <row r="340" spans="1:15" ht="12.75" customHeight="1">
      <c r="A340" s="30">
        <v>330</v>
      </c>
      <c r="B340" s="311" t="s">
        <v>167</v>
      </c>
      <c r="C340" s="301">
        <v>16723.75</v>
      </c>
      <c r="D340" s="302">
        <v>16643.433333333334</v>
      </c>
      <c r="E340" s="302">
        <v>16526.866666666669</v>
      </c>
      <c r="F340" s="302">
        <v>16329.983333333334</v>
      </c>
      <c r="G340" s="302">
        <v>16213.416666666668</v>
      </c>
      <c r="H340" s="302">
        <v>16840.316666666669</v>
      </c>
      <c r="I340" s="302">
        <v>16956.883333333335</v>
      </c>
      <c r="J340" s="302">
        <v>17153.76666666667</v>
      </c>
      <c r="K340" s="301">
        <v>16760</v>
      </c>
      <c r="L340" s="301">
        <v>16446.55</v>
      </c>
      <c r="M340" s="301">
        <v>0.81635999999999997</v>
      </c>
      <c r="N340" s="1"/>
      <c r="O340" s="1"/>
    </row>
    <row r="341" spans="1:15" ht="12.75" customHeight="1">
      <c r="A341" s="30">
        <v>331</v>
      </c>
      <c r="B341" s="311" t="s">
        <v>464</v>
      </c>
      <c r="C341" s="301">
        <v>80.05</v>
      </c>
      <c r="D341" s="302">
        <v>78.783333333333331</v>
      </c>
      <c r="E341" s="302">
        <v>76.266666666666666</v>
      </c>
      <c r="F341" s="302">
        <v>72.483333333333334</v>
      </c>
      <c r="G341" s="302">
        <v>69.966666666666669</v>
      </c>
      <c r="H341" s="302">
        <v>82.566666666666663</v>
      </c>
      <c r="I341" s="302">
        <v>85.083333333333314</v>
      </c>
      <c r="J341" s="302">
        <v>88.86666666666666</v>
      </c>
      <c r="K341" s="301">
        <v>81.3</v>
      </c>
      <c r="L341" s="301">
        <v>75</v>
      </c>
      <c r="M341" s="301">
        <v>41.017400000000002</v>
      </c>
      <c r="N341" s="1"/>
      <c r="O341" s="1"/>
    </row>
    <row r="342" spans="1:15" ht="12.75" customHeight="1">
      <c r="A342" s="30">
        <v>332</v>
      </c>
      <c r="B342" s="311" t="s">
        <v>463</v>
      </c>
      <c r="C342" s="301">
        <v>48.65</v>
      </c>
      <c r="D342" s="302">
        <v>48.983333333333327</v>
      </c>
      <c r="E342" s="302">
        <v>48.066666666666656</v>
      </c>
      <c r="F342" s="302">
        <v>47.483333333333327</v>
      </c>
      <c r="G342" s="302">
        <v>46.566666666666656</v>
      </c>
      <c r="H342" s="302">
        <v>49.566666666666656</v>
      </c>
      <c r="I342" s="302">
        <v>50.483333333333327</v>
      </c>
      <c r="J342" s="302">
        <v>51.066666666666656</v>
      </c>
      <c r="K342" s="301">
        <v>49.9</v>
      </c>
      <c r="L342" s="301">
        <v>48.4</v>
      </c>
      <c r="M342" s="301">
        <v>9.9674099999999992</v>
      </c>
      <c r="N342" s="1"/>
      <c r="O342" s="1"/>
    </row>
    <row r="343" spans="1:15" ht="12.75" customHeight="1">
      <c r="A343" s="30">
        <v>333</v>
      </c>
      <c r="B343" s="311" t="s">
        <v>462</v>
      </c>
      <c r="C343" s="301">
        <v>654</v>
      </c>
      <c r="D343" s="302">
        <v>657.9666666666667</v>
      </c>
      <c r="E343" s="302">
        <v>646.93333333333339</v>
      </c>
      <c r="F343" s="302">
        <v>639.86666666666667</v>
      </c>
      <c r="G343" s="302">
        <v>628.83333333333337</v>
      </c>
      <c r="H343" s="302">
        <v>665.03333333333342</v>
      </c>
      <c r="I343" s="302">
        <v>676.06666666666672</v>
      </c>
      <c r="J343" s="302">
        <v>683.13333333333344</v>
      </c>
      <c r="K343" s="301">
        <v>669</v>
      </c>
      <c r="L343" s="301">
        <v>650.9</v>
      </c>
      <c r="M343" s="301">
        <v>1.4608699999999999</v>
      </c>
      <c r="N343" s="1"/>
      <c r="O343" s="1"/>
    </row>
    <row r="344" spans="1:15" ht="12.75" customHeight="1">
      <c r="A344" s="30">
        <v>334</v>
      </c>
      <c r="B344" s="311" t="s">
        <v>459</v>
      </c>
      <c r="C344" s="301">
        <v>33.950000000000003</v>
      </c>
      <c r="D344" s="302">
        <v>34</v>
      </c>
      <c r="E344" s="302">
        <v>33.6</v>
      </c>
      <c r="F344" s="302">
        <v>33.25</v>
      </c>
      <c r="G344" s="302">
        <v>32.85</v>
      </c>
      <c r="H344" s="302">
        <v>34.35</v>
      </c>
      <c r="I344" s="302">
        <v>34.750000000000007</v>
      </c>
      <c r="J344" s="302">
        <v>35.1</v>
      </c>
      <c r="K344" s="301">
        <v>34.4</v>
      </c>
      <c r="L344" s="301">
        <v>33.65</v>
      </c>
      <c r="M344" s="301">
        <v>69.020129999999995</v>
      </c>
      <c r="N344" s="1"/>
      <c r="O344" s="1"/>
    </row>
    <row r="345" spans="1:15" ht="12.75" customHeight="1">
      <c r="A345" s="30">
        <v>335</v>
      </c>
      <c r="B345" s="311" t="s">
        <v>534</v>
      </c>
      <c r="C345" s="301">
        <v>96.15</v>
      </c>
      <c r="D345" s="302">
        <v>96.516666666666666</v>
      </c>
      <c r="E345" s="302">
        <v>95.433333333333337</v>
      </c>
      <c r="F345" s="302">
        <v>94.716666666666669</v>
      </c>
      <c r="G345" s="302">
        <v>93.63333333333334</v>
      </c>
      <c r="H345" s="302">
        <v>97.233333333333334</v>
      </c>
      <c r="I345" s="302">
        <v>98.316666666666677</v>
      </c>
      <c r="J345" s="302">
        <v>99.033333333333331</v>
      </c>
      <c r="K345" s="301">
        <v>97.6</v>
      </c>
      <c r="L345" s="301">
        <v>95.8</v>
      </c>
      <c r="M345" s="301">
        <v>2.1369199999999999</v>
      </c>
      <c r="N345" s="1"/>
      <c r="O345" s="1"/>
    </row>
    <row r="346" spans="1:15" ht="12.75" customHeight="1">
      <c r="A346" s="30">
        <v>336</v>
      </c>
      <c r="B346" s="311" t="s">
        <v>465</v>
      </c>
      <c r="C346" s="301">
        <v>1910.8</v>
      </c>
      <c r="D346" s="302">
        <v>1919.8500000000001</v>
      </c>
      <c r="E346" s="302">
        <v>1890.9500000000003</v>
      </c>
      <c r="F346" s="302">
        <v>1871.1000000000001</v>
      </c>
      <c r="G346" s="302">
        <v>1842.2000000000003</v>
      </c>
      <c r="H346" s="302">
        <v>1939.7000000000003</v>
      </c>
      <c r="I346" s="302">
        <v>1968.6000000000004</v>
      </c>
      <c r="J346" s="302">
        <v>1988.4500000000003</v>
      </c>
      <c r="K346" s="301">
        <v>1948.75</v>
      </c>
      <c r="L346" s="301">
        <v>1900</v>
      </c>
      <c r="M346" s="301">
        <v>1.295E-2</v>
      </c>
      <c r="N346" s="1"/>
      <c r="O346" s="1"/>
    </row>
    <row r="347" spans="1:15" ht="12.75" customHeight="1">
      <c r="A347" s="30">
        <v>337</v>
      </c>
      <c r="B347" s="311" t="s">
        <v>460</v>
      </c>
      <c r="C347" s="301">
        <v>74.45</v>
      </c>
      <c r="D347" s="302">
        <v>74.083333333333329</v>
      </c>
      <c r="E347" s="302">
        <v>73.36666666666666</v>
      </c>
      <c r="F347" s="302">
        <v>72.283333333333331</v>
      </c>
      <c r="G347" s="302">
        <v>71.566666666666663</v>
      </c>
      <c r="H347" s="302">
        <v>75.166666666666657</v>
      </c>
      <c r="I347" s="302">
        <v>75.883333333333326</v>
      </c>
      <c r="J347" s="302">
        <v>76.966666666666654</v>
      </c>
      <c r="K347" s="301">
        <v>74.8</v>
      </c>
      <c r="L347" s="301">
        <v>73</v>
      </c>
      <c r="M347" s="301">
        <v>26.849699999999999</v>
      </c>
      <c r="N347" s="1"/>
      <c r="O347" s="1"/>
    </row>
    <row r="348" spans="1:15" ht="12.75" customHeight="1">
      <c r="A348" s="30">
        <v>338</v>
      </c>
      <c r="B348" s="311" t="s">
        <v>168</v>
      </c>
      <c r="C348" s="301">
        <v>123.65</v>
      </c>
      <c r="D348" s="302">
        <v>123.53333333333335</v>
      </c>
      <c r="E348" s="302">
        <v>122.31666666666669</v>
      </c>
      <c r="F348" s="302">
        <v>120.98333333333335</v>
      </c>
      <c r="G348" s="302">
        <v>119.76666666666669</v>
      </c>
      <c r="H348" s="302">
        <v>124.86666666666669</v>
      </c>
      <c r="I348" s="302">
        <v>126.08333333333336</v>
      </c>
      <c r="J348" s="302">
        <v>127.41666666666669</v>
      </c>
      <c r="K348" s="301">
        <v>124.75</v>
      </c>
      <c r="L348" s="301">
        <v>122.2</v>
      </c>
      <c r="M348" s="301">
        <v>66.283779999999993</v>
      </c>
      <c r="N348" s="1"/>
      <c r="O348" s="1"/>
    </row>
    <row r="349" spans="1:15" ht="12.75" customHeight="1">
      <c r="A349" s="30">
        <v>339</v>
      </c>
      <c r="B349" s="311" t="s">
        <v>461</v>
      </c>
      <c r="C349" s="301">
        <v>263.05</v>
      </c>
      <c r="D349" s="302">
        <v>264.18333333333334</v>
      </c>
      <c r="E349" s="302">
        <v>258.36666666666667</v>
      </c>
      <c r="F349" s="302">
        <v>253.68333333333334</v>
      </c>
      <c r="G349" s="302">
        <v>247.86666666666667</v>
      </c>
      <c r="H349" s="302">
        <v>268.86666666666667</v>
      </c>
      <c r="I349" s="302">
        <v>274.68333333333339</v>
      </c>
      <c r="J349" s="302">
        <v>279.36666666666667</v>
      </c>
      <c r="K349" s="301">
        <v>270</v>
      </c>
      <c r="L349" s="301">
        <v>259.5</v>
      </c>
      <c r="M349" s="301">
        <v>10.757529999999999</v>
      </c>
      <c r="N349" s="1"/>
      <c r="O349" s="1"/>
    </row>
    <row r="350" spans="1:15" ht="12.75" customHeight="1">
      <c r="A350" s="30">
        <v>340</v>
      </c>
      <c r="B350" s="311" t="s">
        <v>170</v>
      </c>
      <c r="C350" s="301">
        <v>157.05000000000001</v>
      </c>
      <c r="D350" s="302">
        <v>157.63333333333333</v>
      </c>
      <c r="E350" s="302">
        <v>155.51666666666665</v>
      </c>
      <c r="F350" s="302">
        <v>153.98333333333332</v>
      </c>
      <c r="G350" s="302">
        <v>151.86666666666665</v>
      </c>
      <c r="H350" s="302">
        <v>159.16666666666666</v>
      </c>
      <c r="I350" s="302">
        <v>161.28333333333333</v>
      </c>
      <c r="J350" s="302">
        <v>162.81666666666666</v>
      </c>
      <c r="K350" s="301">
        <v>159.75</v>
      </c>
      <c r="L350" s="301">
        <v>156.1</v>
      </c>
      <c r="M350" s="301">
        <v>164.16591</v>
      </c>
      <c r="N350" s="1"/>
      <c r="O350" s="1"/>
    </row>
    <row r="351" spans="1:15" ht="12.75" customHeight="1">
      <c r="A351" s="30">
        <v>341</v>
      </c>
      <c r="B351" s="311" t="s">
        <v>269</v>
      </c>
      <c r="C351" s="301">
        <v>780.95</v>
      </c>
      <c r="D351" s="302">
        <v>776.69999999999993</v>
      </c>
      <c r="E351" s="302">
        <v>759.39999999999986</v>
      </c>
      <c r="F351" s="302">
        <v>737.84999999999991</v>
      </c>
      <c r="G351" s="302">
        <v>720.54999999999984</v>
      </c>
      <c r="H351" s="302">
        <v>798.24999999999989</v>
      </c>
      <c r="I351" s="302">
        <v>815.54999999999984</v>
      </c>
      <c r="J351" s="302">
        <v>837.09999999999991</v>
      </c>
      <c r="K351" s="301">
        <v>794</v>
      </c>
      <c r="L351" s="301">
        <v>755.15</v>
      </c>
      <c r="M351" s="301">
        <v>15.309189999999999</v>
      </c>
      <c r="N351" s="1"/>
      <c r="O351" s="1"/>
    </row>
    <row r="352" spans="1:15" ht="12.75" customHeight="1">
      <c r="A352" s="30">
        <v>342</v>
      </c>
      <c r="B352" s="311" t="s">
        <v>466</v>
      </c>
      <c r="C352" s="301">
        <v>3240.85</v>
      </c>
      <c r="D352" s="302">
        <v>3258.5333333333333</v>
      </c>
      <c r="E352" s="302">
        <v>3207.3166666666666</v>
      </c>
      <c r="F352" s="302">
        <v>3173.7833333333333</v>
      </c>
      <c r="G352" s="302">
        <v>3122.5666666666666</v>
      </c>
      <c r="H352" s="302">
        <v>3292.0666666666666</v>
      </c>
      <c r="I352" s="302">
        <v>3343.2833333333328</v>
      </c>
      <c r="J352" s="302">
        <v>3376.8166666666666</v>
      </c>
      <c r="K352" s="301">
        <v>3309.75</v>
      </c>
      <c r="L352" s="301">
        <v>3225</v>
      </c>
      <c r="M352" s="301">
        <v>0.52566999999999997</v>
      </c>
      <c r="N352" s="1"/>
      <c r="O352" s="1"/>
    </row>
    <row r="353" spans="1:15" ht="12.75" customHeight="1">
      <c r="A353" s="30">
        <v>343</v>
      </c>
      <c r="B353" s="311" t="s">
        <v>270</v>
      </c>
      <c r="C353" s="301">
        <v>280.05</v>
      </c>
      <c r="D353" s="302">
        <v>281.41666666666669</v>
      </c>
      <c r="E353" s="302">
        <v>275.93333333333339</v>
      </c>
      <c r="F353" s="302">
        <v>271.81666666666672</v>
      </c>
      <c r="G353" s="302">
        <v>266.33333333333343</v>
      </c>
      <c r="H353" s="302">
        <v>285.53333333333336</v>
      </c>
      <c r="I353" s="302">
        <v>291.01666666666659</v>
      </c>
      <c r="J353" s="302">
        <v>295.13333333333333</v>
      </c>
      <c r="K353" s="301">
        <v>286.89999999999998</v>
      </c>
      <c r="L353" s="301">
        <v>277.3</v>
      </c>
      <c r="M353" s="301">
        <v>88.034059999999997</v>
      </c>
      <c r="N353" s="1"/>
      <c r="O353" s="1"/>
    </row>
    <row r="354" spans="1:15" ht="12.75" customHeight="1">
      <c r="A354" s="30">
        <v>344</v>
      </c>
      <c r="B354" s="311" t="s">
        <v>171</v>
      </c>
      <c r="C354" s="301">
        <v>163.4</v>
      </c>
      <c r="D354" s="302">
        <v>163.96666666666667</v>
      </c>
      <c r="E354" s="302">
        <v>161.53333333333333</v>
      </c>
      <c r="F354" s="302">
        <v>159.66666666666666</v>
      </c>
      <c r="G354" s="302">
        <v>157.23333333333332</v>
      </c>
      <c r="H354" s="302">
        <v>165.83333333333334</v>
      </c>
      <c r="I354" s="302">
        <v>168.26666666666668</v>
      </c>
      <c r="J354" s="302">
        <v>170.13333333333335</v>
      </c>
      <c r="K354" s="301">
        <v>166.4</v>
      </c>
      <c r="L354" s="301">
        <v>162.1</v>
      </c>
      <c r="M354" s="301">
        <v>459.94326999999998</v>
      </c>
      <c r="N354" s="1"/>
      <c r="O354" s="1"/>
    </row>
    <row r="355" spans="1:15" ht="12.75" customHeight="1">
      <c r="A355" s="30">
        <v>345</v>
      </c>
      <c r="B355" s="311" t="s">
        <v>467</v>
      </c>
      <c r="C355" s="301">
        <v>277.35000000000002</v>
      </c>
      <c r="D355" s="302">
        <v>276.45</v>
      </c>
      <c r="E355" s="302">
        <v>272.89999999999998</v>
      </c>
      <c r="F355" s="302">
        <v>268.45</v>
      </c>
      <c r="G355" s="302">
        <v>264.89999999999998</v>
      </c>
      <c r="H355" s="302">
        <v>280.89999999999998</v>
      </c>
      <c r="I355" s="302">
        <v>284.45000000000005</v>
      </c>
      <c r="J355" s="302">
        <v>288.89999999999998</v>
      </c>
      <c r="K355" s="301">
        <v>280</v>
      </c>
      <c r="L355" s="301">
        <v>272</v>
      </c>
      <c r="M355" s="301">
        <v>0.51559999999999995</v>
      </c>
      <c r="N355" s="1"/>
      <c r="O355" s="1"/>
    </row>
    <row r="356" spans="1:15" ht="12.75" customHeight="1">
      <c r="A356" s="30">
        <v>346</v>
      </c>
      <c r="B356" s="311" t="s">
        <v>172</v>
      </c>
      <c r="C356" s="301">
        <v>41362.15</v>
      </c>
      <c r="D356" s="302">
        <v>41357.783333333333</v>
      </c>
      <c r="E356" s="302">
        <v>40922.366666666669</v>
      </c>
      <c r="F356" s="302">
        <v>40482.583333333336</v>
      </c>
      <c r="G356" s="302">
        <v>40047.166666666672</v>
      </c>
      <c r="H356" s="302">
        <v>41797.566666666666</v>
      </c>
      <c r="I356" s="302">
        <v>42232.983333333337</v>
      </c>
      <c r="J356" s="302">
        <v>42672.766666666663</v>
      </c>
      <c r="K356" s="301">
        <v>41793.199999999997</v>
      </c>
      <c r="L356" s="301">
        <v>40918</v>
      </c>
      <c r="M356" s="301">
        <v>0.11206000000000001</v>
      </c>
      <c r="N356" s="1"/>
      <c r="O356" s="1"/>
    </row>
    <row r="357" spans="1:15" ht="12.75" customHeight="1">
      <c r="A357" s="30">
        <v>347</v>
      </c>
      <c r="B357" s="311" t="s">
        <v>857</v>
      </c>
      <c r="C357" s="301">
        <v>104.7</v>
      </c>
      <c r="D357" s="302">
        <v>104.88333333333333</v>
      </c>
      <c r="E357" s="302">
        <v>103.56666666666665</v>
      </c>
      <c r="F357" s="302">
        <v>102.43333333333332</v>
      </c>
      <c r="G357" s="302">
        <v>101.11666666666665</v>
      </c>
      <c r="H357" s="302">
        <v>106.01666666666665</v>
      </c>
      <c r="I357" s="302">
        <v>107.33333333333331</v>
      </c>
      <c r="J357" s="302">
        <v>108.46666666666665</v>
      </c>
      <c r="K357" s="301">
        <v>106.2</v>
      </c>
      <c r="L357" s="301">
        <v>103.75</v>
      </c>
      <c r="M357" s="301">
        <v>3.9666700000000001</v>
      </c>
      <c r="N357" s="1"/>
      <c r="O357" s="1"/>
    </row>
    <row r="358" spans="1:15" ht="12.75" customHeight="1">
      <c r="A358" s="30">
        <v>348</v>
      </c>
      <c r="B358" s="311" t="s">
        <v>173</v>
      </c>
      <c r="C358" s="301">
        <v>1750.45</v>
      </c>
      <c r="D358" s="302">
        <v>1764.3333333333333</v>
      </c>
      <c r="E358" s="302">
        <v>1723.1166666666666</v>
      </c>
      <c r="F358" s="302">
        <v>1695.7833333333333</v>
      </c>
      <c r="G358" s="302">
        <v>1654.5666666666666</v>
      </c>
      <c r="H358" s="302">
        <v>1791.6666666666665</v>
      </c>
      <c r="I358" s="302">
        <v>1832.8833333333332</v>
      </c>
      <c r="J358" s="302">
        <v>1860.2166666666665</v>
      </c>
      <c r="K358" s="301">
        <v>1805.55</v>
      </c>
      <c r="L358" s="301">
        <v>1737</v>
      </c>
      <c r="M358" s="301">
        <v>6.3262400000000003</v>
      </c>
      <c r="N358" s="1"/>
      <c r="O358" s="1"/>
    </row>
    <row r="359" spans="1:15" ht="12.75" customHeight="1">
      <c r="A359" s="30">
        <v>349</v>
      </c>
      <c r="B359" s="311" t="s">
        <v>471</v>
      </c>
      <c r="C359" s="301">
        <v>3614.2</v>
      </c>
      <c r="D359" s="302">
        <v>3636.7166666666667</v>
      </c>
      <c r="E359" s="302">
        <v>3559.4833333333336</v>
      </c>
      <c r="F359" s="302">
        <v>3504.7666666666669</v>
      </c>
      <c r="G359" s="302">
        <v>3427.5333333333338</v>
      </c>
      <c r="H359" s="302">
        <v>3691.4333333333334</v>
      </c>
      <c r="I359" s="302">
        <v>3768.6666666666661</v>
      </c>
      <c r="J359" s="302">
        <v>3823.3833333333332</v>
      </c>
      <c r="K359" s="301">
        <v>3713.95</v>
      </c>
      <c r="L359" s="301">
        <v>3582</v>
      </c>
      <c r="M359" s="301">
        <v>2.3376399999999999</v>
      </c>
      <c r="N359" s="1"/>
      <c r="O359" s="1"/>
    </row>
    <row r="360" spans="1:15" ht="12.75" customHeight="1">
      <c r="A360" s="30">
        <v>350</v>
      </c>
      <c r="B360" s="311" t="s">
        <v>174</v>
      </c>
      <c r="C360" s="301">
        <v>226.15</v>
      </c>
      <c r="D360" s="302">
        <v>227.71666666666667</v>
      </c>
      <c r="E360" s="302">
        <v>223.43333333333334</v>
      </c>
      <c r="F360" s="302">
        <v>220.71666666666667</v>
      </c>
      <c r="G360" s="302">
        <v>216.43333333333334</v>
      </c>
      <c r="H360" s="302">
        <v>230.43333333333334</v>
      </c>
      <c r="I360" s="302">
        <v>234.7166666666667</v>
      </c>
      <c r="J360" s="302">
        <v>237.43333333333334</v>
      </c>
      <c r="K360" s="301">
        <v>232</v>
      </c>
      <c r="L360" s="301">
        <v>225</v>
      </c>
      <c r="M360" s="301">
        <v>13.784979999999999</v>
      </c>
      <c r="N360" s="1"/>
      <c r="O360" s="1"/>
    </row>
    <row r="361" spans="1:15" ht="12.75" customHeight="1">
      <c r="A361" s="30">
        <v>351</v>
      </c>
      <c r="B361" s="311" t="s">
        <v>175</v>
      </c>
      <c r="C361" s="301">
        <v>110.75</v>
      </c>
      <c r="D361" s="302">
        <v>110.60000000000001</v>
      </c>
      <c r="E361" s="302">
        <v>109.55000000000001</v>
      </c>
      <c r="F361" s="302">
        <v>108.35000000000001</v>
      </c>
      <c r="G361" s="302">
        <v>107.30000000000001</v>
      </c>
      <c r="H361" s="302">
        <v>111.80000000000001</v>
      </c>
      <c r="I361" s="302">
        <v>112.85</v>
      </c>
      <c r="J361" s="302">
        <v>114.05000000000001</v>
      </c>
      <c r="K361" s="301">
        <v>111.65</v>
      </c>
      <c r="L361" s="301">
        <v>109.4</v>
      </c>
      <c r="M361" s="301">
        <v>22.561540000000001</v>
      </c>
      <c r="N361" s="1"/>
      <c r="O361" s="1"/>
    </row>
    <row r="362" spans="1:15" ht="12.75" customHeight="1">
      <c r="A362" s="30">
        <v>352</v>
      </c>
      <c r="B362" s="311" t="s">
        <v>176</v>
      </c>
      <c r="C362" s="301">
        <v>4100.45</v>
      </c>
      <c r="D362" s="302">
        <v>4125.166666666667</v>
      </c>
      <c r="E362" s="302">
        <v>4065.3333333333339</v>
      </c>
      <c r="F362" s="302">
        <v>4030.2166666666672</v>
      </c>
      <c r="G362" s="302">
        <v>3970.3833333333341</v>
      </c>
      <c r="H362" s="302">
        <v>4160.2833333333338</v>
      </c>
      <c r="I362" s="302">
        <v>4220.1166666666677</v>
      </c>
      <c r="J362" s="302">
        <v>4255.2333333333336</v>
      </c>
      <c r="K362" s="301">
        <v>4185</v>
      </c>
      <c r="L362" s="301">
        <v>4090.05</v>
      </c>
      <c r="M362" s="301">
        <v>0.16829</v>
      </c>
      <c r="N362" s="1"/>
      <c r="O362" s="1"/>
    </row>
    <row r="363" spans="1:15" ht="12.75" customHeight="1">
      <c r="A363" s="30">
        <v>353</v>
      </c>
      <c r="B363" s="311" t="s">
        <v>273</v>
      </c>
      <c r="C363" s="301">
        <v>13851.1</v>
      </c>
      <c r="D363" s="302">
        <v>13835.716666666667</v>
      </c>
      <c r="E363" s="302">
        <v>13671.383333333335</v>
      </c>
      <c r="F363" s="302">
        <v>13491.666666666668</v>
      </c>
      <c r="G363" s="302">
        <v>13327.333333333336</v>
      </c>
      <c r="H363" s="302">
        <v>14015.433333333334</v>
      </c>
      <c r="I363" s="302">
        <v>14179.766666666666</v>
      </c>
      <c r="J363" s="302">
        <v>14359.483333333334</v>
      </c>
      <c r="K363" s="301">
        <v>14000.05</v>
      </c>
      <c r="L363" s="301">
        <v>13656</v>
      </c>
      <c r="M363" s="301">
        <v>4.3529999999999999E-2</v>
      </c>
      <c r="N363" s="1"/>
      <c r="O363" s="1"/>
    </row>
    <row r="364" spans="1:15" ht="12.75" customHeight="1">
      <c r="A364" s="30">
        <v>354</v>
      </c>
      <c r="B364" s="311" t="s">
        <v>478</v>
      </c>
      <c r="C364" s="301">
        <v>4382.5</v>
      </c>
      <c r="D364" s="302">
        <v>4405.833333333333</v>
      </c>
      <c r="E364" s="302">
        <v>4336.6666666666661</v>
      </c>
      <c r="F364" s="302">
        <v>4290.833333333333</v>
      </c>
      <c r="G364" s="302">
        <v>4221.6666666666661</v>
      </c>
      <c r="H364" s="302">
        <v>4451.6666666666661</v>
      </c>
      <c r="I364" s="302">
        <v>4520.8333333333321</v>
      </c>
      <c r="J364" s="302">
        <v>4566.6666666666661</v>
      </c>
      <c r="K364" s="301">
        <v>4475</v>
      </c>
      <c r="L364" s="301">
        <v>4360</v>
      </c>
      <c r="M364" s="301">
        <v>8.226E-2</v>
      </c>
      <c r="N364" s="1"/>
      <c r="O364" s="1"/>
    </row>
    <row r="365" spans="1:15" ht="12.75" customHeight="1">
      <c r="A365" s="30">
        <v>355</v>
      </c>
      <c r="B365" s="311" t="s">
        <v>473</v>
      </c>
      <c r="C365" s="301">
        <v>1130.45</v>
      </c>
      <c r="D365" s="302">
        <v>1129.9833333333333</v>
      </c>
      <c r="E365" s="302">
        <v>1110.4166666666667</v>
      </c>
      <c r="F365" s="302">
        <v>1090.3833333333334</v>
      </c>
      <c r="G365" s="302">
        <v>1070.8166666666668</v>
      </c>
      <c r="H365" s="302">
        <v>1150.0166666666667</v>
      </c>
      <c r="I365" s="302">
        <v>1169.5833333333333</v>
      </c>
      <c r="J365" s="302">
        <v>1189.6166666666666</v>
      </c>
      <c r="K365" s="301">
        <v>1149.55</v>
      </c>
      <c r="L365" s="301">
        <v>1109.95</v>
      </c>
      <c r="M365" s="301">
        <v>1.56149</v>
      </c>
      <c r="N365" s="1"/>
      <c r="O365" s="1"/>
    </row>
    <row r="366" spans="1:15" ht="12.75" customHeight="1">
      <c r="A366" s="30">
        <v>356</v>
      </c>
      <c r="B366" s="311" t="s">
        <v>177</v>
      </c>
      <c r="C366" s="301">
        <v>2100.85</v>
      </c>
      <c r="D366" s="302">
        <v>2114.8833333333332</v>
      </c>
      <c r="E366" s="302">
        <v>2081.9666666666662</v>
      </c>
      <c r="F366" s="302">
        <v>2063.083333333333</v>
      </c>
      <c r="G366" s="302">
        <v>2030.1666666666661</v>
      </c>
      <c r="H366" s="302">
        <v>2133.7666666666664</v>
      </c>
      <c r="I366" s="302">
        <v>2166.6833333333334</v>
      </c>
      <c r="J366" s="302">
        <v>2185.5666666666666</v>
      </c>
      <c r="K366" s="301">
        <v>2147.8000000000002</v>
      </c>
      <c r="L366" s="301">
        <v>2096</v>
      </c>
      <c r="M366" s="301">
        <v>3.4598200000000001</v>
      </c>
      <c r="N366" s="1"/>
      <c r="O366" s="1"/>
    </row>
    <row r="367" spans="1:15" ht="12.75" customHeight="1">
      <c r="A367" s="30">
        <v>357</v>
      </c>
      <c r="B367" s="311" t="s">
        <v>178</v>
      </c>
      <c r="C367" s="301">
        <v>2598.15</v>
      </c>
      <c r="D367" s="302">
        <v>2607.5666666666671</v>
      </c>
      <c r="E367" s="302">
        <v>2540.5833333333339</v>
      </c>
      <c r="F367" s="302">
        <v>2483.0166666666669</v>
      </c>
      <c r="G367" s="302">
        <v>2416.0333333333338</v>
      </c>
      <c r="H367" s="302">
        <v>2665.1333333333341</v>
      </c>
      <c r="I367" s="302">
        <v>2732.1166666666668</v>
      </c>
      <c r="J367" s="302">
        <v>2789.6833333333343</v>
      </c>
      <c r="K367" s="301">
        <v>2674.55</v>
      </c>
      <c r="L367" s="301">
        <v>2550</v>
      </c>
      <c r="M367" s="301">
        <v>2.9551699999999999</v>
      </c>
      <c r="N367" s="1"/>
      <c r="O367" s="1"/>
    </row>
    <row r="368" spans="1:15" ht="12.75" customHeight="1">
      <c r="A368" s="30">
        <v>358</v>
      </c>
      <c r="B368" s="311" t="s">
        <v>179</v>
      </c>
      <c r="C368" s="301">
        <v>31.15</v>
      </c>
      <c r="D368" s="302">
        <v>31.333333333333332</v>
      </c>
      <c r="E368" s="302">
        <v>30.916666666666664</v>
      </c>
      <c r="F368" s="302">
        <v>30.683333333333334</v>
      </c>
      <c r="G368" s="302">
        <v>30.266666666666666</v>
      </c>
      <c r="H368" s="302">
        <v>31.566666666666663</v>
      </c>
      <c r="I368" s="302">
        <v>31.983333333333327</v>
      </c>
      <c r="J368" s="302">
        <v>32.216666666666661</v>
      </c>
      <c r="K368" s="301">
        <v>31.75</v>
      </c>
      <c r="L368" s="301">
        <v>31.1</v>
      </c>
      <c r="M368" s="301">
        <v>204.51354000000001</v>
      </c>
      <c r="N368" s="1"/>
      <c r="O368" s="1"/>
    </row>
    <row r="369" spans="1:15" ht="12.75" customHeight="1">
      <c r="A369" s="30">
        <v>359</v>
      </c>
      <c r="B369" s="311" t="s">
        <v>469</v>
      </c>
      <c r="C369" s="301">
        <v>345.2</v>
      </c>
      <c r="D369" s="302">
        <v>346.5333333333333</v>
      </c>
      <c r="E369" s="302">
        <v>338.66666666666663</v>
      </c>
      <c r="F369" s="302">
        <v>332.13333333333333</v>
      </c>
      <c r="G369" s="302">
        <v>324.26666666666665</v>
      </c>
      <c r="H369" s="302">
        <v>353.06666666666661</v>
      </c>
      <c r="I369" s="302">
        <v>360.93333333333328</v>
      </c>
      <c r="J369" s="302">
        <v>367.46666666666658</v>
      </c>
      <c r="K369" s="301">
        <v>354.4</v>
      </c>
      <c r="L369" s="301">
        <v>340</v>
      </c>
      <c r="M369" s="301">
        <v>14.471310000000001</v>
      </c>
      <c r="N369" s="1"/>
      <c r="O369" s="1"/>
    </row>
    <row r="370" spans="1:15" ht="12.75" customHeight="1">
      <c r="A370" s="30">
        <v>360</v>
      </c>
      <c r="B370" s="311" t="s">
        <v>470</v>
      </c>
      <c r="C370" s="301">
        <v>258.7</v>
      </c>
      <c r="D370" s="302">
        <v>258.26666666666671</v>
      </c>
      <c r="E370" s="302">
        <v>255.53333333333342</v>
      </c>
      <c r="F370" s="302">
        <v>252.3666666666667</v>
      </c>
      <c r="G370" s="302">
        <v>249.63333333333341</v>
      </c>
      <c r="H370" s="302">
        <v>261.43333333333339</v>
      </c>
      <c r="I370" s="302">
        <v>264.16666666666663</v>
      </c>
      <c r="J370" s="302">
        <v>267.33333333333343</v>
      </c>
      <c r="K370" s="301">
        <v>261</v>
      </c>
      <c r="L370" s="301">
        <v>255.1</v>
      </c>
      <c r="M370" s="301">
        <v>2.3441399999999999</v>
      </c>
      <c r="N370" s="1"/>
      <c r="O370" s="1"/>
    </row>
    <row r="371" spans="1:15" ht="12.75" customHeight="1">
      <c r="A371" s="30">
        <v>361</v>
      </c>
      <c r="B371" s="311" t="s">
        <v>271</v>
      </c>
      <c r="C371" s="301">
        <v>2314.1</v>
      </c>
      <c r="D371" s="302">
        <v>2341.9833333333331</v>
      </c>
      <c r="E371" s="302">
        <v>2241.5666666666662</v>
      </c>
      <c r="F371" s="302">
        <v>2169.0333333333328</v>
      </c>
      <c r="G371" s="302">
        <v>2068.6166666666659</v>
      </c>
      <c r="H371" s="302">
        <v>2414.5166666666664</v>
      </c>
      <c r="I371" s="302">
        <v>2514.9333333333334</v>
      </c>
      <c r="J371" s="302">
        <v>2587.4666666666667</v>
      </c>
      <c r="K371" s="301">
        <v>2442.4</v>
      </c>
      <c r="L371" s="301">
        <v>2269.4499999999998</v>
      </c>
      <c r="M371" s="301">
        <v>7.8900300000000003</v>
      </c>
      <c r="N371" s="1"/>
      <c r="O371" s="1"/>
    </row>
    <row r="372" spans="1:15" ht="12.75" customHeight="1">
      <c r="A372" s="30">
        <v>362</v>
      </c>
      <c r="B372" s="311" t="s">
        <v>474</v>
      </c>
      <c r="C372" s="301">
        <v>729.65</v>
      </c>
      <c r="D372" s="302">
        <v>736.23333333333323</v>
      </c>
      <c r="E372" s="302">
        <v>718.46666666666647</v>
      </c>
      <c r="F372" s="302">
        <v>707.28333333333319</v>
      </c>
      <c r="G372" s="302">
        <v>689.51666666666642</v>
      </c>
      <c r="H372" s="302">
        <v>747.41666666666652</v>
      </c>
      <c r="I372" s="302">
        <v>765.18333333333317</v>
      </c>
      <c r="J372" s="302">
        <v>776.36666666666656</v>
      </c>
      <c r="K372" s="301">
        <v>754</v>
      </c>
      <c r="L372" s="301">
        <v>725.05</v>
      </c>
      <c r="M372" s="301">
        <v>0.20866000000000001</v>
      </c>
      <c r="N372" s="1"/>
      <c r="O372" s="1"/>
    </row>
    <row r="373" spans="1:15" ht="12.75" customHeight="1">
      <c r="A373" s="30">
        <v>363</v>
      </c>
      <c r="B373" s="311" t="s">
        <v>475</v>
      </c>
      <c r="C373" s="301">
        <v>2505.9</v>
      </c>
      <c r="D373" s="302">
        <v>2512.15</v>
      </c>
      <c r="E373" s="302">
        <v>2479.3000000000002</v>
      </c>
      <c r="F373" s="302">
        <v>2452.7000000000003</v>
      </c>
      <c r="G373" s="302">
        <v>2419.8500000000004</v>
      </c>
      <c r="H373" s="302">
        <v>2538.75</v>
      </c>
      <c r="I373" s="302">
        <v>2571.5999999999995</v>
      </c>
      <c r="J373" s="302">
        <v>2598.1999999999998</v>
      </c>
      <c r="K373" s="301">
        <v>2545</v>
      </c>
      <c r="L373" s="301">
        <v>2485.5500000000002</v>
      </c>
      <c r="M373" s="301">
        <v>1.0380799999999999</v>
      </c>
      <c r="N373" s="1"/>
      <c r="O373" s="1"/>
    </row>
    <row r="374" spans="1:15" ht="12.75" customHeight="1">
      <c r="A374" s="30">
        <v>364</v>
      </c>
      <c r="B374" s="311" t="s">
        <v>841</v>
      </c>
      <c r="C374" s="301">
        <v>245.75</v>
      </c>
      <c r="D374" s="302">
        <v>248.85</v>
      </c>
      <c r="E374" s="302">
        <v>240.8</v>
      </c>
      <c r="F374" s="302">
        <v>235.85000000000002</v>
      </c>
      <c r="G374" s="302">
        <v>227.80000000000004</v>
      </c>
      <c r="H374" s="302">
        <v>253.79999999999998</v>
      </c>
      <c r="I374" s="302">
        <v>261.85000000000002</v>
      </c>
      <c r="J374" s="302">
        <v>266.79999999999995</v>
      </c>
      <c r="K374" s="301">
        <v>256.89999999999998</v>
      </c>
      <c r="L374" s="301">
        <v>243.9</v>
      </c>
      <c r="M374" s="301">
        <v>29.857959999999999</v>
      </c>
      <c r="N374" s="1"/>
      <c r="O374" s="1"/>
    </row>
    <row r="375" spans="1:15" ht="12.75" customHeight="1">
      <c r="A375" s="30">
        <v>365</v>
      </c>
      <c r="B375" s="311" t="s">
        <v>180</v>
      </c>
      <c r="C375" s="301">
        <v>224.55</v>
      </c>
      <c r="D375" s="302">
        <v>224.70000000000002</v>
      </c>
      <c r="E375" s="302">
        <v>222.90000000000003</v>
      </c>
      <c r="F375" s="302">
        <v>221.25000000000003</v>
      </c>
      <c r="G375" s="302">
        <v>219.45000000000005</v>
      </c>
      <c r="H375" s="302">
        <v>226.35000000000002</v>
      </c>
      <c r="I375" s="302">
        <v>228.15000000000003</v>
      </c>
      <c r="J375" s="302">
        <v>229.8</v>
      </c>
      <c r="K375" s="301">
        <v>226.5</v>
      </c>
      <c r="L375" s="301">
        <v>223.05</v>
      </c>
      <c r="M375" s="301">
        <v>84.300979999999996</v>
      </c>
      <c r="N375" s="1"/>
      <c r="O375" s="1"/>
    </row>
    <row r="376" spans="1:15" ht="12.75" customHeight="1">
      <c r="A376" s="30">
        <v>366</v>
      </c>
      <c r="B376" s="311" t="s">
        <v>290</v>
      </c>
      <c r="C376" s="301">
        <v>3322.4</v>
      </c>
      <c r="D376" s="302">
        <v>3314.1166666666668</v>
      </c>
      <c r="E376" s="302">
        <v>3278.2833333333338</v>
      </c>
      <c r="F376" s="302">
        <v>3234.166666666667</v>
      </c>
      <c r="G376" s="302">
        <v>3198.3333333333339</v>
      </c>
      <c r="H376" s="302">
        <v>3358.2333333333336</v>
      </c>
      <c r="I376" s="302">
        <v>3394.0666666666666</v>
      </c>
      <c r="J376" s="302">
        <v>3438.1833333333334</v>
      </c>
      <c r="K376" s="301">
        <v>3349.95</v>
      </c>
      <c r="L376" s="301">
        <v>3270</v>
      </c>
      <c r="M376" s="301">
        <v>0.14910000000000001</v>
      </c>
      <c r="N376" s="1"/>
      <c r="O376" s="1"/>
    </row>
    <row r="377" spans="1:15" ht="12.75" customHeight="1">
      <c r="A377" s="30">
        <v>367</v>
      </c>
      <c r="B377" s="311" t="s">
        <v>842</v>
      </c>
      <c r="C377" s="301">
        <v>333.5</v>
      </c>
      <c r="D377" s="302">
        <v>331.84999999999997</v>
      </c>
      <c r="E377" s="302">
        <v>318.94999999999993</v>
      </c>
      <c r="F377" s="302">
        <v>304.39999999999998</v>
      </c>
      <c r="G377" s="302">
        <v>291.49999999999994</v>
      </c>
      <c r="H377" s="302">
        <v>346.39999999999992</v>
      </c>
      <c r="I377" s="302">
        <v>359.2999999999999</v>
      </c>
      <c r="J377" s="302">
        <v>373.84999999999991</v>
      </c>
      <c r="K377" s="301">
        <v>344.75</v>
      </c>
      <c r="L377" s="301">
        <v>317.3</v>
      </c>
      <c r="M377" s="301">
        <v>21.666239999999998</v>
      </c>
      <c r="N377" s="1"/>
      <c r="O377" s="1"/>
    </row>
    <row r="378" spans="1:15" ht="12.75" customHeight="1">
      <c r="A378" s="30">
        <v>368</v>
      </c>
      <c r="B378" s="311" t="s">
        <v>272</v>
      </c>
      <c r="C378" s="301">
        <v>420.05</v>
      </c>
      <c r="D378" s="302">
        <v>423.18333333333334</v>
      </c>
      <c r="E378" s="302">
        <v>414.36666666666667</v>
      </c>
      <c r="F378" s="302">
        <v>408.68333333333334</v>
      </c>
      <c r="G378" s="302">
        <v>399.86666666666667</v>
      </c>
      <c r="H378" s="302">
        <v>428.86666666666667</v>
      </c>
      <c r="I378" s="302">
        <v>437.68333333333339</v>
      </c>
      <c r="J378" s="302">
        <v>443.36666666666667</v>
      </c>
      <c r="K378" s="301">
        <v>432</v>
      </c>
      <c r="L378" s="301">
        <v>417.5</v>
      </c>
      <c r="M378" s="301">
        <v>2.8952399999999998</v>
      </c>
      <c r="N378" s="1"/>
      <c r="O378" s="1"/>
    </row>
    <row r="379" spans="1:15" ht="12.75" customHeight="1">
      <c r="A379" s="30">
        <v>369</v>
      </c>
      <c r="B379" s="311" t="s">
        <v>476</v>
      </c>
      <c r="C379" s="301">
        <v>602.25</v>
      </c>
      <c r="D379" s="302">
        <v>605.58333333333337</v>
      </c>
      <c r="E379" s="302">
        <v>594.2166666666667</v>
      </c>
      <c r="F379" s="302">
        <v>586.18333333333328</v>
      </c>
      <c r="G379" s="302">
        <v>574.81666666666661</v>
      </c>
      <c r="H379" s="302">
        <v>613.61666666666679</v>
      </c>
      <c r="I379" s="302">
        <v>624.98333333333335</v>
      </c>
      <c r="J379" s="302">
        <v>633.01666666666688</v>
      </c>
      <c r="K379" s="301">
        <v>616.95000000000005</v>
      </c>
      <c r="L379" s="301">
        <v>597.54999999999995</v>
      </c>
      <c r="M379" s="301">
        <v>3.4346700000000001</v>
      </c>
      <c r="N379" s="1"/>
      <c r="O379" s="1"/>
    </row>
    <row r="380" spans="1:15" ht="12.75" customHeight="1">
      <c r="A380" s="30">
        <v>370</v>
      </c>
      <c r="B380" s="311" t="s">
        <v>477</v>
      </c>
      <c r="C380" s="301">
        <v>109.1</v>
      </c>
      <c r="D380" s="302">
        <v>108.5</v>
      </c>
      <c r="E380" s="302">
        <v>107.25</v>
      </c>
      <c r="F380" s="302">
        <v>105.4</v>
      </c>
      <c r="G380" s="302">
        <v>104.15</v>
      </c>
      <c r="H380" s="302">
        <v>110.35</v>
      </c>
      <c r="I380" s="302">
        <v>111.6</v>
      </c>
      <c r="J380" s="302">
        <v>113.44999999999999</v>
      </c>
      <c r="K380" s="301">
        <v>109.75</v>
      </c>
      <c r="L380" s="301">
        <v>106.65</v>
      </c>
      <c r="M380" s="301">
        <v>0.60124</v>
      </c>
      <c r="N380" s="1"/>
      <c r="O380" s="1"/>
    </row>
    <row r="381" spans="1:15" ht="12.75" customHeight="1">
      <c r="A381" s="30">
        <v>371</v>
      </c>
      <c r="B381" s="311" t="s">
        <v>182</v>
      </c>
      <c r="C381" s="301">
        <v>1800.5</v>
      </c>
      <c r="D381" s="302">
        <v>1796.4666666666665</v>
      </c>
      <c r="E381" s="302">
        <v>1779.9333333333329</v>
      </c>
      <c r="F381" s="302">
        <v>1759.3666666666666</v>
      </c>
      <c r="G381" s="302">
        <v>1742.833333333333</v>
      </c>
      <c r="H381" s="302">
        <v>1817.0333333333328</v>
      </c>
      <c r="I381" s="302">
        <v>1833.5666666666662</v>
      </c>
      <c r="J381" s="302">
        <v>1854.1333333333328</v>
      </c>
      <c r="K381" s="301">
        <v>1813</v>
      </c>
      <c r="L381" s="301">
        <v>1775.9</v>
      </c>
      <c r="M381" s="301">
        <v>3.87425</v>
      </c>
      <c r="N381" s="1"/>
      <c r="O381" s="1"/>
    </row>
    <row r="382" spans="1:15" ht="12.75" customHeight="1">
      <c r="A382" s="30">
        <v>372</v>
      </c>
      <c r="B382" s="311" t="s">
        <v>479</v>
      </c>
      <c r="C382" s="301">
        <v>677.85</v>
      </c>
      <c r="D382" s="302">
        <v>685.81666666666661</v>
      </c>
      <c r="E382" s="302">
        <v>666.83333333333326</v>
      </c>
      <c r="F382" s="302">
        <v>655.81666666666661</v>
      </c>
      <c r="G382" s="302">
        <v>636.83333333333326</v>
      </c>
      <c r="H382" s="302">
        <v>696.83333333333326</v>
      </c>
      <c r="I382" s="302">
        <v>715.81666666666661</v>
      </c>
      <c r="J382" s="302">
        <v>726.83333333333326</v>
      </c>
      <c r="K382" s="301">
        <v>704.8</v>
      </c>
      <c r="L382" s="301">
        <v>674.8</v>
      </c>
      <c r="M382" s="301">
        <v>0.67844000000000004</v>
      </c>
      <c r="N382" s="1"/>
      <c r="O382" s="1"/>
    </row>
    <row r="383" spans="1:15" ht="12.75" customHeight="1">
      <c r="A383" s="30">
        <v>373</v>
      </c>
      <c r="B383" s="311" t="s">
        <v>481</v>
      </c>
      <c r="C383" s="301">
        <v>813</v>
      </c>
      <c r="D383" s="302">
        <v>807.01666666666677</v>
      </c>
      <c r="E383" s="302">
        <v>793.83333333333348</v>
      </c>
      <c r="F383" s="302">
        <v>774.66666666666674</v>
      </c>
      <c r="G383" s="302">
        <v>761.48333333333346</v>
      </c>
      <c r="H383" s="302">
        <v>826.18333333333351</v>
      </c>
      <c r="I383" s="302">
        <v>839.36666666666667</v>
      </c>
      <c r="J383" s="302">
        <v>858.53333333333353</v>
      </c>
      <c r="K383" s="301">
        <v>820.2</v>
      </c>
      <c r="L383" s="301">
        <v>787.85</v>
      </c>
      <c r="M383" s="301">
        <v>3.6850000000000001</v>
      </c>
      <c r="N383" s="1"/>
      <c r="O383" s="1"/>
    </row>
    <row r="384" spans="1:15" ht="12.75" customHeight="1">
      <c r="A384" s="30">
        <v>374</v>
      </c>
      <c r="B384" s="311" t="s">
        <v>843</v>
      </c>
      <c r="C384" s="301">
        <v>98.35</v>
      </c>
      <c r="D384" s="302">
        <v>98.666666666666671</v>
      </c>
      <c r="E384" s="302">
        <v>97.683333333333337</v>
      </c>
      <c r="F384" s="302">
        <v>97.016666666666666</v>
      </c>
      <c r="G384" s="302">
        <v>96.033333333333331</v>
      </c>
      <c r="H384" s="302">
        <v>99.333333333333343</v>
      </c>
      <c r="I384" s="302">
        <v>100.31666666666666</v>
      </c>
      <c r="J384" s="302">
        <v>100.98333333333335</v>
      </c>
      <c r="K384" s="301">
        <v>99.65</v>
      </c>
      <c r="L384" s="301">
        <v>98</v>
      </c>
      <c r="M384" s="301">
        <v>4.9585900000000001</v>
      </c>
      <c r="N384" s="1"/>
      <c r="O384" s="1"/>
    </row>
    <row r="385" spans="1:15" ht="12.75" customHeight="1">
      <c r="A385" s="30">
        <v>375</v>
      </c>
      <c r="B385" s="311" t="s">
        <v>483</v>
      </c>
      <c r="C385" s="301">
        <v>174.55</v>
      </c>
      <c r="D385" s="302">
        <v>175.18333333333331</v>
      </c>
      <c r="E385" s="302">
        <v>172.56666666666661</v>
      </c>
      <c r="F385" s="302">
        <v>170.58333333333329</v>
      </c>
      <c r="G385" s="302">
        <v>167.96666666666658</v>
      </c>
      <c r="H385" s="302">
        <v>177.16666666666663</v>
      </c>
      <c r="I385" s="302">
        <v>179.78333333333336</v>
      </c>
      <c r="J385" s="302">
        <v>181.76666666666665</v>
      </c>
      <c r="K385" s="301">
        <v>177.8</v>
      </c>
      <c r="L385" s="301">
        <v>173.2</v>
      </c>
      <c r="M385" s="301">
        <v>18.51763</v>
      </c>
      <c r="N385" s="1"/>
      <c r="O385" s="1"/>
    </row>
    <row r="386" spans="1:15" ht="12.75" customHeight="1">
      <c r="A386" s="30">
        <v>376</v>
      </c>
      <c r="B386" s="311" t="s">
        <v>484</v>
      </c>
      <c r="C386" s="301">
        <v>531.15</v>
      </c>
      <c r="D386" s="302">
        <v>530.51666666666665</v>
      </c>
      <c r="E386" s="302">
        <v>521.38333333333333</v>
      </c>
      <c r="F386" s="302">
        <v>511.61666666666667</v>
      </c>
      <c r="G386" s="302">
        <v>502.48333333333335</v>
      </c>
      <c r="H386" s="302">
        <v>540.2833333333333</v>
      </c>
      <c r="I386" s="302">
        <v>549.41666666666652</v>
      </c>
      <c r="J386" s="302">
        <v>559.18333333333328</v>
      </c>
      <c r="K386" s="301">
        <v>539.65</v>
      </c>
      <c r="L386" s="301">
        <v>520.75</v>
      </c>
      <c r="M386" s="301">
        <v>1.02562</v>
      </c>
      <c r="N386" s="1"/>
      <c r="O386" s="1"/>
    </row>
    <row r="387" spans="1:15" ht="12.75" customHeight="1">
      <c r="A387" s="30">
        <v>377</v>
      </c>
      <c r="B387" s="311" t="s">
        <v>485</v>
      </c>
      <c r="C387" s="301">
        <v>199</v>
      </c>
      <c r="D387" s="302">
        <v>199.38333333333333</v>
      </c>
      <c r="E387" s="302">
        <v>197.86666666666665</v>
      </c>
      <c r="F387" s="302">
        <v>196.73333333333332</v>
      </c>
      <c r="G387" s="302">
        <v>195.21666666666664</v>
      </c>
      <c r="H387" s="302">
        <v>200.51666666666665</v>
      </c>
      <c r="I387" s="302">
        <v>202.0333333333333</v>
      </c>
      <c r="J387" s="302">
        <v>203.16666666666666</v>
      </c>
      <c r="K387" s="301">
        <v>200.9</v>
      </c>
      <c r="L387" s="301">
        <v>198.25</v>
      </c>
      <c r="M387" s="301">
        <v>1.81115</v>
      </c>
      <c r="N387" s="1"/>
      <c r="O387" s="1"/>
    </row>
    <row r="388" spans="1:15" ht="12.75" customHeight="1">
      <c r="A388" s="30">
        <v>378</v>
      </c>
      <c r="B388" s="311" t="s">
        <v>183</v>
      </c>
      <c r="C388" s="301">
        <v>611.9</v>
      </c>
      <c r="D388" s="302">
        <v>612.13333333333333</v>
      </c>
      <c r="E388" s="302">
        <v>602.26666666666665</v>
      </c>
      <c r="F388" s="302">
        <v>592.63333333333333</v>
      </c>
      <c r="G388" s="302">
        <v>582.76666666666665</v>
      </c>
      <c r="H388" s="302">
        <v>621.76666666666665</v>
      </c>
      <c r="I388" s="302">
        <v>631.63333333333321</v>
      </c>
      <c r="J388" s="302">
        <v>641.26666666666665</v>
      </c>
      <c r="K388" s="301">
        <v>622</v>
      </c>
      <c r="L388" s="301">
        <v>602.5</v>
      </c>
      <c r="M388" s="301">
        <v>5.0897300000000003</v>
      </c>
      <c r="N388" s="1"/>
      <c r="O388" s="1"/>
    </row>
    <row r="389" spans="1:15" ht="12.75" customHeight="1">
      <c r="A389" s="30">
        <v>379</v>
      </c>
      <c r="B389" s="311" t="s">
        <v>487</v>
      </c>
      <c r="C389" s="301">
        <v>2580.65</v>
      </c>
      <c r="D389" s="302">
        <v>2610.5666666666666</v>
      </c>
      <c r="E389" s="302">
        <v>2541.1333333333332</v>
      </c>
      <c r="F389" s="302">
        <v>2501.6166666666668</v>
      </c>
      <c r="G389" s="302">
        <v>2432.1833333333334</v>
      </c>
      <c r="H389" s="302">
        <v>2650.083333333333</v>
      </c>
      <c r="I389" s="302">
        <v>2719.5166666666664</v>
      </c>
      <c r="J389" s="302">
        <v>2759.0333333333328</v>
      </c>
      <c r="K389" s="301">
        <v>2680</v>
      </c>
      <c r="L389" s="301">
        <v>2571.0500000000002</v>
      </c>
      <c r="M389" s="301">
        <v>0.14237</v>
      </c>
      <c r="N389" s="1"/>
      <c r="O389" s="1"/>
    </row>
    <row r="390" spans="1:15" ht="12.75" customHeight="1">
      <c r="A390" s="30">
        <v>380</v>
      </c>
      <c r="B390" s="311" t="s">
        <v>858</v>
      </c>
      <c r="C390" s="301">
        <v>104.65</v>
      </c>
      <c r="D390" s="302">
        <v>103.38333333333333</v>
      </c>
      <c r="E390" s="302">
        <v>101.76666666666665</v>
      </c>
      <c r="F390" s="302">
        <v>98.883333333333326</v>
      </c>
      <c r="G390" s="302">
        <v>97.266666666666652</v>
      </c>
      <c r="H390" s="302">
        <v>106.26666666666665</v>
      </c>
      <c r="I390" s="302">
        <v>107.88333333333333</v>
      </c>
      <c r="J390" s="302">
        <v>110.76666666666665</v>
      </c>
      <c r="K390" s="301">
        <v>105</v>
      </c>
      <c r="L390" s="301">
        <v>100.5</v>
      </c>
      <c r="M390" s="301">
        <v>9.7646200000000007</v>
      </c>
      <c r="N390" s="1"/>
      <c r="O390" s="1"/>
    </row>
    <row r="391" spans="1:15" ht="12.75" customHeight="1">
      <c r="A391" s="30">
        <v>381</v>
      </c>
      <c r="B391" s="311" t="s">
        <v>184</v>
      </c>
      <c r="C391" s="301">
        <v>111.3</v>
      </c>
      <c r="D391" s="302">
        <v>111.66666666666667</v>
      </c>
      <c r="E391" s="302">
        <v>109.33333333333334</v>
      </c>
      <c r="F391" s="302">
        <v>107.36666666666667</v>
      </c>
      <c r="G391" s="302">
        <v>105.03333333333335</v>
      </c>
      <c r="H391" s="302">
        <v>113.63333333333334</v>
      </c>
      <c r="I391" s="302">
        <v>115.96666666666668</v>
      </c>
      <c r="J391" s="302">
        <v>117.93333333333334</v>
      </c>
      <c r="K391" s="301">
        <v>114</v>
      </c>
      <c r="L391" s="301">
        <v>109.7</v>
      </c>
      <c r="M391" s="301">
        <v>181.66531000000001</v>
      </c>
      <c r="N391" s="1"/>
      <c r="O391" s="1"/>
    </row>
    <row r="392" spans="1:15" ht="12.75" customHeight="1">
      <c r="A392" s="30">
        <v>382</v>
      </c>
      <c r="B392" s="311" t="s">
        <v>486</v>
      </c>
      <c r="C392" s="301">
        <v>93.25</v>
      </c>
      <c r="D392" s="302">
        <v>93.916666666666671</v>
      </c>
      <c r="E392" s="302">
        <v>92.38333333333334</v>
      </c>
      <c r="F392" s="302">
        <v>91.516666666666666</v>
      </c>
      <c r="G392" s="302">
        <v>89.983333333333334</v>
      </c>
      <c r="H392" s="302">
        <v>94.783333333333346</v>
      </c>
      <c r="I392" s="302">
        <v>96.316666666666677</v>
      </c>
      <c r="J392" s="302">
        <v>97.183333333333351</v>
      </c>
      <c r="K392" s="301">
        <v>95.45</v>
      </c>
      <c r="L392" s="301">
        <v>93.05</v>
      </c>
      <c r="M392" s="301">
        <v>28.618659999999998</v>
      </c>
      <c r="N392" s="1"/>
      <c r="O392" s="1"/>
    </row>
    <row r="393" spans="1:15" ht="12.75" customHeight="1">
      <c r="A393" s="30">
        <v>383</v>
      </c>
      <c r="B393" s="311" t="s">
        <v>185</v>
      </c>
      <c r="C393" s="301">
        <v>118.75</v>
      </c>
      <c r="D393" s="302">
        <v>118.13333333333333</v>
      </c>
      <c r="E393" s="302">
        <v>116.81666666666665</v>
      </c>
      <c r="F393" s="302">
        <v>114.88333333333333</v>
      </c>
      <c r="G393" s="302">
        <v>113.56666666666665</v>
      </c>
      <c r="H393" s="302">
        <v>120.06666666666665</v>
      </c>
      <c r="I393" s="302">
        <v>121.38333333333331</v>
      </c>
      <c r="J393" s="302">
        <v>123.31666666666665</v>
      </c>
      <c r="K393" s="301">
        <v>119.45</v>
      </c>
      <c r="L393" s="301">
        <v>116.2</v>
      </c>
      <c r="M393" s="301">
        <v>33.328650000000003</v>
      </c>
      <c r="N393" s="1"/>
      <c r="O393" s="1"/>
    </row>
    <row r="394" spans="1:15" ht="12.75" customHeight="1">
      <c r="A394" s="30">
        <v>384</v>
      </c>
      <c r="B394" s="311" t="s">
        <v>488</v>
      </c>
      <c r="C394" s="301">
        <v>131.6</v>
      </c>
      <c r="D394" s="302">
        <v>130.99999999999997</v>
      </c>
      <c r="E394" s="302">
        <v>129.29999999999995</v>
      </c>
      <c r="F394" s="302">
        <v>126.99999999999997</v>
      </c>
      <c r="G394" s="302">
        <v>125.29999999999995</v>
      </c>
      <c r="H394" s="302">
        <v>133.29999999999995</v>
      </c>
      <c r="I394" s="302">
        <v>134.99999999999994</v>
      </c>
      <c r="J394" s="302">
        <v>137.29999999999995</v>
      </c>
      <c r="K394" s="301">
        <v>132.69999999999999</v>
      </c>
      <c r="L394" s="301">
        <v>128.69999999999999</v>
      </c>
      <c r="M394" s="301">
        <v>14.08038</v>
      </c>
      <c r="N394" s="1"/>
      <c r="O394" s="1"/>
    </row>
    <row r="395" spans="1:15" ht="12.75" customHeight="1">
      <c r="A395" s="30">
        <v>385</v>
      </c>
      <c r="B395" s="311" t="s">
        <v>489</v>
      </c>
      <c r="C395" s="301">
        <v>994.25</v>
      </c>
      <c r="D395" s="302">
        <v>998.7833333333333</v>
      </c>
      <c r="E395" s="302">
        <v>985.56666666666661</v>
      </c>
      <c r="F395" s="302">
        <v>976.88333333333333</v>
      </c>
      <c r="G395" s="302">
        <v>963.66666666666663</v>
      </c>
      <c r="H395" s="302">
        <v>1007.4666666666666</v>
      </c>
      <c r="I395" s="302">
        <v>1020.6833333333333</v>
      </c>
      <c r="J395" s="302">
        <v>1029.3666666666666</v>
      </c>
      <c r="K395" s="301">
        <v>1012</v>
      </c>
      <c r="L395" s="301">
        <v>990.1</v>
      </c>
      <c r="M395" s="301">
        <v>0.75109000000000004</v>
      </c>
      <c r="N395" s="1"/>
      <c r="O395" s="1"/>
    </row>
    <row r="396" spans="1:15" ht="12.75" customHeight="1">
      <c r="A396" s="30">
        <v>386</v>
      </c>
      <c r="B396" s="311" t="s">
        <v>186</v>
      </c>
      <c r="C396" s="301">
        <v>2724.05</v>
      </c>
      <c r="D396" s="302">
        <v>2740.4500000000003</v>
      </c>
      <c r="E396" s="302">
        <v>2699.9000000000005</v>
      </c>
      <c r="F396" s="302">
        <v>2675.7500000000005</v>
      </c>
      <c r="G396" s="302">
        <v>2635.2000000000007</v>
      </c>
      <c r="H396" s="302">
        <v>2764.6000000000004</v>
      </c>
      <c r="I396" s="302">
        <v>2805.1500000000005</v>
      </c>
      <c r="J396" s="302">
        <v>2829.3</v>
      </c>
      <c r="K396" s="301">
        <v>2781</v>
      </c>
      <c r="L396" s="301">
        <v>2716.3</v>
      </c>
      <c r="M396" s="301">
        <v>57.591720000000002</v>
      </c>
      <c r="N396" s="1"/>
      <c r="O396" s="1"/>
    </row>
    <row r="397" spans="1:15" ht="12.75" customHeight="1">
      <c r="A397" s="30">
        <v>387</v>
      </c>
      <c r="B397" s="311" t="s">
        <v>844</v>
      </c>
      <c r="C397" s="301">
        <v>549.65</v>
      </c>
      <c r="D397" s="302">
        <v>555.94999999999993</v>
      </c>
      <c r="E397" s="302">
        <v>538.69999999999982</v>
      </c>
      <c r="F397" s="302">
        <v>527.74999999999989</v>
      </c>
      <c r="G397" s="302">
        <v>510.49999999999977</v>
      </c>
      <c r="H397" s="302">
        <v>566.89999999999986</v>
      </c>
      <c r="I397" s="302">
        <v>584.15000000000009</v>
      </c>
      <c r="J397" s="302">
        <v>595.09999999999991</v>
      </c>
      <c r="K397" s="301">
        <v>573.20000000000005</v>
      </c>
      <c r="L397" s="301">
        <v>545</v>
      </c>
      <c r="M397" s="301">
        <v>1.0329699999999999</v>
      </c>
      <c r="N397" s="1"/>
      <c r="O397" s="1"/>
    </row>
    <row r="398" spans="1:15" ht="12.75" customHeight="1">
      <c r="A398" s="30">
        <v>388</v>
      </c>
      <c r="B398" s="311" t="s">
        <v>480</v>
      </c>
      <c r="C398" s="301">
        <v>245.55</v>
      </c>
      <c r="D398" s="302">
        <v>246.2166666666667</v>
      </c>
      <c r="E398" s="302">
        <v>242.63333333333338</v>
      </c>
      <c r="F398" s="302">
        <v>239.7166666666667</v>
      </c>
      <c r="G398" s="302">
        <v>236.13333333333338</v>
      </c>
      <c r="H398" s="302">
        <v>249.13333333333338</v>
      </c>
      <c r="I398" s="302">
        <v>252.7166666666667</v>
      </c>
      <c r="J398" s="302">
        <v>255.63333333333338</v>
      </c>
      <c r="K398" s="301">
        <v>249.8</v>
      </c>
      <c r="L398" s="301">
        <v>243.3</v>
      </c>
      <c r="M398" s="301">
        <v>1.35632</v>
      </c>
      <c r="N398" s="1"/>
      <c r="O398" s="1"/>
    </row>
    <row r="399" spans="1:15" ht="12.75" customHeight="1">
      <c r="A399" s="30">
        <v>389</v>
      </c>
      <c r="B399" s="311" t="s">
        <v>490</v>
      </c>
      <c r="C399" s="301">
        <v>881.5</v>
      </c>
      <c r="D399" s="302">
        <v>883.16666666666663</v>
      </c>
      <c r="E399" s="302">
        <v>873.83333333333326</v>
      </c>
      <c r="F399" s="302">
        <v>866.16666666666663</v>
      </c>
      <c r="G399" s="302">
        <v>856.83333333333326</v>
      </c>
      <c r="H399" s="302">
        <v>890.83333333333326</v>
      </c>
      <c r="I399" s="302">
        <v>900.16666666666652</v>
      </c>
      <c r="J399" s="302">
        <v>907.83333333333326</v>
      </c>
      <c r="K399" s="301">
        <v>892.5</v>
      </c>
      <c r="L399" s="301">
        <v>875.5</v>
      </c>
      <c r="M399" s="301">
        <v>0.1318</v>
      </c>
      <c r="N399" s="1"/>
      <c r="O399" s="1"/>
    </row>
    <row r="400" spans="1:15" ht="12.75" customHeight="1">
      <c r="A400" s="30">
        <v>390</v>
      </c>
      <c r="B400" s="311" t="s">
        <v>491</v>
      </c>
      <c r="C400" s="301">
        <v>1401.1</v>
      </c>
      <c r="D400" s="302">
        <v>1409.9166666666667</v>
      </c>
      <c r="E400" s="302">
        <v>1381.1833333333334</v>
      </c>
      <c r="F400" s="302">
        <v>1361.2666666666667</v>
      </c>
      <c r="G400" s="302">
        <v>1332.5333333333333</v>
      </c>
      <c r="H400" s="302">
        <v>1429.8333333333335</v>
      </c>
      <c r="I400" s="302">
        <v>1458.5666666666666</v>
      </c>
      <c r="J400" s="302">
        <v>1478.4833333333336</v>
      </c>
      <c r="K400" s="301">
        <v>1438.65</v>
      </c>
      <c r="L400" s="301">
        <v>1390</v>
      </c>
      <c r="M400" s="301">
        <v>0.90051000000000003</v>
      </c>
      <c r="N400" s="1"/>
      <c r="O400" s="1"/>
    </row>
    <row r="401" spans="1:15" ht="12.75" customHeight="1">
      <c r="A401" s="30">
        <v>391</v>
      </c>
      <c r="B401" s="311" t="s">
        <v>482</v>
      </c>
      <c r="C401" s="301">
        <v>31.9</v>
      </c>
      <c r="D401" s="302">
        <v>32.033333333333331</v>
      </c>
      <c r="E401" s="302">
        <v>31.716666666666661</v>
      </c>
      <c r="F401" s="302">
        <v>31.533333333333331</v>
      </c>
      <c r="G401" s="302">
        <v>31.216666666666661</v>
      </c>
      <c r="H401" s="302">
        <v>32.216666666666661</v>
      </c>
      <c r="I401" s="302">
        <v>32.533333333333324</v>
      </c>
      <c r="J401" s="302">
        <v>32.716666666666661</v>
      </c>
      <c r="K401" s="301">
        <v>32.35</v>
      </c>
      <c r="L401" s="301">
        <v>31.85</v>
      </c>
      <c r="M401" s="301">
        <v>10.61046</v>
      </c>
      <c r="N401" s="1"/>
      <c r="O401" s="1"/>
    </row>
    <row r="402" spans="1:15" ht="12.75" customHeight="1">
      <c r="A402" s="30">
        <v>392</v>
      </c>
      <c r="B402" s="311" t="s">
        <v>187</v>
      </c>
      <c r="C402" s="301">
        <v>75.8</v>
      </c>
      <c r="D402" s="302">
        <v>75.766666666666666</v>
      </c>
      <c r="E402" s="302">
        <v>75.133333333333326</v>
      </c>
      <c r="F402" s="302">
        <v>74.466666666666654</v>
      </c>
      <c r="G402" s="302">
        <v>73.833333333333314</v>
      </c>
      <c r="H402" s="302">
        <v>76.433333333333337</v>
      </c>
      <c r="I402" s="302">
        <v>77.066666666666691</v>
      </c>
      <c r="J402" s="302">
        <v>77.733333333333348</v>
      </c>
      <c r="K402" s="301">
        <v>76.400000000000006</v>
      </c>
      <c r="L402" s="301">
        <v>75.099999999999994</v>
      </c>
      <c r="M402" s="301">
        <v>219.51937000000001</v>
      </c>
      <c r="N402" s="1"/>
      <c r="O402" s="1"/>
    </row>
    <row r="403" spans="1:15" ht="12.75" customHeight="1">
      <c r="A403" s="30">
        <v>393</v>
      </c>
      <c r="B403" s="311" t="s">
        <v>275</v>
      </c>
      <c r="C403" s="301">
        <v>6664.2</v>
      </c>
      <c r="D403" s="302">
        <v>6666.4000000000005</v>
      </c>
      <c r="E403" s="302">
        <v>6582.8000000000011</v>
      </c>
      <c r="F403" s="302">
        <v>6501.4000000000005</v>
      </c>
      <c r="G403" s="302">
        <v>6417.8000000000011</v>
      </c>
      <c r="H403" s="302">
        <v>6747.8000000000011</v>
      </c>
      <c r="I403" s="302">
        <v>6831.4000000000015</v>
      </c>
      <c r="J403" s="302">
        <v>6912.8000000000011</v>
      </c>
      <c r="K403" s="301">
        <v>6750</v>
      </c>
      <c r="L403" s="301">
        <v>6585</v>
      </c>
      <c r="M403" s="301">
        <v>5.96E-2</v>
      </c>
      <c r="N403" s="1"/>
      <c r="O403" s="1"/>
    </row>
    <row r="404" spans="1:15" ht="12.75" customHeight="1">
      <c r="A404" s="30">
        <v>394</v>
      </c>
      <c r="B404" s="311" t="s">
        <v>274</v>
      </c>
      <c r="C404" s="301">
        <v>784.9</v>
      </c>
      <c r="D404" s="302">
        <v>779.38333333333333</v>
      </c>
      <c r="E404" s="302">
        <v>761.76666666666665</v>
      </c>
      <c r="F404" s="302">
        <v>738.63333333333333</v>
      </c>
      <c r="G404" s="302">
        <v>721.01666666666665</v>
      </c>
      <c r="H404" s="302">
        <v>802.51666666666665</v>
      </c>
      <c r="I404" s="302">
        <v>820.13333333333321</v>
      </c>
      <c r="J404" s="302">
        <v>843.26666666666665</v>
      </c>
      <c r="K404" s="301">
        <v>797</v>
      </c>
      <c r="L404" s="301">
        <v>756.25</v>
      </c>
      <c r="M404" s="301">
        <v>19.454129999999999</v>
      </c>
      <c r="N404" s="1"/>
      <c r="O404" s="1"/>
    </row>
    <row r="405" spans="1:15" ht="12.75" customHeight="1">
      <c r="A405" s="30">
        <v>395</v>
      </c>
      <c r="B405" s="311" t="s">
        <v>188</v>
      </c>
      <c r="C405" s="301">
        <v>1136.05</v>
      </c>
      <c r="D405" s="302">
        <v>1141.4833333333333</v>
      </c>
      <c r="E405" s="302">
        <v>1123.7666666666667</v>
      </c>
      <c r="F405" s="302">
        <v>1111.4833333333333</v>
      </c>
      <c r="G405" s="302">
        <v>1093.7666666666667</v>
      </c>
      <c r="H405" s="302">
        <v>1153.7666666666667</v>
      </c>
      <c r="I405" s="302">
        <v>1171.4833333333333</v>
      </c>
      <c r="J405" s="302">
        <v>1183.7666666666667</v>
      </c>
      <c r="K405" s="301">
        <v>1159.2</v>
      </c>
      <c r="L405" s="301">
        <v>1129.2</v>
      </c>
      <c r="M405" s="301">
        <v>13.874309999999999</v>
      </c>
      <c r="N405" s="1"/>
      <c r="O405" s="1"/>
    </row>
    <row r="406" spans="1:15" ht="12.75" customHeight="1">
      <c r="A406" s="30">
        <v>396</v>
      </c>
      <c r="B406" s="311" t="s">
        <v>189</v>
      </c>
      <c r="C406" s="301">
        <v>471.3</v>
      </c>
      <c r="D406" s="302">
        <v>470.01666666666665</v>
      </c>
      <c r="E406" s="302">
        <v>464.48333333333329</v>
      </c>
      <c r="F406" s="302">
        <v>457.66666666666663</v>
      </c>
      <c r="G406" s="302">
        <v>452.13333333333327</v>
      </c>
      <c r="H406" s="302">
        <v>476.83333333333331</v>
      </c>
      <c r="I406" s="302">
        <v>482.36666666666662</v>
      </c>
      <c r="J406" s="302">
        <v>489.18333333333334</v>
      </c>
      <c r="K406" s="301">
        <v>475.55</v>
      </c>
      <c r="L406" s="301">
        <v>463.2</v>
      </c>
      <c r="M406" s="301">
        <v>171.68870999999999</v>
      </c>
      <c r="N406" s="1"/>
      <c r="O406" s="1"/>
    </row>
    <row r="407" spans="1:15" ht="12.75" customHeight="1">
      <c r="A407" s="30">
        <v>397</v>
      </c>
      <c r="B407" s="311" t="s">
        <v>495</v>
      </c>
      <c r="C407" s="301">
        <v>2267.9</v>
      </c>
      <c r="D407" s="302">
        <v>2267.2833333333333</v>
      </c>
      <c r="E407" s="302">
        <v>2240.8666666666668</v>
      </c>
      <c r="F407" s="302">
        <v>2213.8333333333335</v>
      </c>
      <c r="G407" s="302">
        <v>2187.416666666667</v>
      </c>
      <c r="H407" s="302">
        <v>2294.3166666666666</v>
      </c>
      <c r="I407" s="302">
        <v>2320.7333333333336</v>
      </c>
      <c r="J407" s="302">
        <v>2347.7666666666664</v>
      </c>
      <c r="K407" s="301">
        <v>2293.6999999999998</v>
      </c>
      <c r="L407" s="301">
        <v>2240.25</v>
      </c>
      <c r="M407" s="301">
        <v>0.26061000000000001</v>
      </c>
      <c r="N407" s="1"/>
      <c r="O407" s="1"/>
    </row>
    <row r="408" spans="1:15" ht="12.75" customHeight="1">
      <c r="A408" s="30">
        <v>398</v>
      </c>
      <c r="B408" s="311" t="s">
        <v>496</v>
      </c>
      <c r="C408" s="301">
        <v>108.1</v>
      </c>
      <c r="D408" s="302">
        <v>108.96666666666665</v>
      </c>
      <c r="E408" s="302">
        <v>106.7833333333333</v>
      </c>
      <c r="F408" s="302">
        <v>105.46666666666665</v>
      </c>
      <c r="G408" s="302">
        <v>103.2833333333333</v>
      </c>
      <c r="H408" s="302">
        <v>110.2833333333333</v>
      </c>
      <c r="I408" s="302">
        <v>112.46666666666667</v>
      </c>
      <c r="J408" s="302">
        <v>113.7833333333333</v>
      </c>
      <c r="K408" s="301">
        <v>111.15</v>
      </c>
      <c r="L408" s="301">
        <v>107.65</v>
      </c>
      <c r="M408" s="301">
        <v>2.3512599999999999</v>
      </c>
      <c r="N408" s="1"/>
      <c r="O408" s="1"/>
    </row>
    <row r="409" spans="1:15" ht="12.75" customHeight="1">
      <c r="A409" s="30">
        <v>399</v>
      </c>
      <c r="B409" s="311" t="s">
        <v>501</v>
      </c>
      <c r="C409" s="301">
        <v>117.35</v>
      </c>
      <c r="D409" s="302">
        <v>117.81666666666666</v>
      </c>
      <c r="E409" s="302">
        <v>115.73333333333332</v>
      </c>
      <c r="F409" s="302">
        <v>114.11666666666666</v>
      </c>
      <c r="G409" s="302">
        <v>112.03333333333332</v>
      </c>
      <c r="H409" s="302">
        <v>119.43333333333332</v>
      </c>
      <c r="I409" s="302">
        <v>121.51666666666667</v>
      </c>
      <c r="J409" s="302">
        <v>123.13333333333333</v>
      </c>
      <c r="K409" s="301">
        <v>119.9</v>
      </c>
      <c r="L409" s="301">
        <v>116.2</v>
      </c>
      <c r="M409" s="301">
        <v>6.3569699999999996</v>
      </c>
      <c r="N409" s="1"/>
      <c r="O409" s="1"/>
    </row>
    <row r="410" spans="1:15" ht="12.75" customHeight="1">
      <c r="A410" s="30">
        <v>400</v>
      </c>
      <c r="B410" s="311" t="s">
        <v>497</v>
      </c>
      <c r="C410" s="301">
        <v>104.4</v>
      </c>
      <c r="D410" s="302">
        <v>105.43333333333334</v>
      </c>
      <c r="E410" s="302">
        <v>103.01666666666668</v>
      </c>
      <c r="F410" s="302">
        <v>101.63333333333334</v>
      </c>
      <c r="G410" s="302">
        <v>99.216666666666683</v>
      </c>
      <c r="H410" s="302">
        <v>106.81666666666668</v>
      </c>
      <c r="I410" s="302">
        <v>109.23333333333333</v>
      </c>
      <c r="J410" s="302">
        <v>110.61666666666667</v>
      </c>
      <c r="K410" s="301">
        <v>107.85</v>
      </c>
      <c r="L410" s="301">
        <v>104.05</v>
      </c>
      <c r="M410" s="301">
        <v>7.7183400000000004</v>
      </c>
      <c r="N410" s="1"/>
      <c r="O410" s="1"/>
    </row>
    <row r="411" spans="1:15" ht="12.75" customHeight="1">
      <c r="A411" s="30">
        <v>401</v>
      </c>
      <c r="B411" s="311" t="s">
        <v>499</v>
      </c>
      <c r="C411" s="301">
        <v>2805.05</v>
      </c>
      <c r="D411" s="302">
        <v>2816.0499999999997</v>
      </c>
      <c r="E411" s="302">
        <v>2781.9999999999995</v>
      </c>
      <c r="F411" s="302">
        <v>2758.95</v>
      </c>
      <c r="G411" s="302">
        <v>2724.8999999999996</v>
      </c>
      <c r="H411" s="302">
        <v>2839.0999999999995</v>
      </c>
      <c r="I411" s="302">
        <v>2873.1499999999996</v>
      </c>
      <c r="J411" s="302">
        <v>2896.1999999999994</v>
      </c>
      <c r="K411" s="301">
        <v>2850.1</v>
      </c>
      <c r="L411" s="301">
        <v>2793</v>
      </c>
      <c r="M411" s="301">
        <v>2.7660000000000001E-2</v>
      </c>
      <c r="N411" s="1"/>
      <c r="O411" s="1"/>
    </row>
    <row r="412" spans="1:15" ht="12.75" customHeight="1">
      <c r="A412" s="30">
        <v>402</v>
      </c>
      <c r="B412" s="311" t="s">
        <v>498</v>
      </c>
      <c r="C412" s="301">
        <v>736.15</v>
      </c>
      <c r="D412" s="302">
        <v>734.51666666666677</v>
      </c>
      <c r="E412" s="302">
        <v>714.03333333333353</v>
      </c>
      <c r="F412" s="302">
        <v>691.91666666666674</v>
      </c>
      <c r="G412" s="302">
        <v>671.43333333333351</v>
      </c>
      <c r="H412" s="302">
        <v>756.63333333333355</v>
      </c>
      <c r="I412" s="302">
        <v>777.1166666666669</v>
      </c>
      <c r="J412" s="302">
        <v>799.23333333333358</v>
      </c>
      <c r="K412" s="301">
        <v>755</v>
      </c>
      <c r="L412" s="301">
        <v>712.4</v>
      </c>
      <c r="M412" s="301">
        <v>7.0202099999999996</v>
      </c>
      <c r="N412" s="1"/>
      <c r="O412" s="1"/>
    </row>
    <row r="413" spans="1:15" ht="12.75" customHeight="1">
      <c r="A413" s="30">
        <v>403</v>
      </c>
      <c r="B413" s="311" t="s">
        <v>500</v>
      </c>
      <c r="C413" s="301">
        <v>432.95</v>
      </c>
      <c r="D413" s="302">
        <v>432.2833333333333</v>
      </c>
      <c r="E413" s="302">
        <v>426.66666666666663</v>
      </c>
      <c r="F413" s="302">
        <v>420.38333333333333</v>
      </c>
      <c r="G413" s="302">
        <v>414.76666666666665</v>
      </c>
      <c r="H413" s="302">
        <v>438.56666666666661</v>
      </c>
      <c r="I413" s="302">
        <v>444.18333333333328</v>
      </c>
      <c r="J413" s="302">
        <v>450.46666666666658</v>
      </c>
      <c r="K413" s="301">
        <v>437.9</v>
      </c>
      <c r="L413" s="301">
        <v>426</v>
      </c>
      <c r="M413" s="301">
        <v>0.35658000000000001</v>
      </c>
      <c r="N413" s="1"/>
      <c r="O413" s="1"/>
    </row>
    <row r="414" spans="1:15" ht="12.75" customHeight="1">
      <c r="A414" s="30">
        <v>404</v>
      </c>
      <c r="B414" s="311" t="s">
        <v>190</v>
      </c>
      <c r="C414" s="301">
        <v>19583.75</v>
      </c>
      <c r="D414" s="302">
        <v>19667.649999999998</v>
      </c>
      <c r="E414" s="302">
        <v>19431.099999999995</v>
      </c>
      <c r="F414" s="302">
        <v>19278.449999999997</v>
      </c>
      <c r="G414" s="302">
        <v>19041.899999999994</v>
      </c>
      <c r="H414" s="302">
        <v>19820.299999999996</v>
      </c>
      <c r="I414" s="302">
        <v>20056.849999999999</v>
      </c>
      <c r="J414" s="302">
        <v>20209.499999999996</v>
      </c>
      <c r="K414" s="301">
        <v>19904.2</v>
      </c>
      <c r="L414" s="301">
        <v>19515</v>
      </c>
      <c r="M414" s="301">
        <v>0.72899999999999998</v>
      </c>
      <c r="N414" s="1"/>
      <c r="O414" s="1"/>
    </row>
    <row r="415" spans="1:15" ht="12.75" customHeight="1">
      <c r="A415" s="30">
        <v>405</v>
      </c>
      <c r="B415" s="311" t="s">
        <v>502</v>
      </c>
      <c r="C415" s="301">
        <v>1699.75</v>
      </c>
      <c r="D415" s="302">
        <v>1706.8166666666666</v>
      </c>
      <c r="E415" s="302">
        <v>1682.9333333333332</v>
      </c>
      <c r="F415" s="302">
        <v>1666.1166666666666</v>
      </c>
      <c r="G415" s="302">
        <v>1642.2333333333331</v>
      </c>
      <c r="H415" s="302">
        <v>1723.6333333333332</v>
      </c>
      <c r="I415" s="302">
        <v>1747.5166666666664</v>
      </c>
      <c r="J415" s="302">
        <v>1764.3333333333333</v>
      </c>
      <c r="K415" s="301">
        <v>1730.7</v>
      </c>
      <c r="L415" s="301">
        <v>1690</v>
      </c>
      <c r="M415" s="301">
        <v>1.74163</v>
      </c>
      <c r="N415" s="1"/>
      <c r="O415" s="1"/>
    </row>
    <row r="416" spans="1:15" ht="12.75" customHeight="1">
      <c r="A416" s="30">
        <v>406</v>
      </c>
      <c r="B416" s="311" t="s">
        <v>191</v>
      </c>
      <c r="C416" s="301">
        <v>2363</v>
      </c>
      <c r="D416" s="302">
        <v>2362.1333333333332</v>
      </c>
      <c r="E416" s="302">
        <v>2328.8666666666663</v>
      </c>
      <c r="F416" s="302">
        <v>2294.7333333333331</v>
      </c>
      <c r="G416" s="302">
        <v>2261.4666666666662</v>
      </c>
      <c r="H416" s="302">
        <v>2396.2666666666664</v>
      </c>
      <c r="I416" s="302">
        <v>2429.5333333333328</v>
      </c>
      <c r="J416" s="302">
        <v>2463.6666666666665</v>
      </c>
      <c r="K416" s="301">
        <v>2395.4</v>
      </c>
      <c r="L416" s="301">
        <v>2328</v>
      </c>
      <c r="M416" s="301">
        <v>2.63158</v>
      </c>
      <c r="N416" s="1"/>
      <c r="O416" s="1"/>
    </row>
    <row r="417" spans="1:15" ht="12.75" customHeight="1">
      <c r="A417" s="30">
        <v>407</v>
      </c>
      <c r="B417" s="311" t="s">
        <v>492</v>
      </c>
      <c r="C417" s="301">
        <v>454.75</v>
      </c>
      <c r="D417" s="302">
        <v>456.15000000000003</v>
      </c>
      <c r="E417" s="302">
        <v>451.80000000000007</v>
      </c>
      <c r="F417" s="302">
        <v>448.85</v>
      </c>
      <c r="G417" s="302">
        <v>444.50000000000006</v>
      </c>
      <c r="H417" s="302">
        <v>459.10000000000008</v>
      </c>
      <c r="I417" s="302">
        <v>463.4500000000001</v>
      </c>
      <c r="J417" s="302">
        <v>466.40000000000009</v>
      </c>
      <c r="K417" s="301">
        <v>460.5</v>
      </c>
      <c r="L417" s="301">
        <v>453.2</v>
      </c>
      <c r="M417" s="301">
        <v>0.32073000000000002</v>
      </c>
      <c r="N417" s="1"/>
      <c r="O417" s="1"/>
    </row>
    <row r="418" spans="1:15" ht="12.75" customHeight="1">
      <c r="A418" s="30">
        <v>408</v>
      </c>
      <c r="B418" s="311" t="s">
        <v>493</v>
      </c>
      <c r="C418" s="301">
        <v>29</v>
      </c>
      <c r="D418" s="302">
        <v>28.766666666666666</v>
      </c>
      <c r="E418" s="302">
        <v>28.383333333333333</v>
      </c>
      <c r="F418" s="302">
        <v>27.766666666666666</v>
      </c>
      <c r="G418" s="302">
        <v>27.383333333333333</v>
      </c>
      <c r="H418" s="302">
        <v>29.383333333333333</v>
      </c>
      <c r="I418" s="302">
        <v>29.766666666666666</v>
      </c>
      <c r="J418" s="302">
        <v>30.383333333333333</v>
      </c>
      <c r="K418" s="301">
        <v>29.15</v>
      </c>
      <c r="L418" s="301">
        <v>28.15</v>
      </c>
      <c r="M418" s="301">
        <v>33.950499999999998</v>
      </c>
      <c r="N418" s="1"/>
      <c r="O418" s="1"/>
    </row>
    <row r="419" spans="1:15" ht="12.75" customHeight="1">
      <c r="A419" s="30">
        <v>409</v>
      </c>
      <c r="B419" s="311" t="s">
        <v>494</v>
      </c>
      <c r="C419" s="301">
        <v>3403</v>
      </c>
      <c r="D419" s="302">
        <v>3415.6333333333332</v>
      </c>
      <c r="E419" s="302">
        <v>3362.3666666666663</v>
      </c>
      <c r="F419" s="302">
        <v>3321.7333333333331</v>
      </c>
      <c r="G419" s="302">
        <v>3268.4666666666662</v>
      </c>
      <c r="H419" s="302">
        <v>3456.2666666666664</v>
      </c>
      <c r="I419" s="302">
        <v>3509.5333333333328</v>
      </c>
      <c r="J419" s="302">
        <v>3550.1666666666665</v>
      </c>
      <c r="K419" s="301">
        <v>3468.9</v>
      </c>
      <c r="L419" s="301">
        <v>3375</v>
      </c>
      <c r="M419" s="301">
        <v>0.11788999999999999</v>
      </c>
      <c r="N419" s="1"/>
      <c r="O419" s="1"/>
    </row>
    <row r="420" spans="1:15" ht="12.75" customHeight="1">
      <c r="A420" s="30">
        <v>410</v>
      </c>
      <c r="B420" s="311" t="s">
        <v>503</v>
      </c>
      <c r="C420" s="301">
        <v>541.85</v>
      </c>
      <c r="D420" s="302">
        <v>536.4666666666667</v>
      </c>
      <c r="E420" s="302">
        <v>527.48333333333335</v>
      </c>
      <c r="F420" s="302">
        <v>513.11666666666667</v>
      </c>
      <c r="G420" s="302">
        <v>504.13333333333333</v>
      </c>
      <c r="H420" s="302">
        <v>550.83333333333337</v>
      </c>
      <c r="I420" s="302">
        <v>559.81666666666672</v>
      </c>
      <c r="J420" s="302">
        <v>574.18333333333339</v>
      </c>
      <c r="K420" s="301">
        <v>545.45000000000005</v>
      </c>
      <c r="L420" s="301">
        <v>522.1</v>
      </c>
      <c r="M420" s="301">
        <v>4.4009499999999999</v>
      </c>
      <c r="N420" s="1"/>
      <c r="O420" s="1"/>
    </row>
    <row r="421" spans="1:15" ht="12.75" customHeight="1">
      <c r="A421" s="30">
        <v>411</v>
      </c>
      <c r="B421" s="311" t="s">
        <v>505</v>
      </c>
      <c r="C421" s="301">
        <v>388.7</v>
      </c>
      <c r="D421" s="302">
        <v>392.29999999999995</v>
      </c>
      <c r="E421" s="302">
        <v>380.69999999999993</v>
      </c>
      <c r="F421" s="302">
        <v>372.7</v>
      </c>
      <c r="G421" s="302">
        <v>361.09999999999997</v>
      </c>
      <c r="H421" s="302">
        <v>400.2999999999999</v>
      </c>
      <c r="I421" s="302">
        <v>411.89999999999992</v>
      </c>
      <c r="J421" s="302">
        <v>419.89999999999986</v>
      </c>
      <c r="K421" s="301">
        <v>403.9</v>
      </c>
      <c r="L421" s="301">
        <v>384.3</v>
      </c>
      <c r="M421" s="301">
        <v>0.50168999999999997</v>
      </c>
      <c r="N421" s="1"/>
      <c r="O421" s="1"/>
    </row>
    <row r="422" spans="1:15" ht="12.75" customHeight="1">
      <c r="A422" s="30">
        <v>412</v>
      </c>
      <c r="B422" s="311" t="s">
        <v>504</v>
      </c>
      <c r="C422" s="301">
        <v>2807.5</v>
      </c>
      <c r="D422" s="302">
        <v>2824.0833333333335</v>
      </c>
      <c r="E422" s="302">
        <v>2771.9666666666672</v>
      </c>
      <c r="F422" s="302">
        <v>2736.4333333333338</v>
      </c>
      <c r="G422" s="302">
        <v>2684.3166666666675</v>
      </c>
      <c r="H422" s="302">
        <v>2859.6166666666668</v>
      </c>
      <c r="I422" s="302">
        <v>2911.7333333333327</v>
      </c>
      <c r="J422" s="302">
        <v>2947.2666666666664</v>
      </c>
      <c r="K422" s="301">
        <v>2876.2</v>
      </c>
      <c r="L422" s="301">
        <v>2788.55</v>
      </c>
      <c r="M422" s="301">
        <v>1.51569</v>
      </c>
      <c r="N422" s="1"/>
      <c r="O422" s="1"/>
    </row>
    <row r="423" spans="1:15" ht="12.75" customHeight="1">
      <c r="A423" s="30">
        <v>413</v>
      </c>
      <c r="B423" s="311" t="s">
        <v>859</v>
      </c>
      <c r="C423" s="301">
        <v>595.15</v>
      </c>
      <c r="D423" s="302">
        <v>591.55000000000007</v>
      </c>
      <c r="E423" s="302">
        <v>582.60000000000014</v>
      </c>
      <c r="F423" s="302">
        <v>570.05000000000007</v>
      </c>
      <c r="G423" s="302">
        <v>561.10000000000014</v>
      </c>
      <c r="H423" s="302">
        <v>604.10000000000014</v>
      </c>
      <c r="I423" s="302">
        <v>613.05000000000018</v>
      </c>
      <c r="J423" s="302">
        <v>625.60000000000014</v>
      </c>
      <c r="K423" s="301">
        <v>600.5</v>
      </c>
      <c r="L423" s="301">
        <v>579</v>
      </c>
      <c r="M423" s="301">
        <v>16.177679999999999</v>
      </c>
      <c r="N423" s="1"/>
      <c r="O423" s="1"/>
    </row>
    <row r="424" spans="1:15" ht="12.75" customHeight="1">
      <c r="A424" s="30">
        <v>414</v>
      </c>
      <c r="B424" s="311" t="s">
        <v>506</v>
      </c>
      <c r="C424" s="301">
        <v>692.2</v>
      </c>
      <c r="D424" s="302">
        <v>695.93333333333339</v>
      </c>
      <c r="E424" s="302">
        <v>684.06666666666683</v>
      </c>
      <c r="F424" s="302">
        <v>675.93333333333339</v>
      </c>
      <c r="G424" s="302">
        <v>664.06666666666683</v>
      </c>
      <c r="H424" s="302">
        <v>704.06666666666683</v>
      </c>
      <c r="I424" s="302">
        <v>715.93333333333339</v>
      </c>
      <c r="J424" s="302">
        <v>724.06666666666683</v>
      </c>
      <c r="K424" s="301">
        <v>707.8</v>
      </c>
      <c r="L424" s="301">
        <v>687.8</v>
      </c>
      <c r="M424" s="301">
        <v>0.90573999999999999</v>
      </c>
      <c r="N424" s="1"/>
      <c r="O424" s="1"/>
    </row>
    <row r="425" spans="1:15" ht="12.75" customHeight="1">
      <c r="A425" s="30">
        <v>415</v>
      </c>
      <c r="B425" s="311" t="s">
        <v>507</v>
      </c>
      <c r="C425" s="301">
        <v>361.75</v>
      </c>
      <c r="D425" s="302">
        <v>360.76666666666665</v>
      </c>
      <c r="E425" s="302">
        <v>346.5333333333333</v>
      </c>
      <c r="F425" s="302">
        <v>331.31666666666666</v>
      </c>
      <c r="G425" s="302">
        <v>317.08333333333331</v>
      </c>
      <c r="H425" s="302">
        <v>375.98333333333329</v>
      </c>
      <c r="I425" s="302">
        <v>390.21666666666664</v>
      </c>
      <c r="J425" s="302">
        <v>405.43333333333328</v>
      </c>
      <c r="K425" s="301">
        <v>375</v>
      </c>
      <c r="L425" s="301">
        <v>345.55</v>
      </c>
      <c r="M425" s="301">
        <v>5.5600899999999998</v>
      </c>
      <c r="N425" s="1"/>
      <c r="O425" s="1"/>
    </row>
    <row r="426" spans="1:15" ht="12.75" customHeight="1">
      <c r="A426" s="30">
        <v>416</v>
      </c>
      <c r="B426" s="311" t="s">
        <v>515</v>
      </c>
      <c r="C426" s="301">
        <v>213</v>
      </c>
      <c r="D426" s="302">
        <v>213.93333333333331</v>
      </c>
      <c r="E426" s="302">
        <v>208.06666666666661</v>
      </c>
      <c r="F426" s="302">
        <v>203.1333333333333</v>
      </c>
      <c r="G426" s="302">
        <v>197.26666666666659</v>
      </c>
      <c r="H426" s="302">
        <v>218.86666666666662</v>
      </c>
      <c r="I426" s="302">
        <v>224.73333333333335</v>
      </c>
      <c r="J426" s="302">
        <v>229.66666666666663</v>
      </c>
      <c r="K426" s="301">
        <v>219.8</v>
      </c>
      <c r="L426" s="301">
        <v>209</v>
      </c>
      <c r="M426" s="301">
        <v>4.4685300000000003</v>
      </c>
      <c r="N426" s="1"/>
      <c r="O426" s="1"/>
    </row>
    <row r="427" spans="1:15" ht="12.75" customHeight="1">
      <c r="A427" s="30">
        <v>417</v>
      </c>
      <c r="B427" s="311" t="s">
        <v>508</v>
      </c>
      <c r="C427" s="301">
        <v>47.45</v>
      </c>
      <c r="D427" s="302">
        <v>47.45000000000001</v>
      </c>
      <c r="E427" s="302">
        <v>46.700000000000017</v>
      </c>
      <c r="F427" s="302">
        <v>45.95000000000001</v>
      </c>
      <c r="G427" s="302">
        <v>45.200000000000017</v>
      </c>
      <c r="H427" s="302">
        <v>48.200000000000017</v>
      </c>
      <c r="I427" s="302">
        <v>48.95</v>
      </c>
      <c r="J427" s="302">
        <v>49.700000000000017</v>
      </c>
      <c r="K427" s="301">
        <v>48.2</v>
      </c>
      <c r="L427" s="301">
        <v>46.7</v>
      </c>
      <c r="M427" s="301">
        <v>19.86938</v>
      </c>
      <c r="N427" s="1"/>
      <c r="O427" s="1"/>
    </row>
    <row r="428" spans="1:15" ht="12.75" customHeight="1">
      <c r="A428" s="30">
        <v>418</v>
      </c>
      <c r="B428" s="311" t="s">
        <v>192</v>
      </c>
      <c r="C428" s="301">
        <v>2260.6999999999998</v>
      </c>
      <c r="D428" s="302">
        <v>2285.5666666666666</v>
      </c>
      <c r="E428" s="302">
        <v>2221.1333333333332</v>
      </c>
      <c r="F428" s="302">
        <v>2181.5666666666666</v>
      </c>
      <c r="G428" s="302">
        <v>2117.1333333333332</v>
      </c>
      <c r="H428" s="302">
        <v>2325.1333333333332</v>
      </c>
      <c r="I428" s="302">
        <v>2389.5666666666666</v>
      </c>
      <c r="J428" s="302">
        <v>2429.1333333333332</v>
      </c>
      <c r="K428" s="301">
        <v>2350</v>
      </c>
      <c r="L428" s="301">
        <v>2246</v>
      </c>
      <c r="M428" s="301">
        <v>6.4515399999999996</v>
      </c>
      <c r="N428" s="1"/>
      <c r="O428" s="1"/>
    </row>
    <row r="429" spans="1:15" ht="12.75" customHeight="1">
      <c r="A429" s="30">
        <v>419</v>
      </c>
      <c r="B429" s="311" t="s">
        <v>193</v>
      </c>
      <c r="C429" s="301">
        <v>1175.25</v>
      </c>
      <c r="D429" s="302">
        <v>1178.2</v>
      </c>
      <c r="E429" s="302">
        <v>1159.25</v>
      </c>
      <c r="F429" s="302">
        <v>1143.25</v>
      </c>
      <c r="G429" s="302">
        <v>1124.3</v>
      </c>
      <c r="H429" s="302">
        <v>1194.2</v>
      </c>
      <c r="I429" s="302">
        <v>1213.1500000000003</v>
      </c>
      <c r="J429" s="302">
        <v>1229.1500000000001</v>
      </c>
      <c r="K429" s="301">
        <v>1197.1500000000001</v>
      </c>
      <c r="L429" s="301">
        <v>1162.2</v>
      </c>
      <c r="M429" s="301">
        <v>7.5077699999999998</v>
      </c>
      <c r="N429" s="1"/>
      <c r="O429" s="1"/>
    </row>
    <row r="430" spans="1:15" ht="12.75" customHeight="1">
      <c r="A430" s="30">
        <v>420</v>
      </c>
      <c r="B430" s="311" t="s">
        <v>512</v>
      </c>
      <c r="C430" s="301">
        <v>328.7</v>
      </c>
      <c r="D430" s="302">
        <v>325.83333333333331</v>
      </c>
      <c r="E430" s="302">
        <v>320.91666666666663</v>
      </c>
      <c r="F430" s="302">
        <v>313.13333333333333</v>
      </c>
      <c r="G430" s="302">
        <v>308.21666666666664</v>
      </c>
      <c r="H430" s="302">
        <v>333.61666666666662</v>
      </c>
      <c r="I430" s="302">
        <v>338.53333333333325</v>
      </c>
      <c r="J430" s="302">
        <v>346.31666666666661</v>
      </c>
      <c r="K430" s="301">
        <v>330.75</v>
      </c>
      <c r="L430" s="301">
        <v>318.05</v>
      </c>
      <c r="M430" s="301">
        <v>3.5459800000000001</v>
      </c>
      <c r="N430" s="1"/>
      <c r="O430" s="1"/>
    </row>
    <row r="431" spans="1:15" ht="12.75" customHeight="1">
      <c r="A431" s="30">
        <v>421</v>
      </c>
      <c r="B431" s="311" t="s">
        <v>509</v>
      </c>
      <c r="C431" s="301">
        <v>88.65</v>
      </c>
      <c r="D431" s="302">
        <v>88.649999999999991</v>
      </c>
      <c r="E431" s="302">
        <v>87.799999999999983</v>
      </c>
      <c r="F431" s="302">
        <v>86.949999999999989</v>
      </c>
      <c r="G431" s="302">
        <v>86.09999999999998</v>
      </c>
      <c r="H431" s="302">
        <v>89.499999999999986</v>
      </c>
      <c r="I431" s="302">
        <v>90.34999999999998</v>
      </c>
      <c r="J431" s="302">
        <v>91.199999999999989</v>
      </c>
      <c r="K431" s="301">
        <v>89.5</v>
      </c>
      <c r="L431" s="301">
        <v>87.8</v>
      </c>
      <c r="M431" s="301">
        <v>0.43371999999999999</v>
      </c>
      <c r="N431" s="1"/>
      <c r="O431" s="1"/>
    </row>
    <row r="432" spans="1:15" ht="12.75" customHeight="1">
      <c r="A432" s="30">
        <v>422</v>
      </c>
      <c r="B432" s="311" t="s">
        <v>511</v>
      </c>
      <c r="C432" s="301">
        <v>176.4</v>
      </c>
      <c r="D432" s="302">
        <v>177.95000000000002</v>
      </c>
      <c r="E432" s="302">
        <v>173.50000000000003</v>
      </c>
      <c r="F432" s="302">
        <v>170.60000000000002</v>
      </c>
      <c r="G432" s="302">
        <v>166.15000000000003</v>
      </c>
      <c r="H432" s="302">
        <v>180.85000000000002</v>
      </c>
      <c r="I432" s="302">
        <v>185.3</v>
      </c>
      <c r="J432" s="302">
        <v>188.20000000000002</v>
      </c>
      <c r="K432" s="301">
        <v>182.4</v>
      </c>
      <c r="L432" s="301">
        <v>175.05</v>
      </c>
      <c r="M432" s="301">
        <v>18.591190000000001</v>
      </c>
      <c r="N432" s="1"/>
      <c r="O432" s="1"/>
    </row>
    <row r="433" spans="1:15" ht="12.75" customHeight="1">
      <c r="A433" s="30">
        <v>423</v>
      </c>
      <c r="B433" s="311" t="s">
        <v>513</v>
      </c>
      <c r="C433" s="301">
        <v>454.6</v>
      </c>
      <c r="D433" s="302">
        <v>455.05</v>
      </c>
      <c r="E433" s="302">
        <v>451.85</v>
      </c>
      <c r="F433" s="302">
        <v>449.1</v>
      </c>
      <c r="G433" s="302">
        <v>445.90000000000003</v>
      </c>
      <c r="H433" s="302">
        <v>457.8</v>
      </c>
      <c r="I433" s="302">
        <v>460.99999999999994</v>
      </c>
      <c r="J433" s="302">
        <v>463.75</v>
      </c>
      <c r="K433" s="301">
        <v>458.25</v>
      </c>
      <c r="L433" s="301">
        <v>452.3</v>
      </c>
      <c r="M433" s="301">
        <v>0.19989999999999999</v>
      </c>
      <c r="N433" s="1"/>
      <c r="O433" s="1"/>
    </row>
    <row r="434" spans="1:15" ht="12.75" customHeight="1">
      <c r="A434" s="30">
        <v>424</v>
      </c>
      <c r="B434" s="311" t="s">
        <v>514</v>
      </c>
      <c r="C434" s="301">
        <v>476.5</v>
      </c>
      <c r="D434" s="302">
        <v>477.58333333333331</v>
      </c>
      <c r="E434" s="302">
        <v>470.26666666666665</v>
      </c>
      <c r="F434" s="302">
        <v>464.03333333333336</v>
      </c>
      <c r="G434" s="302">
        <v>456.7166666666667</v>
      </c>
      <c r="H434" s="302">
        <v>483.81666666666661</v>
      </c>
      <c r="I434" s="302">
        <v>491.13333333333333</v>
      </c>
      <c r="J434" s="302">
        <v>497.36666666666656</v>
      </c>
      <c r="K434" s="301">
        <v>484.9</v>
      </c>
      <c r="L434" s="301">
        <v>471.35</v>
      </c>
      <c r="M434" s="301">
        <v>2.9911300000000001</v>
      </c>
      <c r="N434" s="1"/>
      <c r="O434" s="1"/>
    </row>
    <row r="435" spans="1:15" ht="12.75" customHeight="1">
      <c r="A435" s="30">
        <v>425</v>
      </c>
      <c r="B435" s="311" t="s">
        <v>516</v>
      </c>
      <c r="C435" s="301">
        <v>1864.75</v>
      </c>
      <c r="D435" s="302">
        <v>1876.75</v>
      </c>
      <c r="E435" s="302">
        <v>1833</v>
      </c>
      <c r="F435" s="302">
        <v>1801.25</v>
      </c>
      <c r="G435" s="302">
        <v>1757.5</v>
      </c>
      <c r="H435" s="302">
        <v>1908.5</v>
      </c>
      <c r="I435" s="302">
        <v>1952.25</v>
      </c>
      <c r="J435" s="302">
        <v>1984</v>
      </c>
      <c r="K435" s="301">
        <v>1920.5</v>
      </c>
      <c r="L435" s="301">
        <v>1845</v>
      </c>
      <c r="M435" s="301">
        <v>0.31292999999999999</v>
      </c>
      <c r="N435" s="1"/>
      <c r="O435" s="1"/>
    </row>
    <row r="436" spans="1:15" ht="12.75" customHeight="1">
      <c r="A436" s="30">
        <v>426</v>
      </c>
      <c r="B436" s="311" t="s">
        <v>517</v>
      </c>
      <c r="C436" s="301">
        <v>744</v>
      </c>
      <c r="D436" s="302">
        <v>752.56666666666661</v>
      </c>
      <c r="E436" s="302">
        <v>727.53333333333319</v>
      </c>
      <c r="F436" s="302">
        <v>711.06666666666661</v>
      </c>
      <c r="G436" s="302">
        <v>686.03333333333319</v>
      </c>
      <c r="H436" s="302">
        <v>769.03333333333319</v>
      </c>
      <c r="I436" s="302">
        <v>794.06666666666649</v>
      </c>
      <c r="J436" s="302">
        <v>810.53333333333319</v>
      </c>
      <c r="K436" s="301">
        <v>777.6</v>
      </c>
      <c r="L436" s="301">
        <v>736.1</v>
      </c>
      <c r="M436" s="301">
        <v>0.40416000000000002</v>
      </c>
      <c r="N436" s="1"/>
      <c r="O436" s="1"/>
    </row>
    <row r="437" spans="1:15" ht="12.75" customHeight="1">
      <c r="A437" s="30">
        <v>427</v>
      </c>
      <c r="B437" s="311" t="s">
        <v>194</v>
      </c>
      <c r="C437" s="301">
        <v>847.25</v>
      </c>
      <c r="D437" s="302">
        <v>846.2833333333333</v>
      </c>
      <c r="E437" s="302">
        <v>838.56666666666661</v>
      </c>
      <c r="F437" s="302">
        <v>829.88333333333333</v>
      </c>
      <c r="G437" s="302">
        <v>822.16666666666663</v>
      </c>
      <c r="H437" s="302">
        <v>854.96666666666658</v>
      </c>
      <c r="I437" s="302">
        <v>862.68333333333328</v>
      </c>
      <c r="J437" s="302">
        <v>871.36666666666656</v>
      </c>
      <c r="K437" s="301">
        <v>854</v>
      </c>
      <c r="L437" s="301">
        <v>837.6</v>
      </c>
      <c r="M437" s="301">
        <v>32.089410000000001</v>
      </c>
      <c r="N437" s="1"/>
      <c r="O437" s="1"/>
    </row>
    <row r="438" spans="1:15" ht="12.75" customHeight="1">
      <c r="A438" s="30">
        <v>428</v>
      </c>
      <c r="B438" s="311" t="s">
        <v>518</v>
      </c>
      <c r="C438" s="301">
        <v>474.8</v>
      </c>
      <c r="D438" s="302">
        <v>469.95</v>
      </c>
      <c r="E438" s="302">
        <v>461</v>
      </c>
      <c r="F438" s="302">
        <v>447.2</v>
      </c>
      <c r="G438" s="302">
        <v>438.25</v>
      </c>
      <c r="H438" s="302">
        <v>483.75</v>
      </c>
      <c r="I438" s="302">
        <v>492.69999999999993</v>
      </c>
      <c r="J438" s="302">
        <v>506.5</v>
      </c>
      <c r="K438" s="301">
        <v>478.9</v>
      </c>
      <c r="L438" s="301">
        <v>456.15</v>
      </c>
      <c r="M438" s="301">
        <v>12.369199999999999</v>
      </c>
      <c r="N438" s="1"/>
      <c r="O438" s="1"/>
    </row>
    <row r="439" spans="1:15" ht="12.75" customHeight="1">
      <c r="A439" s="30">
        <v>429</v>
      </c>
      <c r="B439" s="311" t="s">
        <v>195</v>
      </c>
      <c r="C439" s="301">
        <v>429.05</v>
      </c>
      <c r="D439" s="302">
        <v>426.93333333333334</v>
      </c>
      <c r="E439" s="302">
        <v>423.11666666666667</v>
      </c>
      <c r="F439" s="302">
        <v>417.18333333333334</v>
      </c>
      <c r="G439" s="302">
        <v>413.36666666666667</v>
      </c>
      <c r="H439" s="302">
        <v>432.86666666666667</v>
      </c>
      <c r="I439" s="302">
        <v>436.68333333333339</v>
      </c>
      <c r="J439" s="302">
        <v>442.61666666666667</v>
      </c>
      <c r="K439" s="301">
        <v>430.75</v>
      </c>
      <c r="L439" s="301">
        <v>421</v>
      </c>
      <c r="M439" s="301">
        <v>4.6103399999999999</v>
      </c>
      <c r="N439" s="1"/>
      <c r="O439" s="1"/>
    </row>
    <row r="440" spans="1:15" ht="12.75" customHeight="1">
      <c r="A440" s="30">
        <v>430</v>
      </c>
      <c r="B440" s="311" t="s">
        <v>974</v>
      </c>
      <c r="C440" s="301" t="e">
        <v>#N/A</v>
      </c>
      <c r="D440" s="302" t="e">
        <v>#N/A</v>
      </c>
      <c r="E440" s="302" t="e">
        <v>#N/A</v>
      </c>
      <c r="F440" s="302" t="e">
        <v>#N/A</v>
      </c>
      <c r="G440" s="302" t="e">
        <v>#N/A</v>
      </c>
      <c r="H440" s="302" t="e">
        <v>#N/A</v>
      </c>
      <c r="I440" s="302" t="e">
        <v>#N/A</v>
      </c>
      <c r="J440" s="302" t="e">
        <v>#N/A</v>
      </c>
      <c r="K440" s="301" t="e">
        <v>#N/A</v>
      </c>
      <c r="L440" s="301" t="e">
        <v>#N/A</v>
      </c>
      <c r="M440" s="301" t="e">
        <v>#N/A</v>
      </c>
      <c r="N440" s="1"/>
      <c r="O440" s="1"/>
    </row>
    <row r="441" spans="1:15" ht="12.75" customHeight="1">
      <c r="A441" s="30">
        <v>431</v>
      </c>
      <c r="B441" s="311" t="s">
        <v>519</v>
      </c>
      <c r="C441" s="301">
        <v>304.35000000000002</v>
      </c>
      <c r="D441" s="302">
        <v>309.25</v>
      </c>
      <c r="E441" s="302">
        <v>295.10000000000002</v>
      </c>
      <c r="F441" s="302">
        <v>285.85000000000002</v>
      </c>
      <c r="G441" s="302">
        <v>271.70000000000005</v>
      </c>
      <c r="H441" s="302">
        <v>318.5</v>
      </c>
      <c r="I441" s="302">
        <v>332.65</v>
      </c>
      <c r="J441" s="302">
        <v>341.9</v>
      </c>
      <c r="K441" s="301">
        <v>323.39999999999998</v>
      </c>
      <c r="L441" s="301">
        <v>300</v>
      </c>
      <c r="M441" s="301">
        <v>3.0009100000000002</v>
      </c>
      <c r="N441" s="1"/>
      <c r="O441" s="1"/>
    </row>
    <row r="442" spans="1:15" ht="12.75" customHeight="1">
      <c r="A442" s="30">
        <v>432</v>
      </c>
      <c r="B442" s="311" t="s">
        <v>520</v>
      </c>
      <c r="C442" s="301">
        <v>1883</v>
      </c>
      <c r="D442" s="302">
        <v>1882.1833333333334</v>
      </c>
      <c r="E442" s="302">
        <v>1866.4666666666667</v>
      </c>
      <c r="F442" s="302">
        <v>1849.9333333333334</v>
      </c>
      <c r="G442" s="302">
        <v>1834.2166666666667</v>
      </c>
      <c r="H442" s="302">
        <v>1898.7166666666667</v>
      </c>
      <c r="I442" s="302">
        <v>1914.4333333333334</v>
      </c>
      <c r="J442" s="302">
        <v>1930.9666666666667</v>
      </c>
      <c r="K442" s="301">
        <v>1897.9</v>
      </c>
      <c r="L442" s="301">
        <v>1865.65</v>
      </c>
      <c r="M442" s="301">
        <v>0.97511999999999999</v>
      </c>
      <c r="N442" s="1"/>
      <c r="O442" s="1"/>
    </row>
    <row r="443" spans="1:15" ht="12.75" customHeight="1">
      <c r="A443" s="30">
        <v>433</v>
      </c>
      <c r="B443" s="311" t="s">
        <v>521</v>
      </c>
      <c r="C443" s="301">
        <v>489.9</v>
      </c>
      <c r="D443" s="302">
        <v>484.65000000000003</v>
      </c>
      <c r="E443" s="302">
        <v>475.25000000000006</v>
      </c>
      <c r="F443" s="302">
        <v>460.6</v>
      </c>
      <c r="G443" s="302">
        <v>451.20000000000005</v>
      </c>
      <c r="H443" s="302">
        <v>499.30000000000007</v>
      </c>
      <c r="I443" s="302">
        <v>508.70000000000005</v>
      </c>
      <c r="J443" s="302">
        <v>523.35000000000014</v>
      </c>
      <c r="K443" s="301">
        <v>494.05</v>
      </c>
      <c r="L443" s="301">
        <v>470</v>
      </c>
      <c r="M443" s="301">
        <v>2.5705200000000001</v>
      </c>
      <c r="N443" s="1"/>
      <c r="O443" s="1"/>
    </row>
    <row r="444" spans="1:15" ht="12.75" customHeight="1">
      <c r="A444" s="30">
        <v>434</v>
      </c>
      <c r="B444" s="311" t="s">
        <v>522</v>
      </c>
      <c r="C444" s="301">
        <v>8.15</v>
      </c>
      <c r="D444" s="302">
        <v>8.15</v>
      </c>
      <c r="E444" s="302">
        <v>7.9500000000000011</v>
      </c>
      <c r="F444" s="302">
        <v>7.7500000000000009</v>
      </c>
      <c r="G444" s="302">
        <v>7.5500000000000016</v>
      </c>
      <c r="H444" s="302">
        <v>8.3500000000000014</v>
      </c>
      <c r="I444" s="302">
        <v>8.5500000000000007</v>
      </c>
      <c r="J444" s="302">
        <v>8.75</v>
      </c>
      <c r="K444" s="301">
        <v>8.35</v>
      </c>
      <c r="L444" s="301">
        <v>7.95</v>
      </c>
      <c r="M444" s="301">
        <v>479.12040000000002</v>
      </c>
      <c r="N444" s="1"/>
      <c r="O444" s="1"/>
    </row>
    <row r="445" spans="1:15" ht="12.75" customHeight="1">
      <c r="A445" s="30">
        <v>435</v>
      </c>
      <c r="B445" s="311" t="s">
        <v>510</v>
      </c>
      <c r="C445" s="301">
        <v>321.55</v>
      </c>
      <c r="D445" s="302">
        <v>323.26666666666665</v>
      </c>
      <c r="E445" s="302">
        <v>319.2833333333333</v>
      </c>
      <c r="F445" s="302">
        <v>317.01666666666665</v>
      </c>
      <c r="G445" s="302">
        <v>313.0333333333333</v>
      </c>
      <c r="H445" s="302">
        <v>325.5333333333333</v>
      </c>
      <c r="I445" s="302">
        <v>329.51666666666665</v>
      </c>
      <c r="J445" s="302">
        <v>331.7833333333333</v>
      </c>
      <c r="K445" s="301">
        <v>327.25</v>
      </c>
      <c r="L445" s="301">
        <v>321</v>
      </c>
      <c r="M445" s="301">
        <v>1.2262</v>
      </c>
      <c r="N445" s="1"/>
      <c r="O445" s="1"/>
    </row>
    <row r="446" spans="1:15" ht="12.75" customHeight="1">
      <c r="A446" s="30">
        <v>436</v>
      </c>
      <c r="B446" s="311" t="s">
        <v>523</v>
      </c>
      <c r="C446" s="301">
        <v>962.35</v>
      </c>
      <c r="D446" s="302">
        <v>959.80000000000007</v>
      </c>
      <c r="E446" s="302">
        <v>949.80000000000018</v>
      </c>
      <c r="F446" s="302">
        <v>937.25000000000011</v>
      </c>
      <c r="G446" s="302">
        <v>927.25000000000023</v>
      </c>
      <c r="H446" s="302">
        <v>972.35000000000014</v>
      </c>
      <c r="I446" s="302">
        <v>982.34999999999991</v>
      </c>
      <c r="J446" s="302">
        <v>994.90000000000009</v>
      </c>
      <c r="K446" s="301">
        <v>969.8</v>
      </c>
      <c r="L446" s="301">
        <v>947.25</v>
      </c>
      <c r="M446" s="301">
        <v>0.1255</v>
      </c>
      <c r="N446" s="1"/>
      <c r="O446" s="1"/>
    </row>
    <row r="447" spans="1:15" ht="12.75" customHeight="1">
      <c r="A447" s="30">
        <v>437</v>
      </c>
      <c r="B447" s="311" t="s">
        <v>276</v>
      </c>
      <c r="C447" s="301">
        <v>528.70000000000005</v>
      </c>
      <c r="D447" s="302">
        <v>528.36666666666667</v>
      </c>
      <c r="E447" s="302">
        <v>521.68333333333339</v>
      </c>
      <c r="F447" s="302">
        <v>514.66666666666674</v>
      </c>
      <c r="G447" s="302">
        <v>507.98333333333346</v>
      </c>
      <c r="H447" s="302">
        <v>535.38333333333333</v>
      </c>
      <c r="I447" s="302">
        <v>542.06666666666649</v>
      </c>
      <c r="J447" s="302">
        <v>549.08333333333326</v>
      </c>
      <c r="K447" s="301">
        <v>535.04999999999995</v>
      </c>
      <c r="L447" s="301">
        <v>521.35</v>
      </c>
      <c r="M447" s="301">
        <v>1.7156199999999999</v>
      </c>
      <c r="N447" s="1"/>
      <c r="O447" s="1"/>
    </row>
    <row r="448" spans="1:15" ht="12.75" customHeight="1">
      <c r="A448" s="30">
        <v>438</v>
      </c>
      <c r="B448" s="311" t="s">
        <v>528</v>
      </c>
      <c r="C448" s="301">
        <v>1339.1</v>
      </c>
      <c r="D448" s="302">
        <v>1341.3666666666666</v>
      </c>
      <c r="E448" s="302">
        <v>1322.7333333333331</v>
      </c>
      <c r="F448" s="302">
        <v>1306.3666666666666</v>
      </c>
      <c r="G448" s="302">
        <v>1287.7333333333331</v>
      </c>
      <c r="H448" s="302">
        <v>1357.7333333333331</v>
      </c>
      <c r="I448" s="302">
        <v>1376.3666666666668</v>
      </c>
      <c r="J448" s="302">
        <v>1392.7333333333331</v>
      </c>
      <c r="K448" s="301">
        <v>1360</v>
      </c>
      <c r="L448" s="301">
        <v>1325</v>
      </c>
      <c r="M448" s="301">
        <v>0.70111000000000001</v>
      </c>
      <c r="N448" s="1"/>
      <c r="O448" s="1"/>
    </row>
    <row r="449" spans="1:15" ht="12.75" customHeight="1">
      <c r="A449" s="30">
        <v>439</v>
      </c>
      <c r="B449" s="311" t="s">
        <v>529</v>
      </c>
      <c r="C449" s="301">
        <v>9368.4500000000007</v>
      </c>
      <c r="D449" s="302">
        <v>9406.65</v>
      </c>
      <c r="E449" s="302">
        <v>9312.9</v>
      </c>
      <c r="F449" s="302">
        <v>9257.35</v>
      </c>
      <c r="G449" s="302">
        <v>9163.6</v>
      </c>
      <c r="H449" s="302">
        <v>9462.1999999999989</v>
      </c>
      <c r="I449" s="302">
        <v>9555.9499999999989</v>
      </c>
      <c r="J449" s="302">
        <v>9611.4999999999982</v>
      </c>
      <c r="K449" s="301">
        <v>9500.4</v>
      </c>
      <c r="L449" s="301">
        <v>9351.1</v>
      </c>
      <c r="M449" s="301">
        <v>5.79E-3</v>
      </c>
      <c r="N449" s="1"/>
      <c r="O449" s="1"/>
    </row>
    <row r="450" spans="1:15" ht="12.75" customHeight="1">
      <c r="A450" s="30">
        <v>440</v>
      </c>
      <c r="B450" s="311" t="s">
        <v>196</v>
      </c>
      <c r="C450" s="301">
        <v>936.6</v>
      </c>
      <c r="D450" s="302">
        <v>940.69999999999993</v>
      </c>
      <c r="E450" s="302">
        <v>927.89999999999986</v>
      </c>
      <c r="F450" s="302">
        <v>919.19999999999993</v>
      </c>
      <c r="G450" s="302">
        <v>906.39999999999986</v>
      </c>
      <c r="H450" s="302">
        <v>949.39999999999986</v>
      </c>
      <c r="I450" s="302">
        <v>962.19999999999982</v>
      </c>
      <c r="J450" s="302">
        <v>970.89999999999986</v>
      </c>
      <c r="K450" s="301">
        <v>953.5</v>
      </c>
      <c r="L450" s="301">
        <v>932</v>
      </c>
      <c r="M450" s="301">
        <v>7.6053800000000003</v>
      </c>
      <c r="N450" s="1"/>
      <c r="O450" s="1"/>
    </row>
    <row r="451" spans="1:15" ht="12.75" customHeight="1">
      <c r="A451" s="30">
        <v>441</v>
      </c>
      <c r="B451" s="311" t="s">
        <v>530</v>
      </c>
      <c r="C451" s="301">
        <v>206.4</v>
      </c>
      <c r="D451" s="302">
        <v>205.73333333333335</v>
      </c>
      <c r="E451" s="302">
        <v>202.9666666666667</v>
      </c>
      <c r="F451" s="302">
        <v>199.53333333333336</v>
      </c>
      <c r="G451" s="302">
        <v>196.76666666666671</v>
      </c>
      <c r="H451" s="302">
        <v>209.16666666666669</v>
      </c>
      <c r="I451" s="302">
        <v>211.93333333333334</v>
      </c>
      <c r="J451" s="302">
        <v>215.36666666666667</v>
      </c>
      <c r="K451" s="301">
        <v>208.5</v>
      </c>
      <c r="L451" s="301">
        <v>202.3</v>
      </c>
      <c r="M451" s="301">
        <v>8.8002599999999997</v>
      </c>
      <c r="N451" s="1"/>
      <c r="O451" s="1"/>
    </row>
    <row r="452" spans="1:15" ht="12.75" customHeight="1">
      <c r="A452" s="30">
        <v>442</v>
      </c>
      <c r="B452" s="311" t="s">
        <v>531</v>
      </c>
      <c r="C452" s="301">
        <v>920.05</v>
      </c>
      <c r="D452" s="302">
        <v>923.65</v>
      </c>
      <c r="E452" s="302">
        <v>909.55</v>
      </c>
      <c r="F452" s="302">
        <v>899.05</v>
      </c>
      <c r="G452" s="302">
        <v>884.94999999999993</v>
      </c>
      <c r="H452" s="302">
        <v>934.15</v>
      </c>
      <c r="I452" s="302">
        <v>948.25000000000011</v>
      </c>
      <c r="J452" s="302">
        <v>958.75</v>
      </c>
      <c r="K452" s="301">
        <v>937.75</v>
      </c>
      <c r="L452" s="301">
        <v>913.15</v>
      </c>
      <c r="M452" s="301">
        <v>5.63767</v>
      </c>
      <c r="N452" s="1"/>
      <c r="O452" s="1"/>
    </row>
    <row r="453" spans="1:15" ht="12.75" customHeight="1">
      <c r="A453" s="30">
        <v>443</v>
      </c>
      <c r="B453" s="311" t="s">
        <v>197</v>
      </c>
      <c r="C453" s="301">
        <v>757.15</v>
      </c>
      <c r="D453" s="302">
        <v>753.69999999999993</v>
      </c>
      <c r="E453" s="302">
        <v>742.54999999999984</v>
      </c>
      <c r="F453" s="302">
        <v>727.94999999999993</v>
      </c>
      <c r="G453" s="302">
        <v>716.79999999999984</v>
      </c>
      <c r="H453" s="302">
        <v>768.29999999999984</v>
      </c>
      <c r="I453" s="302">
        <v>779.44999999999993</v>
      </c>
      <c r="J453" s="302">
        <v>794.04999999999984</v>
      </c>
      <c r="K453" s="301">
        <v>764.85</v>
      </c>
      <c r="L453" s="301">
        <v>739.1</v>
      </c>
      <c r="M453" s="301">
        <v>24.61233</v>
      </c>
      <c r="N453" s="1"/>
      <c r="O453" s="1"/>
    </row>
    <row r="454" spans="1:15" ht="12.75" customHeight="1">
      <c r="A454" s="30">
        <v>444</v>
      </c>
      <c r="B454" s="311" t="s">
        <v>277</v>
      </c>
      <c r="C454" s="301">
        <v>8608.9500000000007</v>
      </c>
      <c r="D454" s="302">
        <v>8623.7166666666672</v>
      </c>
      <c r="E454" s="302">
        <v>8537.4333333333343</v>
      </c>
      <c r="F454" s="302">
        <v>8465.9166666666679</v>
      </c>
      <c r="G454" s="302">
        <v>8379.633333333335</v>
      </c>
      <c r="H454" s="302">
        <v>8695.2333333333336</v>
      </c>
      <c r="I454" s="302">
        <v>8781.5166666666664</v>
      </c>
      <c r="J454" s="302">
        <v>8853.0333333333328</v>
      </c>
      <c r="K454" s="301">
        <v>8710</v>
      </c>
      <c r="L454" s="301">
        <v>8552.2000000000007</v>
      </c>
      <c r="M454" s="301">
        <v>2.1019899999999998</v>
      </c>
      <c r="N454" s="1"/>
      <c r="O454" s="1"/>
    </row>
    <row r="455" spans="1:15" ht="12.75" customHeight="1">
      <c r="A455" s="30">
        <v>445</v>
      </c>
      <c r="B455" s="311" t="s">
        <v>198</v>
      </c>
      <c r="C455" s="301">
        <v>435.65</v>
      </c>
      <c r="D455" s="302">
        <v>436.01666666666665</v>
      </c>
      <c r="E455" s="302">
        <v>431.63333333333333</v>
      </c>
      <c r="F455" s="302">
        <v>427.61666666666667</v>
      </c>
      <c r="G455" s="302">
        <v>423.23333333333335</v>
      </c>
      <c r="H455" s="302">
        <v>440.0333333333333</v>
      </c>
      <c r="I455" s="302">
        <v>444.41666666666663</v>
      </c>
      <c r="J455" s="302">
        <v>448.43333333333328</v>
      </c>
      <c r="K455" s="301">
        <v>440.4</v>
      </c>
      <c r="L455" s="301">
        <v>432</v>
      </c>
      <c r="M455" s="301">
        <v>128.44475</v>
      </c>
      <c r="N455" s="1"/>
      <c r="O455" s="1"/>
    </row>
    <row r="456" spans="1:15" ht="12.75" customHeight="1">
      <c r="A456" s="30">
        <v>446</v>
      </c>
      <c r="B456" s="311" t="s">
        <v>532</v>
      </c>
      <c r="C456" s="301">
        <v>209.65</v>
      </c>
      <c r="D456" s="302">
        <v>209.58333333333334</v>
      </c>
      <c r="E456" s="302">
        <v>207.31666666666669</v>
      </c>
      <c r="F456" s="302">
        <v>204.98333333333335</v>
      </c>
      <c r="G456" s="302">
        <v>202.7166666666667</v>
      </c>
      <c r="H456" s="302">
        <v>211.91666666666669</v>
      </c>
      <c r="I456" s="302">
        <v>214.18333333333334</v>
      </c>
      <c r="J456" s="302">
        <v>216.51666666666668</v>
      </c>
      <c r="K456" s="301">
        <v>211.85</v>
      </c>
      <c r="L456" s="301">
        <v>207.25</v>
      </c>
      <c r="M456" s="301">
        <v>16.02047</v>
      </c>
      <c r="N456" s="1"/>
      <c r="O456" s="1"/>
    </row>
    <row r="457" spans="1:15" ht="12.75" customHeight="1">
      <c r="A457" s="30">
        <v>447</v>
      </c>
      <c r="B457" s="311" t="s">
        <v>199</v>
      </c>
      <c r="C457" s="301">
        <v>233</v>
      </c>
      <c r="D457" s="302">
        <v>233.5</v>
      </c>
      <c r="E457" s="302">
        <v>230.6</v>
      </c>
      <c r="F457" s="302">
        <v>228.2</v>
      </c>
      <c r="G457" s="302">
        <v>225.29999999999998</v>
      </c>
      <c r="H457" s="302">
        <v>235.9</v>
      </c>
      <c r="I457" s="302">
        <v>238.79999999999998</v>
      </c>
      <c r="J457" s="302">
        <v>241.20000000000002</v>
      </c>
      <c r="K457" s="301">
        <v>236.4</v>
      </c>
      <c r="L457" s="301">
        <v>231.1</v>
      </c>
      <c r="M457" s="301">
        <v>132.35033000000001</v>
      </c>
      <c r="N457" s="1"/>
      <c r="O457" s="1"/>
    </row>
    <row r="458" spans="1:15" ht="12.75" customHeight="1">
      <c r="A458" s="30">
        <v>448</v>
      </c>
      <c r="B458" s="311" t="s">
        <v>200</v>
      </c>
      <c r="C458" s="301">
        <v>1086.75</v>
      </c>
      <c r="D458" s="302">
        <v>1083.2333333333333</v>
      </c>
      <c r="E458" s="302">
        <v>1077.5666666666666</v>
      </c>
      <c r="F458" s="302">
        <v>1068.3833333333332</v>
      </c>
      <c r="G458" s="302">
        <v>1062.7166666666665</v>
      </c>
      <c r="H458" s="302">
        <v>1092.4166666666667</v>
      </c>
      <c r="I458" s="302">
        <v>1098.0833333333333</v>
      </c>
      <c r="J458" s="302">
        <v>1107.2666666666669</v>
      </c>
      <c r="K458" s="301">
        <v>1088.9000000000001</v>
      </c>
      <c r="L458" s="301">
        <v>1074.05</v>
      </c>
      <c r="M458" s="301">
        <v>64.734340000000003</v>
      </c>
      <c r="N458" s="1"/>
      <c r="O458" s="1"/>
    </row>
    <row r="459" spans="1:15" ht="12.75" customHeight="1">
      <c r="A459" s="30">
        <v>449</v>
      </c>
      <c r="B459" s="311" t="s">
        <v>845</v>
      </c>
      <c r="C459" s="301">
        <v>642.70000000000005</v>
      </c>
      <c r="D459" s="302">
        <v>642.6</v>
      </c>
      <c r="E459" s="302">
        <v>637.20000000000005</v>
      </c>
      <c r="F459" s="302">
        <v>631.70000000000005</v>
      </c>
      <c r="G459" s="302">
        <v>626.30000000000007</v>
      </c>
      <c r="H459" s="302">
        <v>648.1</v>
      </c>
      <c r="I459" s="302">
        <v>653.49999999999989</v>
      </c>
      <c r="J459" s="302">
        <v>659</v>
      </c>
      <c r="K459" s="301">
        <v>648</v>
      </c>
      <c r="L459" s="301">
        <v>637.1</v>
      </c>
      <c r="M459" s="301">
        <v>0.18409</v>
      </c>
      <c r="N459" s="1"/>
      <c r="O459" s="1"/>
    </row>
    <row r="460" spans="1:15" ht="12.75" customHeight="1">
      <c r="A460" s="30">
        <v>450</v>
      </c>
      <c r="B460" s="311" t="s">
        <v>524</v>
      </c>
      <c r="C460" s="301">
        <v>1713.65</v>
      </c>
      <c r="D460" s="302">
        <v>1694.5666666666666</v>
      </c>
      <c r="E460" s="302">
        <v>1649.1333333333332</v>
      </c>
      <c r="F460" s="302">
        <v>1584.6166666666666</v>
      </c>
      <c r="G460" s="302">
        <v>1539.1833333333332</v>
      </c>
      <c r="H460" s="302">
        <v>1759.0833333333333</v>
      </c>
      <c r="I460" s="302">
        <v>1804.5166666666667</v>
      </c>
      <c r="J460" s="302">
        <v>1869.0333333333333</v>
      </c>
      <c r="K460" s="301">
        <v>1740</v>
      </c>
      <c r="L460" s="301">
        <v>1630.05</v>
      </c>
      <c r="M460" s="301">
        <v>0.43214000000000002</v>
      </c>
      <c r="N460" s="1"/>
      <c r="O460" s="1"/>
    </row>
    <row r="461" spans="1:15" ht="12.75" customHeight="1">
      <c r="A461" s="30">
        <v>451</v>
      </c>
      <c r="B461" s="311" t="s">
        <v>525</v>
      </c>
      <c r="C461" s="301">
        <v>546.20000000000005</v>
      </c>
      <c r="D461" s="302">
        <v>541.4</v>
      </c>
      <c r="E461" s="302">
        <v>515.84999999999991</v>
      </c>
      <c r="F461" s="302">
        <v>485.49999999999994</v>
      </c>
      <c r="G461" s="302">
        <v>459.94999999999987</v>
      </c>
      <c r="H461" s="302">
        <v>571.75</v>
      </c>
      <c r="I461" s="302">
        <v>597.29999999999995</v>
      </c>
      <c r="J461" s="302">
        <v>627.65</v>
      </c>
      <c r="K461" s="301">
        <v>566.95000000000005</v>
      </c>
      <c r="L461" s="301">
        <v>511.05</v>
      </c>
      <c r="M461" s="301">
        <v>2.5649700000000002</v>
      </c>
      <c r="N461" s="1"/>
      <c r="O461" s="1"/>
    </row>
    <row r="462" spans="1:15" ht="12.75" customHeight="1">
      <c r="A462" s="30">
        <v>452</v>
      </c>
      <c r="B462" s="311" t="s">
        <v>201</v>
      </c>
      <c r="C462" s="301">
        <v>3404.15</v>
      </c>
      <c r="D462" s="302">
        <v>3388.2000000000003</v>
      </c>
      <c r="E462" s="302">
        <v>3362.4500000000007</v>
      </c>
      <c r="F462" s="302">
        <v>3320.7500000000005</v>
      </c>
      <c r="G462" s="302">
        <v>3295.0000000000009</v>
      </c>
      <c r="H462" s="302">
        <v>3429.9000000000005</v>
      </c>
      <c r="I462" s="302">
        <v>3455.6499999999996</v>
      </c>
      <c r="J462" s="302">
        <v>3497.3500000000004</v>
      </c>
      <c r="K462" s="301">
        <v>3413.95</v>
      </c>
      <c r="L462" s="301">
        <v>3346.5</v>
      </c>
      <c r="M462" s="301">
        <v>21.85707</v>
      </c>
      <c r="N462" s="1"/>
      <c r="O462" s="1"/>
    </row>
    <row r="463" spans="1:15" ht="12.75" customHeight="1">
      <c r="A463" s="30">
        <v>453</v>
      </c>
      <c r="B463" s="311" t="s">
        <v>533</v>
      </c>
      <c r="C463" s="301">
        <v>3297.3</v>
      </c>
      <c r="D463" s="302">
        <v>3286.5</v>
      </c>
      <c r="E463" s="302">
        <v>3220.3</v>
      </c>
      <c r="F463" s="302">
        <v>3143.3</v>
      </c>
      <c r="G463" s="302">
        <v>3077.1000000000004</v>
      </c>
      <c r="H463" s="302">
        <v>3363.5</v>
      </c>
      <c r="I463" s="302">
        <v>3429.7</v>
      </c>
      <c r="J463" s="302">
        <v>3506.7</v>
      </c>
      <c r="K463" s="301">
        <v>3352.7</v>
      </c>
      <c r="L463" s="301">
        <v>3209.5</v>
      </c>
      <c r="M463" s="301">
        <v>0.19406999999999999</v>
      </c>
      <c r="N463" s="1"/>
      <c r="O463" s="1"/>
    </row>
    <row r="464" spans="1:15" ht="12.75" customHeight="1">
      <c r="A464" s="30">
        <v>454</v>
      </c>
      <c r="B464" s="311" t="s">
        <v>202</v>
      </c>
      <c r="C464" s="301">
        <v>1124.2</v>
      </c>
      <c r="D464" s="302">
        <v>1127.8</v>
      </c>
      <c r="E464" s="302">
        <v>1116.3</v>
      </c>
      <c r="F464" s="302">
        <v>1108.4000000000001</v>
      </c>
      <c r="G464" s="302">
        <v>1096.9000000000001</v>
      </c>
      <c r="H464" s="302">
        <v>1135.6999999999998</v>
      </c>
      <c r="I464" s="302">
        <v>1147.1999999999998</v>
      </c>
      <c r="J464" s="302">
        <v>1155.0999999999997</v>
      </c>
      <c r="K464" s="301">
        <v>1139.3</v>
      </c>
      <c r="L464" s="301">
        <v>1119.9000000000001</v>
      </c>
      <c r="M464" s="301">
        <v>13.03551</v>
      </c>
      <c r="N464" s="1"/>
      <c r="O464" s="1"/>
    </row>
    <row r="465" spans="1:15" ht="12.75" customHeight="1">
      <c r="A465" s="30">
        <v>455</v>
      </c>
      <c r="B465" s="311" t="s">
        <v>535</v>
      </c>
      <c r="C465" s="301">
        <v>2013.45</v>
      </c>
      <c r="D465" s="302">
        <v>2021.3999999999999</v>
      </c>
      <c r="E465" s="302">
        <v>1987.85</v>
      </c>
      <c r="F465" s="302">
        <v>1962.25</v>
      </c>
      <c r="G465" s="302">
        <v>1928.7</v>
      </c>
      <c r="H465" s="302">
        <v>2046.9999999999998</v>
      </c>
      <c r="I465" s="302">
        <v>2080.5499999999993</v>
      </c>
      <c r="J465" s="302">
        <v>2106.1499999999996</v>
      </c>
      <c r="K465" s="301">
        <v>2054.9499999999998</v>
      </c>
      <c r="L465" s="301">
        <v>1995.8</v>
      </c>
      <c r="M465" s="301">
        <v>0.55817000000000005</v>
      </c>
      <c r="N465" s="1"/>
      <c r="O465" s="1"/>
    </row>
    <row r="466" spans="1:15" ht="12.75" customHeight="1">
      <c r="A466" s="30">
        <v>456</v>
      </c>
      <c r="B466" s="311" t="s">
        <v>536</v>
      </c>
      <c r="C466" s="301">
        <v>664.8</v>
      </c>
      <c r="D466" s="302">
        <v>672.25</v>
      </c>
      <c r="E466" s="302">
        <v>649.54999999999995</v>
      </c>
      <c r="F466" s="302">
        <v>634.29999999999995</v>
      </c>
      <c r="G466" s="302">
        <v>611.59999999999991</v>
      </c>
      <c r="H466" s="302">
        <v>687.5</v>
      </c>
      <c r="I466" s="302">
        <v>710.2</v>
      </c>
      <c r="J466" s="302">
        <v>725.45</v>
      </c>
      <c r="K466" s="301">
        <v>694.95</v>
      </c>
      <c r="L466" s="301">
        <v>657</v>
      </c>
      <c r="M466" s="301">
        <v>1.74705</v>
      </c>
      <c r="N466" s="1"/>
      <c r="O466" s="1"/>
    </row>
    <row r="467" spans="1:15" ht="12.75" customHeight="1">
      <c r="A467" s="30">
        <v>457</v>
      </c>
      <c r="B467" s="311" t="s">
        <v>540</v>
      </c>
      <c r="C467" s="301">
        <v>1553.2</v>
      </c>
      <c r="D467" s="302">
        <v>1562.4833333333336</v>
      </c>
      <c r="E467" s="302">
        <v>1534.3166666666671</v>
      </c>
      <c r="F467" s="302">
        <v>1515.4333333333334</v>
      </c>
      <c r="G467" s="302">
        <v>1487.2666666666669</v>
      </c>
      <c r="H467" s="302">
        <v>1581.3666666666672</v>
      </c>
      <c r="I467" s="302">
        <v>1609.5333333333338</v>
      </c>
      <c r="J467" s="302">
        <v>1628.4166666666674</v>
      </c>
      <c r="K467" s="301">
        <v>1590.65</v>
      </c>
      <c r="L467" s="301">
        <v>1543.6</v>
      </c>
      <c r="M467" s="301">
        <v>0.29421999999999998</v>
      </c>
      <c r="N467" s="1"/>
      <c r="O467" s="1"/>
    </row>
    <row r="468" spans="1:15" ht="12.75" customHeight="1">
      <c r="A468" s="30">
        <v>458</v>
      </c>
      <c r="B468" s="311" t="s">
        <v>537</v>
      </c>
      <c r="C468" s="301">
        <v>2465.8000000000002</v>
      </c>
      <c r="D468" s="302">
        <v>2453.0166666666669</v>
      </c>
      <c r="E468" s="302">
        <v>2411.0833333333339</v>
      </c>
      <c r="F468" s="302">
        <v>2356.3666666666672</v>
      </c>
      <c r="G468" s="302">
        <v>2314.4333333333343</v>
      </c>
      <c r="H468" s="302">
        <v>2507.7333333333336</v>
      </c>
      <c r="I468" s="302">
        <v>2549.666666666667</v>
      </c>
      <c r="J468" s="302">
        <v>2604.3833333333332</v>
      </c>
      <c r="K468" s="301">
        <v>2494.9499999999998</v>
      </c>
      <c r="L468" s="301">
        <v>2398.3000000000002</v>
      </c>
      <c r="M468" s="301">
        <v>0.58443999999999996</v>
      </c>
      <c r="N468" s="1"/>
      <c r="O468" s="1"/>
    </row>
    <row r="469" spans="1:15" ht="12.75" customHeight="1">
      <c r="A469" s="30">
        <v>459</v>
      </c>
      <c r="B469" s="311" t="s">
        <v>203</v>
      </c>
      <c r="C469" s="301">
        <v>2128.85</v>
      </c>
      <c r="D469" s="302">
        <v>2119.4666666666667</v>
      </c>
      <c r="E469" s="302">
        <v>2105.9333333333334</v>
      </c>
      <c r="F469" s="302">
        <v>2083.0166666666669</v>
      </c>
      <c r="G469" s="302">
        <v>2069.4833333333336</v>
      </c>
      <c r="H469" s="302">
        <v>2142.3833333333332</v>
      </c>
      <c r="I469" s="302">
        <v>2155.916666666667</v>
      </c>
      <c r="J469" s="302">
        <v>2178.833333333333</v>
      </c>
      <c r="K469" s="301">
        <v>2133</v>
      </c>
      <c r="L469" s="301">
        <v>2096.5500000000002</v>
      </c>
      <c r="M469" s="301">
        <v>17.753440000000001</v>
      </c>
      <c r="N469" s="1"/>
      <c r="O469" s="1"/>
    </row>
    <row r="470" spans="1:15" ht="12.75" customHeight="1">
      <c r="A470" s="30">
        <v>460</v>
      </c>
      <c r="B470" s="311" t="s">
        <v>204</v>
      </c>
      <c r="C470" s="301">
        <v>2814.95</v>
      </c>
      <c r="D470" s="302">
        <v>2805.9333333333329</v>
      </c>
      <c r="E470" s="302">
        <v>2787.4666666666658</v>
      </c>
      <c r="F470" s="302">
        <v>2759.9833333333327</v>
      </c>
      <c r="G470" s="302">
        <v>2741.5166666666655</v>
      </c>
      <c r="H470" s="302">
        <v>2833.4166666666661</v>
      </c>
      <c r="I470" s="302">
        <v>2851.8833333333332</v>
      </c>
      <c r="J470" s="302">
        <v>2879.3666666666663</v>
      </c>
      <c r="K470" s="301">
        <v>2824.4</v>
      </c>
      <c r="L470" s="301">
        <v>2778.45</v>
      </c>
      <c r="M470" s="301">
        <v>0.75271999999999994</v>
      </c>
      <c r="N470" s="1"/>
      <c r="O470" s="1"/>
    </row>
    <row r="471" spans="1:15" ht="12.75" customHeight="1">
      <c r="A471" s="30">
        <v>461</v>
      </c>
      <c r="B471" s="311" t="s">
        <v>205</v>
      </c>
      <c r="C471" s="301">
        <v>458.05</v>
      </c>
      <c r="D471" s="302">
        <v>455.9666666666667</v>
      </c>
      <c r="E471" s="302">
        <v>451.18333333333339</v>
      </c>
      <c r="F471" s="302">
        <v>444.31666666666672</v>
      </c>
      <c r="G471" s="302">
        <v>439.53333333333342</v>
      </c>
      <c r="H471" s="302">
        <v>462.83333333333337</v>
      </c>
      <c r="I471" s="302">
        <v>467.61666666666667</v>
      </c>
      <c r="J471" s="302">
        <v>474.48333333333335</v>
      </c>
      <c r="K471" s="301">
        <v>460.75</v>
      </c>
      <c r="L471" s="301">
        <v>449.1</v>
      </c>
      <c r="M471" s="301">
        <v>2.80457</v>
      </c>
      <c r="N471" s="1"/>
      <c r="O471" s="1"/>
    </row>
    <row r="472" spans="1:15" ht="12.75" customHeight="1">
      <c r="A472" s="30">
        <v>462</v>
      </c>
      <c r="B472" s="311" t="s">
        <v>206</v>
      </c>
      <c r="C472" s="301">
        <v>1087</v>
      </c>
      <c r="D472" s="302">
        <v>1087.6333333333332</v>
      </c>
      <c r="E472" s="302">
        <v>1077.3166666666664</v>
      </c>
      <c r="F472" s="302">
        <v>1067.6333333333332</v>
      </c>
      <c r="G472" s="302">
        <v>1057.3166666666664</v>
      </c>
      <c r="H472" s="302">
        <v>1097.3166666666664</v>
      </c>
      <c r="I472" s="302">
        <v>1107.633333333333</v>
      </c>
      <c r="J472" s="302">
        <v>1117.3166666666664</v>
      </c>
      <c r="K472" s="301">
        <v>1097.95</v>
      </c>
      <c r="L472" s="301">
        <v>1077.95</v>
      </c>
      <c r="M472" s="301">
        <v>4.6901999999999999</v>
      </c>
      <c r="N472" s="1"/>
      <c r="O472" s="1"/>
    </row>
    <row r="473" spans="1:15" ht="12.75" customHeight="1">
      <c r="A473" s="30">
        <v>463</v>
      </c>
      <c r="B473" s="311" t="s">
        <v>538</v>
      </c>
      <c r="C473" s="301">
        <v>44.7</v>
      </c>
      <c r="D473" s="302">
        <v>45.050000000000004</v>
      </c>
      <c r="E473" s="302">
        <v>44.300000000000011</v>
      </c>
      <c r="F473" s="302">
        <v>43.900000000000006</v>
      </c>
      <c r="G473" s="302">
        <v>43.150000000000013</v>
      </c>
      <c r="H473" s="302">
        <v>45.45000000000001</v>
      </c>
      <c r="I473" s="302">
        <v>46.199999999999996</v>
      </c>
      <c r="J473" s="302">
        <v>46.600000000000009</v>
      </c>
      <c r="K473" s="301">
        <v>45.8</v>
      </c>
      <c r="L473" s="301">
        <v>44.65</v>
      </c>
      <c r="M473" s="301">
        <v>42.34234</v>
      </c>
      <c r="N473" s="1"/>
      <c r="O473" s="1"/>
    </row>
    <row r="474" spans="1:15" ht="12.75" customHeight="1">
      <c r="A474" s="30">
        <v>464</v>
      </c>
      <c r="B474" s="311" t="s">
        <v>539</v>
      </c>
      <c r="C474" s="301">
        <v>162.6</v>
      </c>
      <c r="D474" s="302">
        <v>163.51666666666665</v>
      </c>
      <c r="E474" s="302">
        <v>160.33333333333331</v>
      </c>
      <c r="F474" s="302">
        <v>158.06666666666666</v>
      </c>
      <c r="G474" s="302">
        <v>154.88333333333333</v>
      </c>
      <c r="H474" s="302">
        <v>165.7833333333333</v>
      </c>
      <c r="I474" s="302">
        <v>168.96666666666664</v>
      </c>
      <c r="J474" s="302">
        <v>171.23333333333329</v>
      </c>
      <c r="K474" s="301">
        <v>166.7</v>
      </c>
      <c r="L474" s="301">
        <v>161.25</v>
      </c>
      <c r="M474" s="301">
        <v>1.42547</v>
      </c>
      <c r="N474" s="1"/>
      <c r="O474" s="1"/>
    </row>
    <row r="475" spans="1:15" ht="12.75" customHeight="1">
      <c r="A475" s="30">
        <v>465</v>
      </c>
      <c r="B475" s="311" t="s">
        <v>526</v>
      </c>
      <c r="C475" s="301">
        <v>814.7</v>
      </c>
      <c r="D475" s="302">
        <v>816.25</v>
      </c>
      <c r="E475" s="302">
        <v>808.85</v>
      </c>
      <c r="F475" s="302">
        <v>803</v>
      </c>
      <c r="G475" s="302">
        <v>795.6</v>
      </c>
      <c r="H475" s="302">
        <v>822.1</v>
      </c>
      <c r="I475" s="302">
        <v>829.50000000000011</v>
      </c>
      <c r="J475" s="302">
        <v>835.35</v>
      </c>
      <c r="K475" s="301">
        <v>823.65</v>
      </c>
      <c r="L475" s="301">
        <v>810.4</v>
      </c>
      <c r="M475" s="301">
        <v>0.13597000000000001</v>
      </c>
      <c r="N475" s="1"/>
      <c r="O475" s="1"/>
    </row>
    <row r="476" spans="1:15" ht="12.75" customHeight="1">
      <c r="A476" s="30">
        <v>466</v>
      </c>
      <c r="B476" s="311" t="s">
        <v>846</v>
      </c>
      <c r="C476" s="301">
        <v>116.15</v>
      </c>
      <c r="D476" s="302">
        <v>116.64999999999999</v>
      </c>
      <c r="E476" s="302">
        <v>113.99999999999999</v>
      </c>
      <c r="F476" s="302">
        <v>111.85</v>
      </c>
      <c r="G476" s="302">
        <v>109.19999999999999</v>
      </c>
      <c r="H476" s="302">
        <v>118.79999999999998</v>
      </c>
      <c r="I476" s="302">
        <v>121.44999999999999</v>
      </c>
      <c r="J476" s="302">
        <v>123.59999999999998</v>
      </c>
      <c r="K476" s="301">
        <v>119.3</v>
      </c>
      <c r="L476" s="301">
        <v>114.5</v>
      </c>
      <c r="M476" s="301">
        <v>19.267910000000001</v>
      </c>
      <c r="N476" s="1"/>
      <c r="O476" s="1"/>
    </row>
    <row r="477" spans="1:15" ht="12.75" customHeight="1">
      <c r="A477" s="30">
        <v>467</v>
      </c>
      <c r="B477" s="311" t="s">
        <v>527</v>
      </c>
      <c r="C477" s="301">
        <v>45</v>
      </c>
      <c r="D477" s="302">
        <v>43.633333333333333</v>
      </c>
      <c r="E477" s="302">
        <v>41.866666666666667</v>
      </c>
      <c r="F477" s="302">
        <v>38.733333333333334</v>
      </c>
      <c r="G477" s="302">
        <v>36.966666666666669</v>
      </c>
      <c r="H477" s="302">
        <v>46.766666666666666</v>
      </c>
      <c r="I477" s="302">
        <v>48.533333333333331</v>
      </c>
      <c r="J477" s="302">
        <v>51.666666666666664</v>
      </c>
      <c r="K477" s="301">
        <v>45.4</v>
      </c>
      <c r="L477" s="301">
        <v>40.5</v>
      </c>
      <c r="M477" s="301">
        <v>469.02147000000002</v>
      </c>
      <c r="N477" s="1"/>
      <c r="O477" s="1"/>
    </row>
    <row r="478" spans="1:15" ht="12.75" customHeight="1">
      <c r="A478" s="30">
        <v>468</v>
      </c>
      <c r="B478" s="311" t="s">
        <v>207</v>
      </c>
      <c r="C478" s="301">
        <v>751.05</v>
      </c>
      <c r="D478" s="302">
        <v>747.41666666666663</v>
      </c>
      <c r="E478" s="302">
        <v>739.83333333333326</v>
      </c>
      <c r="F478" s="302">
        <v>728.61666666666667</v>
      </c>
      <c r="G478" s="302">
        <v>721.0333333333333</v>
      </c>
      <c r="H478" s="302">
        <v>758.63333333333321</v>
      </c>
      <c r="I478" s="302">
        <v>766.21666666666647</v>
      </c>
      <c r="J478" s="302">
        <v>777.43333333333317</v>
      </c>
      <c r="K478" s="301">
        <v>755</v>
      </c>
      <c r="L478" s="301">
        <v>736.2</v>
      </c>
      <c r="M478" s="301">
        <v>33.760269999999998</v>
      </c>
      <c r="N478" s="1"/>
      <c r="O478" s="1"/>
    </row>
    <row r="479" spans="1:15" ht="12.75" customHeight="1">
      <c r="A479" s="30">
        <v>469</v>
      </c>
      <c r="B479" s="311" t="s">
        <v>208</v>
      </c>
      <c r="C479" s="301">
        <v>1482.2</v>
      </c>
      <c r="D479" s="302">
        <v>1486.4666666666665</v>
      </c>
      <c r="E479" s="302">
        <v>1472.1833333333329</v>
      </c>
      <c r="F479" s="302">
        <v>1462.1666666666665</v>
      </c>
      <c r="G479" s="302">
        <v>1447.883333333333</v>
      </c>
      <c r="H479" s="302">
        <v>1496.4833333333329</v>
      </c>
      <c r="I479" s="302">
        <v>1510.7666666666662</v>
      </c>
      <c r="J479" s="302">
        <v>1520.7833333333328</v>
      </c>
      <c r="K479" s="301">
        <v>1500.75</v>
      </c>
      <c r="L479" s="301">
        <v>1476.45</v>
      </c>
      <c r="M479" s="301">
        <v>1.3070999999999999</v>
      </c>
      <c r="N479" s="1"/>
      <c r="O479" s="1"/>
    </row>
    <row r="480" spans="1:15" ht="12.75" customHeight="1">
      <c r="A480" s="30">
        <v>470</v>
      </c>
      <c r="B480" s="311" t="s">
        <v>541</v>
      </c>
      <c r="C480" s="301">
        <v>11.35</v>
      </c>
      <c r="D480" s="302">
        <v>11.4</v>
      </c>
      <c r="E480" s="302">
        <v>11.25</v>
      </c>
      <c r="F480" s="302">
        <v>11.15</v>
      </c>
      <c r="G480" s="302">
        <v>11</v>
      </c>
      <c r="H480" s="302">
        <v>11.5</v>
      </c>
      <c r="I480" s="302">
        <v>11.650000000000002</v>
      </c>
      <c r="J480" s="302">
        <v>11.75</v>
      </c>
      <c r="K480" s="301">
        <v>11.55</v>
      </c>
      <c r="L480" s="301">
        <v>11.3</v>
      </c>
      <c r="M480" s="301">
        <v>10.772629999999999</v>
      </c>
      <c r="N480" s="1"/>
      <c r="O480" s="1"/>
    </row>
    <row r="481" spans="1:15" ht="12.75" customHeight="1">
      <c r="A481" s="30">
        <v>471</v>
      </c>
      <c r="B481" s="311" t="s">
        <v>542</v>
      </c>
      <c r="C481" s="301">
        <v>609.45000000000005</v>
      </c>
      <c r="D481" s="302">
        <v>611.30000000000007</v>
      </c>
      <c r="E481" s="302">
        <v>599.85000000000014</v>
      </c>
      <c r="F481" s="302">
        <v>590.25000000000011</v>
      </c>
      <c r="G481" s="302">
        <v>578.80000000000018</v>
      </c>
      <c r="H481" s="302">
        <v>620.90000000000009</v>
      </c>
      <c r="I481" s="302">
        <v>632.35000000000014</v>
      </c>
      <c r="J481" s="302">
        <v>641.95000000000005</v>
      </c>
      <c r="K481" s="301">
        <v>622.75</v>
      </c>
      <c r="L481" s="301">
        <v>601.70000000000005</v>
      </c>
      <c r="M481" s="301">
        <v>0.88932999999999995</v>
      </c>
      <c r="N481" s="1"/>
      <c r="O481" s="1"/>
    </row>
    <row r="482" spans="1:15" ht="12.75" customHeight="1">
      <c r="A482" s="30">
        <v>472</v>
      </c>
      <c r="B482" s="311" t="s">
        <v>544</v>
      </c>
      <c r="C482" s="301">
        <v>136.44999999999999</v>
      </c>
      <c r="D482" s="302">
        <v>138</v>
      </c>
      <c r="E482" s="302">
        <v>133.6</v>
      </c>
      <c r="F482" s="302">
        <v>130.75</v>
      </c>
      <c r="G482" s="302">
        <v>126.35</v>
      </c>
      <c r="H482" s="302">
        <v>140.85</v>
      </c>
      <c r="I482" s="302">
        <v>145.24999999999997</v>
      </c>
      <c r="J482" s="302">
        <v>148.1</v>
      </c>
      <c r="K482" s="301">
        <v>142.4</v>
      </c>
      <c r="L482" s="301">
        <v>135.15</v>
      </c>
      <c r="M482" s="301">
        <v>4.6257299999999999</v>
      </c>
      <c r="N482" s="1"/>
      <c r="O482" s="1"/>
    </row>
    <row r="483" spans="1:15" ht="12.75" customHeight="1">
      <c r="A483" s="30">
        <v>473</v>
      </c>
      <c r="B483" s="311" t="s">
        <v>545</v>
      </c>
      <c r="C483" s="301">
        <v>16.350000000000001</v>
      </c>
      <c r="D483" s="302">
        <v>16.466666666666669</v>
      </c>
      <c r="E483" s="302">
        <v>16.183333333333337</v>
      </c>
      <c r="F483" s="302">
        <v>16.016666666666669</v>
      </c>
      <c r="G483" s="302">
        <v>15.733333333333338</v>
      </c>
      <c r="H483" s="302">
        <v>16.633333333333336</v>
      </c>
      <c r="I483" s="302">
        <v>16.916666666666668</v>
      </c>
      <c r="J483" s="302">
        <v>17.083333333333336</v>
      </c>
      <c r="K483" s="301">
        <v>16.75</v>
      </c>
      <c r="L483" s="301">
        <v>16.3</v>
      </c>
      <c r="M483" s="301">
        <v>5.4798099999999996</v>
      </c>
      <c r="N483" s="1"/>
      <c r="O483" s="1"/>
    </row>
    <row r="484" spans="1:15" ht="12.75" customHeight="1">
      <c r="A484" s="30">
        <v>474</v>
      </c>
      <c r="B484" s="311" t="s">
        <v>209</v>
      </c>
      <c r="C484" s="301">
        <v>5531.85</v>
      </c>
      <c r="D484" s="302">
        <v>5548.3833333333341</v>
      </c>
      <c r="E484" s="302">
        <v>5483.4666666666681</v>
      </c>
      <c r="F484" s="302">
        <v>5435.0833333333339</v>
      </c>
      <c r="G484" s="302">
        <v>5370.1666666666679</v>
      </c>
      <c r="H484" s="302">
        <v>5596.7666666666682</v>
      </c>
      <c r="I484" s="302">
        <v>5661.6833333333343</v>
      </c>
      <c r="J484" s="302">
        <v>5710.0666666666684</v>
      </c>
      <c r="K484" s="301">
        <v>5613.3</v>
      </c>
      <c r="L484" s="301">
        <v>5500</v>
      </c>
      <c r="M484" s="301">
        <v>6.0517500000000002</v>
      </c>
      <c r="N484" s="1"/>
      <c r="O484" s="1"/>
    </row>
    <row r="485" spans="1:15" ht="12.75" customHeight="1">
      <c r="A485" s="30">
        <v>475</v>
      </c>
      <c r="B485" s="311" t="s">
        <v>278</v>
      </c>
      <c r="C485" s="301">
        <v>37.9</v>
      </c>
      <c r="D485" s="302">
        <v>38.18333333333333</v>
      </c>
      <c r="E485" s="302">
        <v>37.466666666666661</v>
      </c>
      <c r="F485" s="302">
        <v>37.033333333333331</v>
      </c>
      <c r="G485" s="302">
        <v>36.316666666666663</v>
      </c>
      <c r="H485" s="302">
        <v>38.61666666666666</v>
      </c>
      <c r="I485" s="302">
        <v>39.333333333333329</v>
      </c>
      <c r="J485" s="302">
        <v>39.766666666666659</v>
      </c>
      <c r="K485" s="301">
        <v>38.9</v>
      </c>
      <c r="L485" s="301">
        <v>37.75</v>
      </c>
      <c r="M485" s="301">
        <v>89.971639999999994</v>
      </c>
      <c r="N485" s="1"/>
      <c r="O485" s="1"/>
    </row>
    <row r="486" spans="1:15" ht="12.75" customHeight="1">
      <c r="A486" s="30">
        <v>476</v>
      </c>
      <c r="B486" s="311" t="s">
        <v>210</v>
      </c>
      <c r="C486" s="301">
        <v>735.15</v>
      </c>
      <c r="D486" s="302">
        <v>737.94999999999993</v>
      </c>
      <c r="E486" s="302">
        <v>727.19999999999982</v>
      </c>
      <c r="F486" s="302">
        <v>719.24999999999989</v>
      </c>
      <c r="G486" s="302">
        <v>708.49999999999977</v>
      </c>
      <c r="H486" s="302">
        <v>745.89999999999986</v>
      </c>
      <c r="I486" s="302">
        <v>756.65000000000009</v>
      </c>
      <c r="J486" s="302">
        <v>764.59999999999991</v>
      </c>
      <c r="K486" s="301">
        <v>748.7</v>
      </c>
      <c r="L486" s="301">
        <v>730</v>
      </c>
      <c r="M486" s="301">
        <v>21.12443</v>
      </c>
      <c r="N486" s="1"/>
      <c r="O486" s="1"/>
    </row>
    <row r="487" spans="1:15" ht="12.75" customHeight="1">
      <c r="A487" s="30">
        <v>477</v>
      </c>
      <c r="B487" s="311" t="s">
        <v>543</v>
      </c>
      <c r="C487" s="301">
        <v>657.75</v>
      </c>
      <c r="D487" s="302">
        <v>659.30000000000007</v>
      </c>
      <c r="E487" s="302">
        <v>653.45000000000016</v>
      </c>
      <c r="F487" s="302">
        <v>649.15000000000009</v>
      </c>
      <c r="G487" s="302">
        <v>643.30000000000018</v>
      </c>
      <c r="H487" s="302">
        <v>663.60000000000014</v>
      </c>
      <c r="I487" s="302">
        <v>669.45</v>
      </c>
      <c r="J487" s="302">
        <v>673.75000000000011</v>
      </c>
      <c r="K487" s="301">
        <v>665.15</v>
      </c>
      <c r="L487" s="301">
        <v>655</v>
      </c>
      <c r="M487" s="301">
        <v>0.34249000000000002</v>
      </c>
      <c r="N487" s="1"/>
      <c r="O487" s="1"/>
    </row>
    <row r="488" spans="1:15" ht="12.75" customHeight="1">
      <c r="A488" s="30">
        <v>478</v>
      </c>
      <c r="B488" s="311" t="s">
        <v>548</v>
      </c>
      <c r="C488" s="301">
        <v>337</v>
      </c>
      <c r="D488" s="302">
        <v>336.8</v>
      </c>
      <c r="E488" s="302">
        <v>330.20000000000005</v>
      </c>
      <c r="F488" s="302">
        <v>323.40000000000003</v>
      </c>
      <c r="G488" s="302">
        <v>316.80000000000007</v>
      </c>
      <c r="H488" s="302">
        <v>343.6</v>
      </c>
      <c r="I488" s="302">
        <v>350.20000000000005</v>
      </c>
      <c r="J488" s="302">
        <v>357</v>
      </c>
      <c r="K488" s="301">
        <v>343.4</v>
      </c>
      <c r="L488" s="301">
        <v>330</v>
      </c>
      <c r="M488" s="301">
        <v>1.3662799999999999</v>
      </c>
      <c r="N488" s="1"/>
      <c r="O488" s="1"/>
    </row>
    <row r="489" spans="1:15" ht="12.75" customHeight="1">
      <c r="A489" s="30">
        <v>479</v>
      </c>
      <c r="B489" s="311" t="s">
        <v>549</v>
      </c>
      <c r="C489" s="301">
        <v>26.4</v>
      </c>
      <c r="D489" s="302">
        <v>26.583333333333332</v>
      </c>
      <c r="E489" s="302">
        <v>26.066666666666663</v>
      </c>
      <c r="F489" s="302">
        <v>25.733333333333331</v>
      </c>
      <c r="G489" s="302">
        <v>25.216666666666661</v>
      </c>
      <c r="H489" s="302">
        <v>26.916666666666664</v>
      </c>
      <c r="I489" s="302">
        <v>27.433333333333337</v>
      </c>
      <c r="J489" s="302">
        <v>27.766666666666666</v>
      </c>
      <c r="K489" s="301">
        <v>27.1</v>
      </c>
      <c r="L489" s="301">
        <v>26.25</v>
      </c>
      <c r="M489" s="301">
        <v>26.231280000000002</v>
      </c>
      <c r="N489" s="1"/>
      <c r="O489" s="1"/>
    </row>
    <row r="490" spans="1:15" ht="12.75" customHeight="1">
      <c r="A490" s="30">
        <v>480</v>
      </c>
      <c r="B490" s="311" t="s">
        <v>550</v>
      </c>
      <c r="C490" s="301">
        <v>599.29999999999995</v>
      </c>
      <c r="D490" s="302">
        <v>606.5333333333333</v>
      </c>
      <c r="E490" s="302">
        <v>588.06666666666661</v>
      </c>
      <c r="F490" s="302">
        <v>576.83333333333326</v>
      </c>
      <c r="G490" s="302">
        <v>558.36666666666656</v>
      </c>
      <c r="H490" s="302">
        <v>617.76666666666665</v>
      </c>
      <c r="I490" s="302">
        <v>636.23333333333335</v>
      </c>
      <c r="J490" s="302">
        <v>647.4666666666667</v>
      </c>
      <c r="K490" s="301">
        <v>625</v>
      </c>
      <c r="L490" s="301">
        <v>595.29999999999995</v>
      </c>
      <c r="M490" s="301">
        <v>1.51372</v>
      </c>
      <c r="N490" s="1"/>
      <c r="O490" s="1"/>
    </row>
    <row r="491" spans="1:15" ht="12.75" customHeight="1">
      <c r="A491" s="30">
        <v>481</v>
      </c>
      <c r="B491" s="311" t="s">
        <v>552</v>
      </c>
      <c r="C491" s="301">
        <v>336.55</v>
      </c>
      <c r="D491" s="302">
        <v>338.20000000000005</v>
      </c>
      <c r="E491" s="302">
        <v>333.30000000000007</v>
      </c>
      <c r="F491" s="302">
        <v>330.05</v>
      </c>
      <c r="G491" s="302">
        <v>325.15000000000003</v>
      </c>
      <c r="H491" s="302">
        <v>341.4500000000001</v>
      </c>
      <c r="I491" s="302">
        <v>346.35000000000008</v>
      </c>
      <c r="J491" s="302">
        <v>349.60000000000014</v>
      </c>
      <c r="K491" s="301">
        <v>343.1</v>
      </c>
      <c r="L491" s="301">
        <v>334.95</v>
      </c>
      <c r="M491" s="301">
        <v>1.44652</v>
      </c>
      <c r="N491" s="1"/>
      <c r="O491" s="1"/>
    </row>
    <row r="492" spans="1:15" ht="12.75" customHeight="1">
      <c r="A492" s="30">
        <v>482</v>
      </c>
      <c r="B492" s="311" t="s">
        <v>280</v>
      </c>
      <c r="C492" s="301">
        <v>744.75</v>
      </c>
      <c r="D492" s="302">
        <v>744.73333333333323</v>
      </c>
      <c r="E492" s="302">
        <v>736.16666666666652</v>
      </c>
      <c r="F492" s="302">
        <v>727.58333333333326</v>
      </c>
      <c r="G492" s="302">
        <v>719.01666666666654</v>
      </c>
      <c r="H492" s="302">
        <v>753.31666666666649</v>
      </c>
      <c r="I492" s="302">
        <v>761.88333333333333</v>
      </c>
      <c r="J492" s="302">
        <v>770.46666666666647</v>
      </c>
      <c r="K492" s="301">
        <v>753.3</v>
      </c>
      <c r="L492" s="301">
        <v>736.15</v>
      </c>
      <c r="M492" s="301">
        <v>6.6908099999999999</v>
      </c>
      <c r="N492" s="1"/>
      <c r="O492" s="1"/>
    </row>
    <row r="493" spans="1:15" ht="12.75" customHeight="1">
      <c r="A493" s="30">
        <v>483</v>
      </c>
      <c r="B493" s="311" t="s">
        <v>211</v>
      </c>
      <c r="C493" s="301">
        <v>313.25</v>
      </c>
      <c r="D493" s="302">
        <v>314.08333333333331</v>
      </c>
      <c r="E493" s="302">
        <v>310.71666666666664</v>
      </c>
      <c r="F493" s="302">
        <v>308.18333333333334</v>
      </c>
      <c r="G493" s="302">
        <v>304.81666666666666</v>
      </c>
      <c r="H493" s="302">
        <v>316.61666666666662</v>
      </c>
      <c r="I493" s="302">
        <v>319.98333333333329</v>
      </c>
      <c r="J493" s="302">
        <v>322.51666666666659</v>
      </c>
      <c r="K493" s="301">
        <v>317.45</v>
      </c>
      <c r="L493" s="301">
        <v>311.55</v>
      </c>
      <c r="M493" s="301">
        <v>47.349930000000001</v>
      </c>
      <c r="N493" s="1"/>
      <c r="O493" s="1"/>
    </row>
    <row r="494" spans="1:15" ht="12.75" customHeight="1">
      <c r="A494" s="30">
        <v>484</v>
      </c>
      <c r="B494" s="311" t="s">
        <v>553</v>
      </c>
      <c r="C494" s="301">
        <v>2023.5</v>
      </c>
      <c r="D494" s="302">
        <v>2028.5</v>
      </c>
      <c r="E494" s="302">
        <v>1995</v>
      </c>
      <c r="F494" s="302">
        <v>1966.5</v>
      </c>
      <c r="G494" s="302">
        <v>1933</v>
      </c>
      <c r="H494" s="302">
        <v>2057</v>
      </c>
      <c r="I494" s="302">
        <v>2090.5</v>
      </c>
      <c r="J494" s="302">
        <v>2119</v>
      </c>
      <c r="K494" s="301">
        <v>2062</v>
      </c>
      <c r="L494" s="301">
        <v>2000</v>
      </c>
      <c r="M494" s="301">
        <v>0.27583000000000002</v>
      </c>
      <c r="N494" s="1"/>
      <c r="O494" s="1"/>
    </row>
    <row r="495" spans="1:15" ht="12.75" customHeight="1">
      <c r="A495" s="30">
        <v>485</v>
      </c>
      <c r="B495" s="311" t="s">
        <v>279</v>
      </c>
      <c r="C495" s="301">
        <v>231.1</v>
      </c>
      <c r="D495" s="302">
        <v>231.43333333333331</v>
      </c>
      <c r="E495" s="302">
        <v>228.56666666666661</v>
      </c>
      <c r="F495" s="302">
        <v>226.0333333333333</v>
      </c>
      <c r="G495" s="302">
        <v>223.1666666666666</v>
      </c>
      <c r="H495" s="302">
        <v>233.96666666666661</v>
      </c>
      <c r="I495" s="302">
        <v>236.83333333333334</v>
      </c>
      <c r="J495" s="302">
        <v>239.36666666666662</v>
      </c>
      <c r="K495" s="301">
        <v>234.3</v>
      </c>
      <c r="L495" s="301">
        <v>228.9</v>
      </c>
      <c r="M495" s="301">
        <v>1.63872</v>
      </c>
      <c r="N495" s="1"/>
      <c r="O495" s="1"/>
    </row>
    <row r="496" spans="1:15" ht="12.75" customHeight="1">
      <c r="A496" s="30">
        <v>486</v>
      </c>
      <c r="B496" s="311" t="s">
        <v>554</v>
      </c>
      <c r="C496" s="301">
        <v>2018.6</v>
      </c>
      <c r="D496" s="302">
        <v>2027.0999999999997</v>
      </c>
      <c r="E496" s="302">
        <v>2002.5999999999995</v>
      </c>
      <c r="F496" s="302">
        <v>1986.5999999999997</v>
      </c>
      <c r="G496" s="302">
        <v>1962.0999999999995</v>
      </c>
      <c r="H496" s="302">
        <v>2043.0999999999995</v>
      </c>
      <c r="I496" s="302">
        <v>2067.6</v>
      </c>
      <c r="J496" s="302">
        <v>2083.5999999999995</v>
      </c>
      <c r="K496" s="301">
        <v>2051.6</v>
      </c>
      <c r="L496" s="301">
        <v>2011.1</v>
      </c>
      <c r="M496" s="301">
        <v>0.27954000000000001</v>
      </c>
      <c r="N496" s="1"/>
      <c r="O496" s="1"/>
    </row>
    <row r="497" spans="1:15" ht="12.75" customHeight="1">
      <c r="A497" s="30">
        <v>487</v>
      </c>
      <c r="B497" s="323" t="s">
        <v>547</v>
      </c>
      <c r="C497" s="324">
        <v>546.35</v>
      </c>
      <c r="D497" s="324">
        <v>550.91666666666663</v>
      </c>
      <c r="E497" s="324">
        <v>539.5333333333333</v>
      </c>
      <c r="F497" s="324">
        <v>532.7166666666667</v>
      </c>
      <c r="G497" s="324">
        <v>521.33333333333337</v>
      </c>
      <c r="H497" s="324">
        <v>557.73333333333323</v>
      </c>
      <c r="I497" s="324">
        <v>569.11666666666667</v>
      </c>
      <c r="J497" s="323">
        <v>575.93333333333317</v>
      </c>
      <c r="K497" s="323">
        <v>562.29999999999995</v>
      </c>
      <c r="L497" s="323">
        <v>544.1</v>
      </c>
      <c r="M497" s="270">
        <v>2.30749</v>
      </c>
      <c r="N497" s="1"/>
      <c r="O497" s="1"/>
    </row>
    <row r="498" spans="1:15" ht="12.75" customHeight="1">
      <c r="A498" s="30">
        <v>488</v>
      </c>
      <c r="B498" s="323" t="s">
        <v>546</v>
      </c>
      <c r="C498" s="324">
        <v>2912.5</v>
      </c>
      <c r="D498" s="324">
        <v>2918.5499999999997</v>
      </c>
      <c r="E498" s="324">
        <v>2870.9499999999994</v>
      </c>
      <c r="F498" s="324">
        <v>2829.3999999999996</v>
      </c>
      <c r="G498" s="324">
        <v>2781.7999999999993</v>
      </c>
      <c r="H498" s="324">
        <v>2960.0999999999995</v>
      </c>
      <c r="I498" s="324">
        <v>3007.7</v>
      </c>
      <c r="J498" s="323">
        <v>3049.2499999999995</v>
      </c>
      <c r="K498" s="323">
        <v>2966.15</v>
      </c>
      <c r="L498" s="323">
        <v>2877</v>
      </c>
      <c r="M498" s="270">
        <v>4.9669999999999999E-2</v>
      </c>
      <c r="N498" s="1"/>
      <c r="O498" s="1"/>
    </row>
    <row r="499" spans="1:15" ht="12.75" customHeight="1">
      <c r="A499" s="30">
        <v>489</v>
      </c>
      <c r="B499" s="323" t="s">
        <v>212</v>
      </c>
      <c r="C499" s="301">
        <v>991.2</v>
      </c>
      <c r="D499" s="302">
        <v>989.38333333333333</v>
      </c>
      <c r="E499" s="302">
        <v>975.2166666666667</v>
      </c>
      <c r="F499" s="302">
        <v>959.23333333333335</v>
      </c>
      <c r="G499" s="302">
        <v>945.06666666666672</v>
      </c>
      <c r="H499" s="302">
        <v>1005.3666666666667</v>
      </c>
      <c r="I499" s="302">
        <v>1019.5333333333334</v>
      </c>
      <c r="J499" s="302">
        <v>1035.5166666666667</v>
      </c>
      <c r="K499" s="301">
        <v>1003.55</v>
      </c>
      <c r="L499" s="301">
        <v>973.4</v>
      </c>
      <c r="M499" s="301">
        <v>8.4046400000000006</v>
      </c>
      <c r="N499" s="1"/>
      <c r="O499" s="1"/>
    </row>
    <row r="500" spans="1:15" ht="12.75" customHeight="1">
      <c r="A500" s="30">
        <v>490</v>
      </c>
      <c r="B500" s="323" t="s">
        <v>551</v>
      </c>
      <c r="C500" s="324">
        <v>277.45</v>
      </c>
      <c r="D500" s="324">
        <v>279.5</v>
      </c>
      <c r="E500" s="324">
        <v>273.45</v>
      </c>
      <c r="F500" s="324">
        <v>269.45</v>
      </c>
      <c r="G500" s="324">
        <v>263.39999999999998</v>
      </c>
      <c r="H500" s="324">
        <v>283.5</v>
      </c>
      <c r="I500" s="324">
        <v>289.54999999999995</v>
      </c>
      <c r="J500" s="323">
        <v>293.55</v>
      </c>
      <c r="K500" s="323">
        <v>285.55</v>
      </c>
      <c r="L500" s="323">
        <v>275.5</v>
      </c>
      <c r="M500" s="270">
        <v>3.5521600000000002</v>
      </c>
      <c r="N500" s="1"/>
      <c r="O500" s="1"/>
    </row>
    <row r="501" spans="1:15" ht="12.75" customHeight="1">
      <c r="A501" s="30">
        <v>491</v>
      </c>
      <c r="B501" s="356" t="s">
        <v>555</v>
      </c>
      <c r="C501" s="301">
        <v>236.9</v>
      </c>
      <c r="D501" s="302">
        <v>234.1</v>
      </c>
      <c r="E501" s="302">
        <v>230</v>
      </c>
      <c r="F501" s="302">
        <v>223.1</v>
      </c>
      <c r="G501" s="302">
        <v>219</v>
      </c>
      <c r="H501" s="302">
        <v>241</v>
      </c>
      <c r="I501" s="302">
        <v>245.09999999999997</v>
      </c>
      <c r="J501" s="302">
        <v>252</v>
      </c>
      <c r="K501" s="301">
        <v>238.2</v>
      </c>
      <c r="L501" s="301">
        <v>227.2</v>
      </c>
      <c r="M501" s="301">
        <v>15.83766</v>
      </c>
      <c r="N501" s="1"/>
      <c r="O501" s="1"/>
    </row>
    <row r="502" spans="1:15" ht="12.75" customHeight="1">
      <c r="A502" s="30">
        <v>492</v>
      </c>
      <c r="B502" s="358" t="s">
        <v>556</v>
      </c>
      <c r="C502" s="324">
        <v>72.45</v>
      </c>
      <c r="D502" s="324">
        <v>71.183333333333323</v>
      </c>
      <c r="E502" s="324">
        <v>69.366666666666646</v>
      </c>
      <c r="F502" s="324">
        <v>66.283333333333317</v>
      </c>
      <c r="G502" s="324">
        <v>64.46666666666664</v>
      </c>
      <c r="H502" s="324">
        <v>74.266666666666652</v>
      </c>
      <c r="I502" s="324">
        <v>76.083333333333343</v>
      </c>
      <c r="J502" s="324">
        <v>79.166666666666657</v>
      </c>
      <c r="K502" s="323">
        <v>73</v>
      </c>
      <c r="L502" s="323">
        <v>68.099999999999994</v>
      </c>
      <c r="M502" s="270">
        <v>38.461790000000001</v>
      </c>
      <c r="N502" s="1"/>
      <c r="O502" s="1"/>
    </row>
    <row r="503" spans="1:15" ht="12.75" customHeight="1">
      <c r="A503" s="30">
        <v>493</v>
      </c>
      <c r="B503" s="281" t="s">
        <v>557</v>
      </c>
      <c r="C503" s="301">
        <v>465.9</v>
      </c>
      <c r="D503" s="302">
        <v>467.2166666666667</v>
      </c>
      <c r="E503" s="302">
        <v>459.83333333333337</v>
      </c>
      <c r="F503" s="302">
        <v>453.76666666666665</v>
      </c>
      <c r="G503" s="302">
        <v>446.38333333333333</v>
      </c>
      <c r="H503" s="302">
        <v>473.28333333333342</v>
      </c>
      <c r="I503" s="302">
        <v>480.66666666666674</v>
      </c>
      <c r="J503" s="302">
        <v>486.73333333333346</v>
      </c>
      <c r="K503" s="301">
        <v>474.6</v>
      </c>
      <c r="L503" s="301">
        <v>461.15</v>
      </c>
      <c r="M503" s="301">
        <v>0.32765</v>
      </c>
      <c r="N503" s="1"/>
      <c r="O503" s="1"/>
    </row>
    <row r="504" spans="1:15" ht="12.75" customHeight="1">
      <c r="A504" s="30">
        <v>494</v>
      </c>
      <c r="B504" s="323" t="s">
        <v>281</v>
      </c>
      <c r="C504" s="324">
        <v>1581.5</v>
      </c>
      <c r="D504" s="324">
        <v>1580.4833333333336</v>
      </c>
      <c r="E504" s="324">
        <v>1572.1666666666672</v>
      </c>
      <c r="F504" s="324">
        <v>1562.8333333333337</v>
      </c>
      <c r="G504" s="324">
        <v>1554.5166666666673</v>
      </c>
      <c r="H504" s="324">
        <v>1589.8166666666671</v>
      </c>
      <c r="I504" s="324">
        <v>1598.1333333333337</v>
      </c>
      <c r="J504" s="324">
        <v>1607.4666666666669</v>
      </c>
      <c r="K504" s="323">
        <v>1588.8</v>
      </c>
      <c r="L504" s="323">
        <v>1571.15</v>
      </c>
      <c r="M504" s="270">
        <v>0.43057000000000001</v>
      </c>
      <c r="N504" s="1"/>
      <c r="O504" s="1"/>
    </row>
    <row r="505" spans="1:15" ht="12.75" customHeight="1">
      <c r="A505" s="30">
        <v>495</v>
      </c>
      <c r="B505" s="270" t="s">
        <v>213</v>
      </c>
      <c r="C505" s="301">
        <v>470.4</v>
      </c>
      <c r="D505" s="302">
        <v>468.90000000000003</v>
      </c>
      <c r="E505" s="302">
        <v>465.80000000000007</v>
      </c>
      <c r="F505" s="302">
        <v>461.20000000000005</v>
      </c>
      <c r="G505" s="302">
        <v>458.10000000000008</v>
      </c>
      <c r="H505" s="302">
        <v>473.50000000000006</v>
      </c>
      <c r="I505" s="302">
        <v>476.60000000000008</v>
      </c>
      <c r="J505" s="302">
        <v>481.20000000000005</v>
      </c>
      <c r="K505" s="301">
        <v>472</v>
      </c>
      <c r="L505" s="301">
        <v>464.3</v>
      </c>
      <c r="M505" s="301">
        <v>28.138259999999999</v>
      </c>
      <c r="N505" s="1"/>
      <c r="O505" s="1"/>
    </row>
    <row r="506" spans="1:15" ht="12.75" customHeight="1">
      <c r="A506" s="30">
        <v>496</v>
      </c>
      <c r="B506" s="357" t="s">
        <v>558</v>
      </c>
      <c r="C506" s="324">
        <v>256.75</v>
      </c>
      <c r="D506" s="324">
        <v>257.23333333333335</v>
      </c>
      <c r="E506" s="324">
        <v>254.56666666666672</v>
      </c>
      <c r="F506" s="324">
        <v>252.38333333333338</v>
      </c>
      <c r="G506" s="324">
        <v>249.71666666666675</v>
      </c>
      <c r="H506" s="324">
        <v>259.41666666666669</v>
      </c>
      <c r="I506" s="324">
        <v>262.08333333333331</v>
      </c>
      <c r="J506" s="324">
        <v>264.26666666666665</v>
      </c>
      <c r="K506" s="323">
        <v>259.89999999999998</v>
      </c>
      <c r="L506" s="323">
        <v>255.05</v>
      </c>
      <c r="M506" s="270">
        <v>2.2645499999999998</v>
      </c>
      <c r="N506" s="1"/>
      <c r="O506" s="1"/>
    </row>
    <row r="507" spans="1:15" ht="12.75" customHeight="1">
      <c r="A507" s="381">
        <v>497</v>
      </c>
      <c r="B507" s="270" t="s">
        <v>282</v>
      </c>
      <c r="C507" s="301">
        <v>13.2</v>
      </c>
      <c r="D507" s="302">
        <v>13.233333333333334</v>
      </c>
      <c r="E507" s="302">
        <v>13.016666666666669</v>
      </c>
      <c r="F507" s="302">
        <v>12.833333333333336</v>
      </c>
      <c r="G507" s="302">
        <v>12.616666666666671</v>
      </c>
      <c r="H507" s="302">
        <v>13.416666666666668</v>
      </c>
      <c r="I507" s="302">
        <v>13.633333333333333</v>
      </c>
      <c r="J507" s="302">
        <v>13.816666666666666</v>
      </c>
      <c r="K507" s="301">
        <v>13.45</v>
      </c>
      <c r="L507" s="301">
        <v>13.05</v>
      </c>
      <c r="M507" s="301">
        <v>407.20659000000001</v>
      </c>
      <c r="N507" s="1"/>
      <c r="O507" s="1"/>
    </row>
    <row r="508" spans="1:15" ht="12.75" customHeight="1">
      <c r="A508" s="323">
        <v>498</v>
      </c>
      <c r="B508" s="270" t="s">
        <v>214</v>
      </c>
      <c r="C508" s="324">
        <v>238.8</v>
      </c>
      <c r="D508" s="324">
        <v>240.08333333333334</v>
      </c>
      <c r="E508" s="324">
        <v>236.7166666666667</v>
      </c>
      <c r="F508" s="324">
        <v>234.63333333333335</v>
      </c>
      <c r="G508" s="324">
        <v>231.26666666666671</v>
      </c>
      <c r="H508" s="324">
        <v>242.16666666666669</v>
      </c>
      <c r="I508" s="324">
        <v>245.5333333333333</v>
      </c>
      <c r="J508" s="323">
        <v>247.61666666666667</v>
      </c>
      <c r="K508" s="323">
        <v>243.45</v>
      </c>
      <c r="L508" s="323">
        <v>238</v>
      </c>
      <c r="M508" s="270">
        <v>64.256450000000001</v>
      </c>
      <c r="N508" s="1"/>
      <c r="O508" s="1"/>
    </row>
    <row r="509" spans="1:15" ht="12.75" customHeight="1">
      <c r="A509" s="323">
        <v>499</v>
      </c>
      <c r="B509" s="270" t="s">
        <v>559</v>
      </c>
      <c r="C509" s="324">
        <v>297.10000000000002</v>
      </c>
      <c r="D509" s="324">
        <v>298.16666666666669</v>
      </c>
      <c r="E509" s="324">
        <v>294.13333333333338</v>
      </c>
      <c r="F509" s="324">
        <v>291.16666666666669</v>
      </c>
      <c r="G509" s="324">
        <v>287.13333333333338</v>
      </c>
      <c r="H509" s="324">
        <v>301.13333333333338</v>
      </c>
      <c r="I509" s="324">
        <v>305.16666666666669</v>
      </c>
      <c r="J509" s="323">
        <v>308.13333333333338</v>
      </c>
      <c r="K509" s="323">
        <v>302.2</v>
      </c>
      <c r="L509" s="323">
        <v>295.2</v>
      </c>
      <c r="M509" s="270">
        <v>2.9795600000000002</v>
      </c>
      <c r="N509" s="1"/>
      <c r="O509" s="1"/>
    </row>
    <row r="510" spans="1:15" ht="12.75" customHeight="1">
      <c r="A510" s="323"/>
      <c r="B510" t="s">
        <v>560</v>
      </c>
      <c r="C510">
        <v>1579.65</v>
      </c>
      <c r="D510">
        <v>1572.0666666666666</v>
      </c>
      <c r="E510">
        <v>1550.0833333333333</v>
      </c>
      <c r="F510">
        <v>1520.5166666666667</v>
      </c>
      <c r="G510">
        <v>1498.5333333333333</v>
      </c>
      <c r="H510">
        <v>1601.6333333333332</v>
      </c>
      <c r="I510">
        <v>1623.6166666666668</v>
      </c>
      <c r="J510">
        <v>1653.1833333333332</v>
      </c>
      <c r="K510">
        <v>1594.05</v>
      </c>
      <c r="L510">
        <v>1542.5</v>
      </c>
      <c r="M510">
        <v>0.19758999999999999</v>
      </c>
      <c r="N510" s="1"/>
      <c r="O510" s="1"/>
    </row>
    <row r="511" spans="1:15" ht="12.75" customHeight="1">
      <c r="A511" s="281"/>
      <c r="B511" s="281"/>
      <c r="C511" s="282"/>
      <c r="D511" s="282"/>
      <c r="E511" s="282"/>
      <c r="F511" s="282"/>
      <c r="G511" s="282"/>
      <c r="H511" s="282"/>
      <c r="I511" s="282"/>
      <c r="J511" s="281"/>
      <c r="K511" s="281"/>
      <c r="L511" s="281"/>
      <c r="M511" s="283"/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A515" s="63" t="s">
        <v>285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46" t="s">
        <v>215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67" t="s">
        <v>221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222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223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224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225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226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227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228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229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54"/>
      <c r="B5" s="455"/>
      <c r="C5" s="454"/>
      <c r="D5" s="455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5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456" t="s">
        <v>563</v>
      </c>
      <c r="C7" s="455"/>
      <c r="D7" s="7">
        <f>Main!B10</f>
        <v>44721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44720</v>
      </c>
      <c r="B10" s="29">
        <v>540135</v>
      </c>
      <c r="C10" s="28" t="s">
        <v>975</v>
      </c>
      <c r="D10" s="28" t="s">
        <v>951</v>
      </c>
      <c r="E10" s="28" t="s">
        <v>573</v>
      </c>
      <c r="F10" s="87">
        <v>3079546</v>
      </c>
      <c r="G10" s="29">
        <v>1.31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44720</v>
      </c>
      <c r="B11" s="29">
        <v>540135</v>
      </c>
      <c r="C11" s="28" t="s">
        <v>975</v>
      </c>
      <c r="D11" s="28" t="s">
        <v>951</v>
      </c>
      <c r="E11" s="28" t="s">
        <v>572</v>
      </c>
      <c r="F11" s="87">
        <v>3079546</v>
      </c>
      <c r="G11" s="29">
        <v>1.31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44720</v>
      </c>
      <c r="B12" s="29">
        <v>508664</v>
      </c>
      <c r="C12" s="28" t="s">
        <v>976</v>
      </c>
      <c r="D12" s="28" t="s">
        <v>977</v>
      </c>
      <c r="E12" s="28" t="s">
        <v>573</v>
      </c>
      <c r="F12" s="87">
        <v>100000</v>
      </c>
      <c r="G12" s="29">
        <v>27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44720</v>
      </c>
      <c r="B13" s="29">
        <v>543208</v>
      </c>
      <c r="C13" s="28" t="s">
        <v>945</v>
      </c>
      <c r="D13" s="28" t="s">
        <v>946</v>
      </c>
      <c r="E13" s="28" t="s">
        <v>573</v>
      </c>
      <c r="F13" s="87">
        <v>192070</v>
      </c>
      <c r="G13" s="29">
        <v>35.35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44720</v>
      </c>
      <c r="B14" s="29">
        <v>543208</v>
      </c>
      <c r="C14" s="28" t="s">
        <v>945</v>
      </c>
      <c r="D14" s="28" t="s">
        <v>947</v>
      </c>
      <c r="E14" s="28" t="s">
        <v>572</v>
      </c>
      <c r="F14" s="87">
        <v>100000</v>
      </c>
      <c r="G14" s="29">
        <v>35.35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44720</v>
      </c>
      <c r="B15" s="29">
        <v>543208</v>
      </c>
      <c r="C15" s="28" t="s">
        <v>945</v>
      </c>
      <c r="D15" s="28" t="s">
        <v>978</v>
      </c>
      <c r="E15" s="28" t="s">
        <v>572</v>
      </c>
      <c r="F15" s="87">
        <v>100000</v>
      </c>
      <c r="G15" s="29">
        <v>35.35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44720</v>
      </c>
      <c r="B16" s="29">
        <v>533149</v>
      </c>
      <c r="C16" s="28" t="s">
        <v>979</v>
      </c>
      <c r="D16" s="28" t="s">
        <v>980</v>
      </c>
      <c r="E16" s="28" t="s">
        <v>573</v>
      </c>
      <c r="F16" s="87">
        <v>75000</v>
      </c>
      <c r="G16" s="29">
        <v>8.2799999999999994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44720</v>
      </c>
      <c r="B17" s="29">
        <v>540266</v>
      </c>
      <c r="C17" s="28" t="s">
        <v>981</v>
      </c>
      <c r="D17" s="28" t="s">
        <v>982</v>
      </c>
      <c r="E17" s="28" t="s">
        <v>573</v>
      </c>
      <c r="F17" s="87">
        <v>20000</v>
      </c>
      <c r="G17" s="29">
        <v>16.600000000000001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44720</v>
      </c>
      <c r="B18" s="29">
        <v>539222</v>
      </c>
      <c r="C18" s="28" t="s">
        <v>983</v>
      </c>
      <c r="D18" s="28" t="s">
        <v>984</v>
      </c>
      <c r="E18" s="28" t="s">
        <v>573</v>
      </c>
      <c r="F18" s="87">
        <v>100000</v>
      </c>
      <c r="G18" s="29">
        <v>23.03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44720</v>
      </c>
      <c r="B19" s="29">
        <v>539222</v>
      </c>
      <c r="C19" s="28" t="s">
        <v>983</v>
      </c>
      <c r="D19" s="28" t="s">
        <v>985</v>
      </c>
      <c r="E19" s="28" t="s">
        <v>572</v>
      </c>
      <c r="F19" s="87">
        <v>70000</v>
      </c>
      <c r="G19" s="29">
        <v>23.69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44720</v>
      </c>
      <c r="B20" s="29">
        <v>514386</v>
      </c>
      <c r="C20" s="28" t="s">
        <v>986</v>
      </c>
      <c r="D20" s="28" t="s">
        <v>873</v>
      </c>
      <c r="E20" s="28" t="s">
        <v>572</v>
      </c>
      <c r="F20" s="87">
        <v>95000</v>
      </c>
      <c r="G20" s="29">
        <v>12.49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44720</v>
      </c>
      <c r="B21" s="29">
        <v>539224</v>
      </c>
      <c r="C21" s="28" t="s">
        <v>987</v>
      </c>
      <c r="D21" s="28" t="s">
        <v>988</v>
      </c>
      <c r="E21" s="28" t="s">
        <v>573</v>
      </c>
      <c r="F21" s="87">
        <v>30000</v>
      </c>
      <c r="G21" s="29">
        <v>10.199999999999999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44720</v>
      </c>
      <c r="B22" s="29">
        <v>539224</v>
      </c>
      <c r="C22" s="28" t="s">
        <v>987</v>
      </c>
      <c r="D22" s="28" t="s">
        <v>989</v>
      </c>
      <c r="E22" s="28" t="s">
        <v>572</v>
      </c>
      <c r="F22" s="87">
        <v>25566</v>
      </c>
      <c r="G22" s="29">
        <v>9.9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44720</v>
      </c>
      <c r="B23" s="29">
        <v>539224</v>
      </c>
      <c r="C23" s="28" t="s">
        <v>987</v>
      </c>
      <c r="D23" s="28" t="s">
        <v>989</v>
      </c>
      <c r="E23" s="28" t="s">
        <v>573</v>
      </c>
      <c r="F23" s="87">
        <v>6566</v>
      </c>
      <c r="G23" s="29">
        <v>10.85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44720</v>
      </c>
      <c r="B24" s="29">
        <v>501700</v>
      </c>
      <c r="C24" s="28" t="s">
        <v>990</v>
      </c>
      <c r="D24" s="28" t="s">
        <v>991</v>
      </c>
      <c r="E24" s="28" t="s">
        <v>573</v>
      </c>
      <c r="F24" s="87">
        <v>200000</v>
      </c>
      <c r="G24" s="29">
        <v>58.01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44720</v>
      </c>
      <c r="B25" s="29">
        <v>543286</v>
      </c>
      <c r="C25" s="28" t="s">
        <v>899</v>
      </c>
      <c r="D25" s="28" t="s">
        <v>992</v>
      </c>
      <c r="E25" s="28" t="s">
        <v>572</v>
      </c>
      <c r="F25" s="87">
        <v>54000</v>
      </c>
      <c r="G25" s="29">
        <v>28.56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44720</v>
      </c>
      <c r="B26" s="29">
        <v>543289</v>
      </c>
      <c r="C26" s="28" t="s">
        <v>993</v>
      </c>
      <c r="D26" s="28" t="s">
        <v>994</v>
      </c>
      <c r="E26" s="28" t="s">
        <v>572</v>
      </c>
      <c r="F26" s="87">
        <v>12000</v>
      </c>
      <c r="G26" s="29">
        <v>13.23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44720</v>
      </c>
      <c r="B27" s="29">
        <v>543207</v>
      </c>
      <c r="C27" s="28" t="s">
        <v>948</v>
      </c>
      <c r="D27" s="28" t="s">
        <v>950</v>
      </c>
      <c r="E27" s="28" t="s">
        <v>572</v>
      </c>
      <c r="F27" s="87">
        <v>115685</v>
      </c>
      <c r="G27" s="29">
        <v>5.92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44720</v>
      </c>
      <c r="B28" s="29">
        <v>543207</v>
      </c>
      <c r="C28" s="28" t="s">
        <v>948</v>
      </c>
      <c r="D28" s="28" t="s">
        <v>949</v>
      </c>
      <c r="E28" s="28" t="s">
        <v>573</v>
      </c>
      <c r="F28" s="87">
        <v>188147</v>
      </c>
      <c r="G28" s="29">
        <v>5.98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44720</v>
      </c>
      <c r="B29" s="29">
        <v>543207</v>
      </c>
      <c r="C29" s="28" t="s">
        <v>948</v>
      </c>
      <c r="D29" s="28" t="s">
        <v>995</v>
      </c>
      <c r="E29" s="28" t="s">
        <v>573</v>
      </c>
      <c r="F29" s="87">
        <v>73300</v>
      </c>
      <c r="G29" s="29">
        <v>5.93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44720</v>
      </c>
      <c r="B30" s="29">
        <v>541601</v>
      </c>
      <c r="C30" s="28" t="s">
        <v>996</v>
      </c>
      <c r="D30" s="28" t="s">
        <v>997</v>
      </c>
      <c r="E30" s="28" t="s">
        <v>572</v>
      </c>
      <c r="F30" s="87">
        <v>92677</v>
      </c>
      <c r="G30" s="29">
        <v>170.5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44720</v>
      </c>
      <c r="B31" s="29">
        <v>541601</v>
      </c>
      <c r="C31" s="28" t="s">
        <v>996</v>
      </c>
      <c r="D31" s="28" t="s">
        <v>998</v>
      </c>
      <c r="E31" s="28" t="s">
        <v>573</v>
      </c>
      <c r="F31" s="87">
        <v>58000</v>
      </c>
      <c r="G31" s="29">
        <v>177.56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44720</v>
      </c>
      <c r="B32" s="29">
        <v>540821</v>
      </c>
      <c r="C32" s="28" t="s">
        <v>999</v>
      </c>
      <c r="D32" s="28" t="s">
        <v>1000</v>
      </c>
      <c r="E32" s="28" t="s">
        <v>573</v>
      </c>
      <c r="F32" s="87">
        <v>58050</v>
      </c>
      <c r="G32" s="29">
        <v>101.74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44720</v>
      </c>
      <c r="B33" s="29">
        <v>540821</v>
      </c>
      <c r="C33" s="28" t="s">
        <v>999</v>
      </c>
      <c r="D33" s="28" t="s">
        <v>953</v>
      </c>
      <c r="E33" s="28" t="s">
        <v>572</v>
      </c>
      <c r="F33" s="87">
        <v>60000</v>
      </c>
      <c r="G33" s="29">
        <v>101.85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44720</v>
      </c>
      <c r="B34" s="29">
        <v>543376</v>
      </c>
      <c r="C34" s="28" t="s">
        <v>920</v>
      </c>
      <c r="D34" s="28" t="s">
        <v>921</v>
      </c>
      <c r="E34" s="28" t="s">
        <v>572</v>
      </c>
      <c r="F34" s="87">
        <v>42000</v>
      </c>
      <c r="G34" s="29">
        <v>62.6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44720</v>
      </c>
      <c r="B35" s="29">
        <v>531893</v>
      </c>
      <c r="C35" s="28" t="s">
        <v>887</v>
      </c>
      <c r="D35" s="28" t="s">
        <v>1001</v>
      </c>
      <c r="E35" s="28" t="s">
        <v>573</v>
      </c>
      <c r="F35" s="87">
        <v>1236488</v>
      </c>
      <c r="G35" s="29">
        <v>2.38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44720</v>
      </c>
      <c r="B36" s="29">
        <v>531893</v>
      </c>
      <c r="C36" s="28" t="s">
        <v>887</v>
      </c>
      <c r="D36" s="28" t="s">
        <v>922</v>
      </c>
      <c r="E36" s="28" t="s">
        <v>573</v>
      </c>
      <c r="F36" s="87">
        <v>2600000</v>
      </c>
      <c r="G36" s="29">
        <v>2.38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44720</v>
      </c>
      <c r="B37" s="29">
        <v>531893</v>
      </c>
      <c r="C37" s="28" t="s">
        <v>887</v>
      </c>
      <c r="D37" s="28" t="s">
        <v>1001</v>
      </c>
      <c r="E37" s="28" t="s">
        <v>572</v>
      </c>
      <c r="F37" s="87">
        <v>1236488</v>
      </c>
      <c r="G37" s="29">
        <v>2.38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44720</v>
      </c>
      <c r="B38" s="29">
        <v>516110</v>
      </c>
      <c r="C38" s="28" t="s">
        <v>1002</v>
      </c>
      <c r="D38" s="28" t="s">
        <v>1003</v>
      </c>
      <c r="E38" s="28" t="s">
        <v>572</v>
      </c>
      <c r="F38" s="87">
        <v>247452</v>
      </c>
      <c r="G38" s="29">
        <v>28.44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44720</v>
      </c>
      <c r="B39" s="29">
        <v>516110</v>
      </c>
      <c r="C39" s="28" t="s">
        <v>1002</v>
      </c>
      <c r="D39" s="28" t="s">
        <v>1003</v>
      </c>
      <c r="E39" s="28" t="s">
        <v>573</v>
      </c>
      <c r="F39" s="87">
        <v>290451</v>
      </c>
      <c r="G39" s="29">
        <v>28.41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44720</v>
      </c>
      <c r="B40" s="29">
        <v>516110</v>
      </c>
      <c r="C40" s="28" t="s">
        <v>1002</v>
      </c>
      <c r="D40" s="28" t="s">
        <v>1004</v>
      </c>
      <c r="E40" s="28" t="s">
        <v>572</v>
      </c>
      <c r="F40" s="87">
        <v>318368</v>
      </c>
      <c r="G40" s="29">
        <v>28.4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44720</v>
      </c>
      <c r="B41" s="29">
        <v>516110</v>
      </c>
      <c r="C41" s="28" t="s">
        <v>1002</v>
      </c>
      <c r="D41" s="28" t="s">
        <v>1005</v>
      </c>
      <c r="E41" s="28" t="s">
        <v>572</v>
      </c>
      <c r="F41" s="87">
        <v>402000</v>
      </c>
      <c r="G41" s="29">
        <v>27.89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44720</v>
      </c>
      <c r="B42" s="29">
        <v>516110</v>
      </c>
      <c r="C42" s="28" t="s">
        <v>1002</v>
      </c>
      <c r="D42" s="28" t="s">
        <v>1005</v>
      </c>
      <c r="E42" s="28" t="s">
        <v>573</v>
      </c>
      <c r="F42" s="87">
        <v>155375</v>
      </c>
      <c r="G42" s="29">
        <v>28.45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44720</v>
      </c>
      <c r="B43" s="29">
        <v>516110</v>
      </c>
      <c r="C43" s="28" t="s">
        <v>1002</v>
      </c>
      <c r="D43" s="28" t="s">
        <v>1004</v>
      </c>
      <c r="E43" s="28" t="s">
        <v>573</v>
      </c>
      <c r="F43" s="87">
        <v>416445</v>
      </c>
      <c r="G43" s="29">
        <v>27.32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44720</v>
      </c>
      <c r="B44" s="29">
        <v>516110</v>
      </c>
      <c r="C44" s="28" t="s">
        <v>1002</v>
      </c>
      <c r="D44" s="28" t="s">
        <v>1006</v>
      </c>
      <c r="E44" s="28" t="s">
        <v>573</v>
      </c>
      <c r="F44" s="87">
        <v>1700000</v>
      </c>
      <c r="G44" s="29">
        <v>28.45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44720</v>
      </c>
      <c r="B45" s="29">
        <v>516110</v>
      </c>
      <c r="C45" s="28" t="s">
        <v>1002</v>
      </c>
      <c r="D45" s="28" t="s">
        <v>1007</v>
      </c>
      <c r="E45" s="28" t="s">
        <v>572</v>
      </c>
      <c r="F45" s="87">
        <v>200002</v>
      </c>
      <c r="G45" s="29">
        <v>27.3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44720</v>
      </c>
      <c r="B46" s="29">
        <v>516110</v>
      </c>
      <c r="C46" s="28" t="s">
        <v>1002</v>
      </c>
      <c r="D46" s="28" t="s">
        <v>1007</v>
      </c>
      <c r="E46" s="28" t="s">
        <v>573</v>
      </c>
      <c r="F46" s="87">
        <v>200002</v>
      </c>
      <c r="G46" s="29">
        <v>28.4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44720</v>
      </c>
      <c r="B47" s="29">
        <v>516110</v>
      </c>
      <c r="C47" s="28" t="s">
        <v>1002</v>
      </c>
      <c r="D47" s="28" t="s">
        <v>1008</v>
      </c>
      <c r="E47" s="28" t="s">
        <v>572</v>
      </c>
      <c r="F47" s="87">
        <v>230000</v>
      </c>
      <c r="G47" s="29">
        <v>28.16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44720</v>
      </c>
      <c r="B48" s="29">
        <v>516110</v>
      </c>
      <c r="C48" s="28" t="s">
        <v>1002</v>
      </c>
      <c r="D48" s="28" t="s">
        <v>1009</v>
      </c>
      <c r="E48" s="28" t="s">
        <v>572</v>
      </c>
      <c r="F48" s="87">
        <v>276582</v>
      </c>
      <c r="G48" s="29">
        <v>28.38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44720</v>
      </c>
      <c r="B49" s="29">
        <v>516110</v>
      </c>
      <c r="C49" s="28" t="s">
        <v>1002</v>
      </c>
      <c r="D49" s="28" t="s">
        <v>1009</v>
      </c>
      <c r="E49" s="28" t="s">
        <v>573</v>
      </c>
      <c r="F49" s="87">
        <v>155219</v>
      </c>
      <c r="G49" s="29">
        <v>28.41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44720</v>
      </c>
      <c r="B50" s="29">
        <v>516110</v>
      </c>
      <c r="C50" s="28" t="s">
        <v>1002</v>
      </c>
      <c r="D50" s="28" t="s">
        <v>1010</v>
      </c>
      <c r="E50" s="28" t="s">
        <v>573</v>
      </c>
      <c r="F50" s="87">
        <v>230000</v>
      </c>
      <c r="G50" s="29">
        <v>28.16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44720</v>
      </c>
      <c r="B51" s="29">
        <v>511760</v>
      </c>
      <c r="C51" s="28" t="s">
        <v>1011</v>
      </c>
      <c r="D51" s="28" t="s">
        <v>1012</v>
      </c>
      <c r="E51" s="28" t="s">
        <v>572</v>
      </c>
      <c r="F51" s="87">
        <v>1000000</v>
      </c>
      <c r="G51" s="29">
        <v>0.95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44720</v>
      </c>
      <c r="B52" s="29">
        <v>543341</v>
      </c>
      <c r="C52" s="28" t="s">
        <v>952</v>
      </c>
      <c r="D52" s="28" t="s">
        <v>953</v>
      </c>
      <c r="E52" s="28" t="s">
        <v>573</v>
      </c>
      <c r="F52" s="87">
        <v>132391</v>
      </c>
      <c r="G52" s="29">
        <v>46.1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44720</v>
      </c>
      <c r="B53" s="29">
        <v>543341</v>
      </c>
      <c r="C53" s="28" t="s">
        <v>952</v>
      </c>
      <c r="D53" s="28" t="s">
        <v>1013</v>
      </c>
      <c r="E53" s="28" t="s">
        <v>573</v>
      </c>
      <c r="F53" s="87">
        <v>68000</v>
      </c>
      <c r="G53" s="29">
        <v>46.1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44720</v>
      </c>
      <c r="B54" s="29">
        <v>532217</v>
      </c>
      <c r="C54" s="28" t="s">
        <v>1014</v>
      </c>
      <c r="D54" s="28" t="s">
        <v>1015</v>
      </c>
      <c r="E54" s="28" t="s">
        <v>573</v>
      </c>
      <c r="F54" s="87">
        <v>69454</v>
      </c>
      <c r="G54" s="29">
        <v>11.75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44720</v>
      </c>
      <c r="B55" s="29">
        <v>542025</v>
      </c>
      <c r="C55" s="28" t="s">
        <v>1016</v>
      </c>
      <c r="D55" s="28" t="s">
        <v>1017</v>
      </c>
      <c r="E55" s="28" t="s">
        <v>573</v>
      </c>
      <c r="F55" s="87">
        <v>1056000</v>
      </c>
      <c r="G55" s="29">
        <v>0.85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44720</v>
      </c>
      <c r="B56" s="29">
        <v>543513</v>
      </c>
      <c r="C56" s="28" t="s">
        <v>923</v>
      </c>
      <c r="D56" s="28" t="s">
        <v>900</v>
      </c>
      <c r="E56" s="28" t="s">
        <v>572</v>
      </c>
      <c r="F56" s="87">
        <v>186287</v>
      </c>
      <c r="G56" s="29">
        <v>53.37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44720</v>
      </c>
      <c r="B57" s="29">
        <v>543513</v>
      </c>
      <c r="C57" s="28" t="s">
        <v>923</v>
      </c>
      <c r="D57" s="28" t="s">
        <v>900</v>
      </c>
      <c r="E57" s="28" t="s">
        <v>573</v>
      </c>
      <c r="F57" s="87">
        <v>153268</v>
      </c>
      <c r="G57" s="29">
        <v>53.06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44720</v>
      </c>
      <c r="B58" s="29">
        <v>503675</v>
      </c>
      <c r="C58" s="28" t="s">
        <v>1018</v>
      </c>
      <c r="D58" s="28" t="s">
        <v>1019</v>
      </c>
      <c r="E58" s="28" t="s">
        <v>573</v>
      </c>
      <c r="F58" s="87">
        <v>1134867</v>
      </c>
      <c r="G58" s="29">
        <v>1.01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44720</v>
      </c>
      <c r="B59" s="29" t="s">
        <v>954</v>
      </c>
      <c r="C59" s="28" t="s">
        <v>955</v>
      </c>
      <c r="D59" s="28" t="s">
        <v>1020</v>
      </c>
      <c r="E59" s="28" t="s">
        <v>572</v>
      </c>
      <c r="F59" s="87">
        <v>1338200</v>
      </c>
      <c r="G59" s="29">
        <v>385.68</v>
      </c>
      <c r="H59" s="29" t="s">
        <v>851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44720</v>
      </c>
      <c r="B60" s="29" t="s">
        <v>954</v>
      </c>
      <c r="C60" s="28" t="s">
        <v>955</v>
      </c>
      <c r="D60" s="28" t="s">
        <v>888</v>
      </c>
      <c r="E60" s="28" t="s">
        <v>572</v>
      </c>
      <c r="F60" s="87">
        <v>1652061</v>
      </c>
      <c r="G60" s="29">
        <v>386.41</v>
      </c>
      <c r="H60" s="29" t="s">
        <v>851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44720</v>
      </c>
      <c r="B61" s="29" t="s">
        <v>1021</v>
      </c>
      <c r="C61" s="28" t="s">
        <v>1022</v>
      </c>
      <c r="D61" s="28" t="s">
        <v>1023</v>
      </c>
      <c r="E61" s="28" t="s">
        <v>572</v>
      </c>
      <c r="F61" s="87">
        <v>336040</v>
      </c>
      <c r="G61" s="29">
        <v>51.23</v>
      </c>
      <c r="H61" s="29" t="s">
        <v>851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44720</v>
      </c>
      <c r="B62" s="29" t="s">
        <v>1024</v>
      </c>
      <c r="C62" s="28" t="s">
        <v>1025</v>
      </c>
      <c r="D62" s="28" t="s">
        <v>1026</v>
      </c>
      <c r="E62" s="28" t="s">
        <v>572</v>
      </c>
      <c r="F62" s="87">
        <v>354937</v>
      </c>
      <c r="G62" s="29">
        <v>287.69</v>
      </c>
      <c r="H62" s="29" t="s">
        <v>851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44720</v>
      </c>
      <c r="B63" s="29" t="s">
        <v>364</v>
      </c>
      <c r="C63" s="28" t="s">
        <v>956</v>
      </c>
      <c r="D63" s="28" t="s">
        <v>957</v>
      </c>
      <c r="E63" s="28" t="s">
        <v>572</v>
      </c>
      <c r="F63" s="87">
        <v>3500040</v>
      </c>
      <c r="G63" s="29">
        <v>7.35</v>
      </c>
      <c r="H63" s="29" t="s">
        <v>851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44720</v>
      </c>
      <c r="B64" s="29" t="s">
        <v>364</v>
      </c>
      <c r="C64" s="28" t="s">
        <v>956</v>
      </c>
      <c r="D64" s="28" t="s">
        <v>1027</v>
      </c>
      <c r="E64" s="28" t="s">
        <v>572</v>
      </c>
      <c r="F64" s="87">
        <v>2919601</v>
      </c>
      <c r="G64" s="29">
        <v>7.35</v>
      </c>
      <c r="H64" s="29" t="s">
        <v>851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44720</v>
      </c>
      <c r="B65" s="29" t="s">
        <v>364</v>
      </c>
      <c r="C65" s="28" t="s">
        <v>956</v>
      </c>
      <c r="D65" s="28" t="s">
        <v>1027</v>
      </c>
      <c r="E65" s="28" t="s">
        <v>572</v>
      </c>
      <c r="F65" s="87">
        <v>3140331</v>
      </c>
      <c r="G65" s="29">
        <v>7.31</v>
      </c>
      <c r="H65" s="29" t="s">
        <v>851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44720</v>
      </c>
      <c r="B66" s="29" t="s">
        <v>1028</v>
      </c>
      <c r="C66" s="28" t="s">
        <v>1029</v>
      </c>
      <c r="D66" s="28" t="s">
        <v>1030</v>
      </c>
      <c r="E66" s="28" t="s">
        <v>572</v>
      </c>
      <c r="F66" s="87">
        <v>144000</v>
      </c>
      <c r="G66" s="29">
        <v>25</v>
      </c>
      <c r="H66" s="29" t="s">
        <v>851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44720</v>
      </c>
      <c r="B67" s="29" t="s">
        <v>1031</v>
      </c>
      <c r="C67" s="28" t="s">
        <v>1032</v>
      </c>
      <c r="D67" s="28" t="s">
        <v>1033</v>
      </c>
      <c r="E67" s="28" t="s">
        <v>572</v>
      </c>
      <c r="F67" s="87">
        <v>723</v>
      </c>
      <c r="G67" s="29">
        <v>250</v>
      </c>
      <c r="H67" s="29" t="s">
        <v>851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44720</v>
      </c>
      <c r="B68" s="29" t="s">
        <v>1031</v>
      </c>
      <c r="C68" s="28" t="s">
        <v>1032</v>
      </c>
      <c r="D68" s="28" t="s">
        <v>1034</v>
      </c>
      <c r="E68" s="28" t="s">
        <v>572</v>
      </c>
      <c r="F68" s="87">
        <v>100000</v>
      </c>
      <c r="G68" s="29">
        <v>250</v>
      </c>
      <c r="H68" s="29" t="s">
        <v>851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44720</v>
      </c>
      <c r="B69" s="29" t="s">
        <v>1035</v>
      </c>
      <c r="C69" s="28" t="s">
        <v>1036</v>
      </c>
      <c r="D69" s="28" t="s">
        <v>888</v>
      </c>
      <c r="E69" s="28" t="s">
        <v>572</v>
      </c>
      <c r="F69" s="87">
        <v>855794</v>
      </c>
      <c r="G69" s="29">
        <v>216.44</v>
      </c>
      <c r="H69" s="29" t="s">
        <v>851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44720</v>
      </c>
      <c r="B70" s="29" t="s">
        <v>925</v>
      </c>
      <c r="C70" s="28" t="s">
        <v>926</v>
      </c>
      <c r="D70" s="28" t="s">
        <v>1037</v>
      </c>
      <c r="E70" s="28" t="s">
        <v>572</v>
      </c>
      <c r="F70" s="87">
        <v>839000</v>
      </c>
      <c r="G70" s="29">
        <v>29.1</v>
      </c>
      <c r="H70" s="29" t="s">
        <v>851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44720</v>
      </c>
      <c r="B71" s="29" t="s">
        <v>1038</v>
      </c>
      <c r="C71" s="28" t="s">
        <v>1039</v>
      </c>
      <c r="D71" s="28" t="s">
        <v>1040</v>
      </c>
      <c r="E71" s="28" t="s">
        <v>572</v>
      </c>
      <c r="F71" s="87">
        <v>48000</v>
      </c>
      <c r="G71" s="29">
        <v>2095</v>
      </c>
      <c r="H71" s="29" t="s">
        <v>851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44720</v>
      </c>
      <c r="B72" s="29" t="s">
        <v>1041</v>
      </c>
      <c r="C72" s="28" t="s">
        <v>1042</v>
      </c>
      <c r="D72" s="28" t="s">
        <v>1043</v>
      </c>
      <c r="E72" s="28" t="s">
        <v>572</v>
      </c>
      <c r="F72" s="87">
        <v>18000</v>
      </c>
      <c r="G72" s="29">
        <v>58.11</v>
      </c>
      <c r="H72" s="29" t="s">
        <v>851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44720</v>
      </c>
      <c r="B73" s="29" t="s">
        <v>1044</v>
      </c>
      <c r="C73" s="28" t="s">
        <v>1045</v>
      </c>
      <c r="D73" s="28" t="s">
        <v>1020</v>
      </c>
      <c r="E73" s="28" t="s">
        <v>572</v>
      </c>
      <c r="F73" s="87">
        <v>79882</v>
      </c>
      <c r="G73" s="29">
        <v>994.5</v>
      </c>
      <c r="H73" s="29" t="s">
        <v>851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44720</v>
      </c>
      <c r="B74" s="29" t="s">
        <v>1046</v>
      </c>
      <c r="C74" s="28" t="s">
        <v>1047</v>
      </c>
      <c r="D74" s="28" t="s">
        <v>1048</v>
      </c>
      <c r="E74" s="28" t="s">
        <v>572</v>
      </c>
      <c r="F74" s="87">
        <v>1100000</v>
      </c>
      <c r="G74" s="29">
        <v>199</v>
      </c>
      <c r="H74" s="29" t="s">
        <v>851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44720</v>
      </c>
      <c r="B75" s="29" t="s">
        <v>1046</v>
      </c>
      <c r="C75" s="28" t="s">
        <v>1047</v>
      </c>
      <c r="D75" s="28" t="s">
        <v>1049</v>
      </c>
      <c r="E75" s="28" t="s">
        <v>572</v>
      </c>
      <c r="F75" s="87">
        <v>35239</v>
      </c>
      <c r="G75" s="29">
        <v>198</v>
      </c>
      <c r="H75" s="29" t="s">
        <v>851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44720</v>
      </c>
      <c r="B76" s="29" t="s">
        <v>1050</v>
      </c>
      <c r="C76" s="28" t="s">
        <v>1051</v>
      </c>
      <c r="D76" s="28" t="s">
        <v>1052</v>
      </c>
      <c r="E76" s="28" t="s">
        <v>572</v>
      </c>
      <c r="F76" s="87">
        <v>160000</v>
      </c>
      <c r="G76" s="29">
        <v>94.89</v>
      </c>
      <c r="H76" s="29" t="s">
        <v>851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44720</v>
      </c>
      <c r="B77" s="29" t="s">
        <v>1053</v>
      </c>
      <c r="C77" s="28" t="s">
        <v>1054</v>
      </c>
      <c r="D77" s="28" t="s">
        <v>998</v>
      </c>
      <c r="E77" s="28" t="s">
        <v>572</v>
      </c>
      <c r="F77" s="87">
        <v>5000000</v>
      </c>
      <c r="G77" s="29">
        <v>3</v>
      </c>
      <c r="H77" s="29" t="s">
        <v>851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44720</v>
      </c>
      <c r="B78" s="29" t="s">
        <v>923</v>
      </c>
      <c r="C78" s="28" t="s">
        <v>924</v>
      </c>
      <c r="D78" s="28" t="s">
        <v>900</v>
      </c>
      <c r="E78" s="28" t="s">
        <v>572</v>
      </c>
      <c r="F78" s="87">
        <v>272265</v>
      </c>
      <c r="G78" s="29">
        <v>52.96</v>
      </c>
      <c r="H78" s="29" t="s">
        <v>851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44720</v>
      </c>
      <c r="B79" s="29" t="s">
        <v>954</v>
      </c>
      <c r="C79" s="28" t="s">
        <v>955</v>
      </c>
      <c r="D79" s="28" t="s">
        <v>888</v>
      </c>
      <c r="E79" s="28" t="s">
        <v>573</v>
      </c>
      <c r="F79" s="87">
        <v>1670263</v>
      </c>
      <c r="G79" s="29">
        <v>386.54</v>
      </c>
      <c r="H79" s="29" t="s">
        <v>851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44720</v>
      </c>
      <c r="B80" s="29" t="s">
        <v>954</v>
      </c>
      <c r="C80" s="28" t="s">
        <v>955</v>
      </c>
      <c r="D80" s="28" t="s">
        <v>1020</v>
      </c>
      <c r="E80" s="28" t="s">
        <v>573</v>
      </c>
      <c r="F80" s="87">
        <v>1338200</v>
      </c>
      <c r="G80" s="29">
        <v>385.41</v>
      </c>
      <c r="H80" s="29" t="s">
        <v>851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44720</v>
      </c>
      <c r="B81" s="29" t="s">
        <v>1021</v>
      </c>
      <c r="C81" s="28" t="s">
        <v>1022</v>
      </c>
      <c r="D81" s="28" t="s">
        <v>1055</v>
      </c>
      <c r="E81" s="28" t="s">
        <v>573</v>
      </c>
      <c r="F81" s="87">
        <v>316946</v>
      </c>
      <c r="G81" s="29">
        <v>50.76</v>
      </c>
      <c r="H81" s="29" t="s">
        <v>851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44720</v>
      </c>
      <c r="B82" s="29" t="s">
        <v>1021</v>
      </c>
      <c r="C82" s="28" t="s">
        <v>1022</v>
      </c>
      <c r="D82" s="28" t="s">
        <v>1023</v>
      </c>
      <c r="E82" s="28" t="s">
        <v>573</v>
      </c>
      <c r="F82" s="87">
        <v>231384</v>
      </c>
      <c r="G82" s="29">
        <v>51.07</v>
      </c>
      <c r="H82" s="29" t="s">
        <v>851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44720</v>
      </c>
      <c r="B83" s="29" t="s">
        <v>908</v>
      </c>
      <c r="C83" s="28" t="s">
        <v>909</v>
      </c>
      <c r="D83" s="28" t="s">
        <v>910</v>
      </c>
      <c r="E83" s="28" t="s">
        <v>573</v>
      </c>
      <c r="F83" s="87">
        <v>5199172</v>
      </c>
      <c r="G83" s="29">
        <v>0.1</v>
      </c>
      <c r="H83" s="29" t="s">
        <v>851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44720</v>
      </c>
      <c r="B84" s="29" t="s">
        <v>1024</v>
      </c>
      <c r="C84" s="28" t="s">
        <v>1025</v>
      </c>
      <c r="D84" s="28" t="s">
        <v>1026</v>
      </c>
      <c r="E84" s="28" t="s">
        <v>573</v>
      </c>
      <c r="F84" s="87">
        <v>7237</v>
      </c>
      <c r="G84" s="29">
        <v>291.76</v>
      </c>
      <c r="H84" s="29" t="s">
        <v>851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44720</v>
      </c>
      <c r="B85" s="29" t="s">
        <v>364</v>
      </c>
      <c r="C85" s="28" t="s">
        <v>956</v>
      </c>
      <c r="D85" s="28" t="s">
        <v>1027</v>
      </c>
      <c r="E85" s="28" t="s">
        <v>573</v>
      </c>
      <c r="F85" s="87">
        <v>140331</v>
      </c>
      <c r="G85" s="29">
        <v>7.34</v>
      </c>
      <c r="H85" s="29" t="s">
        <v>851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44720</v>
      </c>
      <c r="B86" s="29" t="s">
        <v>364</v>
      </c>
      <c r="C86" s="28" t="s">
        <v>956</v>
      </c>
      <c r="D86" s="28" t="s">
        <v>957</v>
      </c>
      <c r="E86" s="28" t="s">
        <v>573</v>
      </c>
      <c r="F86" s="87">
        <v>6462470</v>
      </c>
      <c r="G86" s="29">
        <v>7.34</v>
      </c>
      <c r="H86" s="29" t="s">
        <v>851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44720</v>
      </c>
      <c r="B87" s="29" t="s">
        <v>364</v>
      </c>
      <c r="C87" s="28" t="s">
        <v>956</v>
      </c>
      <c r="D87" s="28" t="s">
        <v>1056</v>
      </c>
      <c r="E87" s="28" t="s">
        <v>573</v>
      </c>
      <c r="F87" s="87">
        <v>18622100</v>
      </c>
      <c r="G87" s="29">
        <v>7.35</v>
      </c>
      <c r="H87" s="29" t="s">
        <v>851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44720</v>
      </c>
      <c r="B88" s="29" t="s">
        <v>364</v>
      </c>
      <c r="C88" s="28" t="s">
        <v>956</v>
      </c>
      <c r="D88" s="28" t="s">
        <v>1027</v>
      </c>
      <c r="E88" s="28" t="s">
        <v>573</v>
      </c>
      <c r="F88" s="87">
        <v>3399601</v>
      </c>
      <c r="G88" s="29">
        <v>7.35</v>
      </c>
      <c r="H88" s="29" t="s">
        <v>851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44720</v>
      </c>
      <c r="B89" s="29" t="s">
        <v>1028</v>
      </c>
      <c r="C89" s="28" t="s">
        <v>1029</v>
      </c>
      <c r="D89" s="28" t="s">
        <v>1057</v>
      </c>
      <c r="E89" s="28" t="s">
        <v>573</v>
      </c>
      <c r="F89" s="87">
        <v>60000</v>
      </c>
      <c r="G89" s="29">
        <v>25</v>
      </c>
      <c r="H89" s="29" t="s">
        <v>851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44720</v>
      </c>
      <c r="B90" s="29" t="s">
        <v>1028</v>
      </c>
      <c r="C90" s="28" t="s">
        <v>1029</v>
      </c>
      <c r="D90" s="28" t="s">
        <v>1058</v>
      </c>
      <c r="E90" s="28" t="s">
        <v>573</v>
      </c>
      <c r="F90" s="87">
        <v>84000</v>
      </c>
      <c r="G90" s="29">
        <v>25</v>
      </c>
      <c r="H90" s="29" t="s">
        <v>851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44720</v>
      </c>
      <c r="B91" s="29" t="s">
        <v>1031</v>
      </c>
      <c r="C91" s="28" t="s">
        <v>1032</v>
      </c>
      <c r="D91" s="28" t="s">
        <v>1033</v>
      </c>
      <c r="E91" s="28" t="s">
        <v>573</v>
      </c>
      <c r="F91" s="87">
        <v>100723</v>
      </c>
      <c r="G91" s="29">
        <v>250</v>
      </c>
      <c r="H91" s="29" t="s">
        <v>851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44720</v>
      </c>
      <c r="B92" s="29" t="s">
        <v>1035</v>
      </c>
      <c r="C92" s="28" t="s">
        <v>1036</v>
      </c>
      <c r="D92" s="28" t="s">
        <v>888</v>
      </c>
      <c r="E92" s="28" t="s">
        <v>573</v>
      </c>
      <c r="F92" s="87">
        <v>856019</v>
      </c>
      <c r="G92" s="29">
        <v>216.44</v>
      </c>
      <c r="H92" s="29" t="s">
        <v>851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44720</v>
      </c>
      <c r="B93" s="29" t="s">
        <v>925</v>
      </c>
      <c r="C93" s="28" t="s">
        <v>926</v>
      </c>
      <c r="D93" s="28" t="s">
        <v>927</v>
      </c>
      <c r="E93" s="28" t="s">
        <v>573</v>
      </c>
      <c r="F93" s="87">
        <v>2600000</v>
      </c>
      <c r="G93" s="29">
        <v>29.12</v>
      </c>
      <c r="H93" s="29" t="s">
        <v>851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44720</v>
      </c>
      <c r="B94" s="29" t="s">
        <v>1038</v>
      </c>
      <c r="C94" s="28" t="s">
        <v>1039</v>
      </c>
      <c r="D94" s="28" t="s">
        <v>1059</v>
      </c>
      <c r="E94" s="28" t="s">
        <v>573</v>
      </c>
      <c r="F94" s="87">
        <v>48000</v>
      </c>
      <c r="G94" s="29">
        <v>2094.9899999999998</v>
      </c>
      <c r="H94" s="29" t="s">
        <v>851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44720</v>
      </c>
      <c r="B95" s="29" t="s">
        <v>1041</v>
      </c>
      <c r="C95" s="28" t="s">
        <v>1042</v>
      </c>
      <c r="D95" s="28" t="s">
        <v>1010</v>
      </c>
      <c r="E95" s="28" t="s">
        <v>573</v>
      </c>
      <c r="F95" s="87">
        <v>18000</v>
      </c>
      <c r="G95" s="29">
        <v>58.11</v>
      </c>
      <c r="H95" s="29" t="s">
        <v>851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44720</v>
      </c>
      <c r="B96" s="29" t="s">
        <v>1044</v>
      </c>
      <c r="C96" s="28" t="s">
        <v>1045</v>
      </c>
      <c r="D96" s="28" t="s">
        <v>1020</v>
      </c>
      <c r="E96" s="28" t="s">
        <v>573</v>
      </c>
      <c r="F96" s="87">
        <v>79882</v>
      </c>
      <c r="G96" s="29">
        <v>994.58</v>
      </c>
      <c r="H96" s="29" t="s">
        <v>851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44720</v>
      </c>
      <c r="B97" s="29" t="s">
        <v>1060</v>
      </c>
      <c r="C97" s="28" t="s">
        <v>1061</v>
      </c>
      <c r="D97" s="28" t="s">
        <v>1062</v>
      </c>
      <c r="E97" s="28" t="s">
        <v>573</v>
      </c>
      <c r="F97" s="87">
        <v>150000</v>
      </c>
      <c r="G97" s="29">
        <v>247</v>
      </c>
      <c r="H97" s="29" t="s">
        <v>851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44720</v>
      </c>
      <c r="B98" s="29" t="s">
        <v>1046</v>
      </c>
      <c r="C98" s="28" t="s">
        <v>1047</v>
      </c>
      <c r="D98" s="28" t="s">
        <v>1063</v>
      </c>
      <c r="E98" s="28" t="s">
        <v>573</v>
      </c>
      <c r="F98" s="87">
        <v>1100000</v>
      </c>
      <c r="G98" s="29">
        <v>199</v>
      </c>
      <c r="H98" s="29" t="s">
        <v>851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44720</v>
      </c>
      <c r="B99" s="29" t="s">
        <v>1046</v>
      </c>
      <c r="C99" s="28" t="s">
        <v>1047</v>
      </c>
      <c r="D99" s="28" t="s">
        <v>1049</v>
      </c>
      <c r="E99" s="28" t="s">
        <v>573</v>
      </c>
      <c r="F99" s="87">
        <v>83528</v>
      </c>
      <c r="G99" s="29">
        <v>204.23</v>
      </c>
      <c r="H99" s="29" t="s">
        <v>851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44720</v>
      </c>
      <c r="B100" s="29" t="s">
        <v>1050</v>
      </c>
      <c r="C100" s="28" t="s">
        <v>1051</v>
      </c>
      <c r="D100" s="28" t="s">
        <v>1064</v>
      </c>
      <c r="E100" s="28" t="s">
        <v>573</v>
      </c>
      <c r="F100" s="87">
        <v>150500</v>
      </c>
      <c r="G100" s="29">
        <v>95</v>
      </c>
      <c r="H100" s="29" t="s">
        <v>851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44720</v>
      </c>
      <c r="B101" s="29" t="s">
        <v>1053</v>
      </c>
      <c r="C101" s="28" t="s">
        <v>1054</v>
      </c>
      <c r="D101" s="28" t="s">
        <v>1065</v>
      </c>
      <c r="E101" s="28" t="s">
        <v>573</v>
      </c>
      <c r="F101" s="87">
        <v>1406086</v>
      </c>
      <c r="G101" s="29">
        <v>3.01</v>
      </c>
      <c r="H101" s="29" t="s">
        <v>851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44720</v>
      </c>
      <c r="B102" s="29" t="s">
        <v>923</v>
      </c>
      <c r="C102" s="28" t="s">
        <v>924</v>
      </c>
      <c r="D102" s="28" t="s">
        <v>900</v>
      </c>
      <c r="E102" s="28" t="s">
        <v>573</v>
      </c>
      <c r="F102" s="87">
        <v>305284</v>
      </c>
      <c r="G102" s="29">
        <v>52.93</v>
      </c>
      <c r="H102" s="29" t="s">
        <v>851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8"/>
  <sheetViews>
    <sheetView zoomScale="85" zoomScaleNormal="85" workbookViewId="0">
      <selection activeCell="P15" sqref="P1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4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886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44721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9"/>
      <c r="D10" s="316" t="s">
        <v>75</v>
      </c>
      <c r="E10" s="317" t="s">
        <v>589</v>
      </c>
      <c r="F10" s="251" t="s">
        <v>870</v>
      </c>
      <c r="G10" s="251">
        <v>635</v>
      </c>
      <c r="H10" s="251"/>
      <c r="I10" s="318" t="s">
        <v>867</v>
      </c>
      <c r="J10" s="345" t="s">
        <v>590</v>
      </c>
      <c r="K10" s="284"/>
      <c r="L10" s="285"/>
      <c r="M10" s="286"/>
      <c r="N10" s="284"/>
      <c r="O10" s="308"/>
      <c r="P10" s="284">
        <f>VLOOKUP(D10,'MidCap Intra'!B37:C590,2,0)</f>
        <v>663.3</v>
      </c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69">
        <v>2</v>
      </c>
      <c r="B11" s="366">
        <v>44706</v>
      </c>
      <c r="C11" s="377"/>
      <c r="D11" s="378" t="s">
        <v>145</v>
      </c>
      <c r="E11" s="379" t="s">
        <v>589</v>
      </c>
      <c r="F11" s="369">
        <v>1595</v>
      </c>
      <c r="G11" s="369">
        <v>1475</v>
      </c>
      <c r="H11" s="369">
        <v>1672.5</v>
      </c>
      <c r="I11" s="380" t="s">
        <v>874</v>
      </c>
      <c r="J11" s="325" t="s">
        <v>901</v>
      </c>
      <c r="K11" s="325">
        <f t="shared" ref="K11" si="0">H11-F11</f>
        <v>77.5</v>
      </c>
      <c r="L11" s="326">
        <f t="shared" ref="L11" si="1">(F11*-0.7)/100</f>
        <v>-11.164999999999999</v>
      </c>
      <c r="M11" s="327">
        <f t="shared" ref="M11" si="2">(K11+L11)/F11</f>
        <v>4.1589341692789973E-2</v>
      </c>
      <c r="N11" s="325" t="s">
        <v>587</v>
      </c>
      <c r="O11" s="370">
        <v>44715</v>
      </c>
      <c r="P11" s="374"/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99">
        <v>3</v>
      </c>
      <c r="B12" s="400">
        <v>44708</v>
      </c>
      <c r="C12" s="401"/>
      <c r="D12" s="402" t="s">
        <v>488</v>
      </c>
      <c r="E12" s="403" t="s">
        <v>589</v>
      </c>
      <c r="F12" s="399">
        <v>131</v>
      </c>
      <c r="G12" s="399">
        <v>123</v>
      </c>
      <c r="H12" s="399">
        <v>136</v>
      </c>
      <c r="I12" s="404" t="s">
        <v>878</v>
      </c>
      <c r="J12" s="405" t="s">
        <v>880</v>
      </c>
      <c r="K12" s="405">
        <f t="shared" ref="K12" si="3">H12-F12</f>
        <v>5</v>
      </c>
      <c r="L12" s="406">
        <f t="shared" ref="L12" si="4">(F12*-0.7)/100</f>
        <v>-0.91699999999999993</v>
      </c>
      <c r="M12" s="407">
        <f t="shared" ref="M12" si="5">(K12+L12)/F12</f>
        <v>3.1167938931297712E-2</v>
      </c>
      <c r="N12" s="405" t="s">
        <v>587</v>
      </c>
      <c r="O12" s="359">
        <v>44712</v>
      </c>
      <c r="P12" s="408"/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51">
        <v>4</v>
      </c>
      <c r="B13" s="248">
        <v>44719</v>
      </c>
      <c r="C13" s="319"/>
      <c r="D13" s="316" t="s">
        <v>122</v>
      </c>
      <c r="E13" s="317" t="s">
        <v>589</v>
      </c>
      <c r="F13" s="251" t="s">
        <v>928</v>
      </c>
      <c r="G13" s="251">
        <v>2088</v>
      </c>
      <c r="H13" s="251"/>
      <c r="I13" s="318" t="s">
        <v>929</v>
      </c>
      <c r="J13" s="284" t="s">
        <v>590</v>
      </c>
      <c r="K13" s="284"/>
      <c r="L13" s="285"/>
      <c r="M13" s="286"/>
      <c r="N13" s="284"/>
      <c r="O13" s="308"/>
      <c r="P13" s="284">
        <f>VLOOKUP(D13,'MidCap Intra'!B40:C593,2,0)</f>
        <v>2197.0500000000002</v>
      </c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251"/>
      <c r="B14" s="248"/>
      <c r="C14" s="319"/>
      <c r="D14" s="316"/>
      <c r="E14" s="317"/>
      <c r="F14" s="251"/>
      <c r="G14" s="251"/>
      <c r="H14" s="251"/>
      <c r="I14" s="318"/>
      <c r="J14" s="284"/>
      <c r="K14" s="284"/>
      <c r="L14" s="285"/>
      <c r="M14" s="286"/>
      <c r="N14" s="284"/>
      <c r="O14" s="308"/>
      <c r="P14" s="284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ht="13.9" customHeight="1">
      <c r="A15" s="389"/>
      <c r="B15" s="386"/>
      <c r="C15" s="409"/>
      <c r="D15" s="410"/>
      <c r="E15" s="411"/>
      <c r="F15" s="389"/>
      <c r="G15" s="389"/>
      <c r="H15" s="389"/>
      <c r="I15" s="412"/>
      <c r="J15" s="413"/>
      <c r="K15" s="390"/>
      <c r="L15" s="391"/>
      <c r="M15" s="392"/>
      <c r="N15" s="390"/>
      <c r="O15" s="393"/>
      <c r="P15" s="39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4.25" customHeight="1">
      <c r="A16" s="107"/>
      <c r="B16" s="108"/>
      <c r="C16" s="109"/>
      <c r="D16" s="110"/>
      <c r="E16" s="111"/>
      <c r="F16" s="111"/>
      <c r="H16" s="111"/>
      <c r="I16" s="112"/>
      <c r="J16" s="113"/>
      <c r="K16" s="113"/>
      <c r="L16" s="114"/>
      <c r="M16" s="115"/>
      <c r="N16" s="116"/>
      <c r="O16" s="117"/>
      <c r="P16" s="118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107"/>
      <c r="B17" s="108"/>
      <c r="C17" s="109"/>
      <c r="D17" s="110"/>
      <c r="E17" s="111"/>
      <c r="F17" s="111"/>
      <c r="G17" s="107"/>
      <c r="H17" s="111"/>
      <c r="I17" s="112"/>
      <c r="J17" s="113"/>
      <c r="K17" s="113"/>
      <c r="L17" s="114"/>
      <c r="M17" s="115"/>
      <c r="N17" s="116"/>
      <c r="O17" s="117"/>
      <c r="P17" s="118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2" customHeight="1">
      <c r="A18" s="119" t="s">
        <v>591</v>
      </c>
      <c r="B18" s="120"/>
      <c r="C18" s="121"/>
      <c r="D18" s="122"/>
      <c r="E18" s="123"/>
      <c r="F18" s="123"/>
      <c r="G18" s="123"/>
      <c r="H18" s="123"/>
      <c r="I18" s="123"/>
      <c r="J18" s="124"/>
      <c r="K18" s="123"/>
      <c r="L18" s="125"/>
      <c r="M18" s="56"/>
      <c r="N18" s="124"/>
      <c r="O18" s="12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26" t="s">
        <v>592</v>
      </c>
      <c r="B19" s="119"/>
      <c r="C19" s="119"/>
      <c r="D19" s="119"/>
      <c r="E19" s="41"/>
      <c r="F19" s="127" t="s">
        <v>593</v>
      </c>
      <c r="G19" s="6"/>
      <c r="H19" s="6"/>
      <c r="I19" s="6"/>
      <c r="J19" s="128"/>
      <c r="K19" s="129"/>
      <c r="L19" s="129"/>
      <c r="M19" s="130"/>
      <c r="N19" s="1"/>
      <c r="O19" s="13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19" t="s">
        <v>594</v>
      </c>
      <c r="B20" s="119"/>
      <c r="C20" s="119"/>
      <c r="D20" s="119" t="s">
        <v>850</v>
      </c>
      <c r="E20" s="6"/>
      <c r="F20" s="127" t="s">
        <v>595</v>
      </c>
      <c r="G20" s="6"/>
      <c r="H20" s="6"/>
      <c r="I20" s="6"/>
      <c r="J20" s="128"/>
      <c r="K20" s="129"/>
      <c r="L20" s="129"/>
      <c r="M20" s="130"/>
      <c r="N20" s="1"/>
      <c r="O20" s="13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" customHeight="1">
      <c r="A21" s="119"/>
      <c r="B21" s="119"/>
      <c r="C21" s="119"/>
      <c r="D21" s="119"/>
      <c r="E21" s="6"/>
      <c r="F21" s="6"/>
      <c r="G21" s="6"/>
      <c r="H21" s="6"/>
      <c r="I21" s="6"/>
      <c r="J21" s="132"/>
      <c r="K21" s="129"/>
      <c r="L21" s="129"/>
      <c r="M21" s="6"/>
      <c r="N21" s="133"/>
      <c r="O21" s="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.75" customHeight="1">
      <c r="A22" s="1"/>
      <c r="B22" s="134" t="s">
        <v>596</v>
      </c>
      <c r="C22" s="134"/>
      <c r="D22" s="134"/>
      <c r="E22" s="134"/>
      <c r="F22" s="135"/>
      <c r="G22" s="6"/>
      <c r="H22" s="6"/>
      <c r="I22" s="136"/>
      <c r="J22" s="137"/>
      <c r="K22" s="138"/>
      <c r="L22" s="137"/>
      <c r="M22" s="6"/>
      <c r="N22" s="1"/>
      <c r="O22" s="1"/>
      <c r="P22" s="1"/>
      <c r="R22" s="56"/>
      <c r="S22" s="1"/>
      <c r="T22" s="1"/>
      <c r="U22" s="1"/>
      <c r="V22" s="1"/>
      <c r="W22" s="1"/>
      <c r="X22" s="1"/>
      <c r="Y22" s="1"/>
      <c r="Z22" s="1"/>
    </row>
    <row r="23" spans="1:38" ht="38.25" customHeight="1">
      <c r="A23" s="95" t="s">
        <v>16</v>
      </c>
      <c r="B23" s="96" t="s">
        <v>564</v>
      </c>
      <c r="C23" s="98"/>
      <c r="D23" s="97" t="s">
        <v>575</v>
      </c>
      <c r="E23" s="96" t="s">
        <v>576</v>
      </c>
      <c r="F23" s="96" t="s">
        <v>577</v>
      </c>
      <c r="G23" s="96" t="s">
        <v>597</v>
      </c>
      <c r="H23" s="96" t="s">
        <v>579</v>
      </c>
      <c r="I23" s="96" t="s">
        <v>580</v>
      </c>
      <c r="J23" s="96" t="s">
        <v>581</v>
      </c>
      <c r="K23" s="96" t="s">
        <v>598</v>
      </c>
      <c r="L23" s="140" t="s">
        <v>583</v>
      </c>
      <c r="M23" s="98" t="s">
        <v>584</v>
      </c>
      <c r="N23" s="95" t="s">
        <v>585</v>
      </c>
      <c r="O23" s="291" t="s">
        <v>586</v>
      </c>
      <c r="P23" s="271"/>
      <c r="Q23" s="1"/>
      <c r="R23" s="288"/>
      <c r="S23" s="288"/>
      <c r="T23" s="288"/>
      <c r="U23" s="281"/>
      <c r="V23" s="281"/>
      <c r="W23" s="281"/>
      <c r="X23" s="281"/>
      <c r="Y23" s="28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s="257" customFormat="1" ht="15" customHeight="1">
      <c r="A24" s="320">
        <v>1</v>
      </c>
      <c r="B24" s="248">
        <v>44709</v>
      </c>
      <c r="C24" s="321"/>
      <c r="D24" s="322" t="s">
        <v>189</v>
      </c>
      <c r="E24" s="251" t="s">
        <v>589</v>
      </c>
      <c r="F24" s="251" t="s">
        <v>876</v>
      </c>
      <c r="G24" s="251">
        <v>457</v>
      </c>
      <c r="H24" s="251"/>
      <c r="I24" s="251" t="s">
        <v>877</v>
      </c>
      <c r="J24" s="284" t="s">
        <v>590</v>
      </c>
      <c r="K24" s="284"/>
      <c r="L24" s="285"/>
      <c r="M24" s="286"/>
      <c r="N24" s="284"/>
      <c r="O24" s="308"/>
      <c r="P24" s="289"/>
      <c r="Q24" s="289"/>
      <c r="R24" s="290" t="s">
        <v>588</v>
      </c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87"/>
      <c r="AJ24" s="280"/>
      <c r="AK24" s="280"/>
      <c r="AL24" s="280"/>
    </row>
    <row r="25" spans="1:38" s="257" customFormat="1" ht="15" customHeight="1">
      <c r="A25" s="365">
        <v>2</v>
      </c>
      <c r="B25" s="366">
        <v>44711</v>
      </c>
      <c r="C25" s="367"/>
      <c r="D25" s="368" t="s">
        <v>206</v>
      </c>
      <c r="E25" s="369" t="s">
        <v>589</v>
      </c>
      <c r="F25" s="369">
        <v>1115</v>
      </c>
      <c r="G25" s="369">
        <v>1079</v>
      </c>
      <c r="H25" s="369">
        <v>1145</v>
      </c>
      <c r="I25" s="369" t="s">
        <v>879</v>
      </c>
      <c r="J25" s="325" t="s">
        <v>602</v>
      </c>
      <c r="K25" s="325">
        <f t="shared" ref="K25" si="6">H25-F25</f>
        <v>30</v>
      </c>
      <c r="L25" s="326">
        <f t="shared" ref="L25" si="7">(F25*-0.7)/100</f>
        <v>-7.8049999999999997</v>
      </c>
      <c r="M25" s="327">
        <f t="shared" ref="M25" si="8">(K25+L25)/F25</f>
        <v>1.9905829596412555E-2</v>
      </c>
      <c r="N25" s="325" t="s">
        <v>587</v>
      </c>
      <c r="O25" s="370">
        <v>44715</v>
      </c>
      <c r="P25" s="289"/>
      <c r="Q25" s="289"/>
      <c r="R25" s="290" t="s">
        <v>588</v>
      </c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87"/>
      <c r="AJ25" s="280"/>
      <c r="AK25" s="280"/>
      <c r="AL25" s="280"/>
    </row>
    <row r="26" spans="1:38" s="257" customFormat="1" ht="15" customHeight="1">
      <c r="A26" s="365">
        <v>3</v>
      </c>
      <c r="B26" s="366">
        <v>44713</v>
      </c>
      <c r="C26" s="367"/>
      <c r="D26" s="368" t="s">
        <v>82</v>
      </c>
      <c r="E26" s="369" t="s">
        <v>589</v>
      </c>
      <c r="F26" s="369">
        <v>207</v>
      </c>
      <c r="G26" s="369">
        <v>199</v>
      </c>
      <c r="H26" s="369">
        <v>212.75</v>
      </c>
      <c r="I26" s="369" t="s">
        <v>884</v>
      </c>
      <c r="J26" s="325" t="s">
        <v>897</v>
      </c>
      <c r="K26" s="325">
        <f t="shared" ref="K26" si="9">H26-F26</f>
        <v>5.75</v>
      </c>
      <c r="L26" s="326">
        <f t="shared" ref="L26" si="10">(F26*-0.7)/100</f>
        <v>-1.4489999999999998</v>
      </c>
      <c r="M26" s="327">
        <f t="shared" ref="M26" si="11">(K26+L26)/F26</f>
        <v>2.0777777777777777E-2</v>
      </c>
      <c r="N26" s="325" t="s">
        <v>587</v>
      </c>
      <c r="O26" s="370">
        <v>44714</v>
      </c>
      <c r="P26" s="289"/>
      <c r="Q26" s="289"/>
      <c r="R26" s="290" t="s">
        <v>588</v>
      </c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87"/>
      <c r="AJ26" s="280"/>
      <c r="AK26" s="280"/>
      <c r="AL26" s="280"/>
    </row>
    <row r="27" spans="1:38" s="257" customFormat="1" ht="15" customHeight="1">
      <c r="A27" s="320">
        <v>4</v>
      </c>
      <c r="B27" s="248">
        <v>44713</v>
      </c>
      <c r="C27" s="321"/>
      <c r="D27" s="322" t="s">
        <v>117</v>
      </c>
      <c r="E27" s="251" t="s">
        <v>589</v>
      </c>
      <c r="F27" s="251" t="s">
        <v>885</v>
      </c>
      <c r="G27" s="251">
        <v>584</v>
      </c>
      <c r="H27" s="251"/>
      <c r="I27" s="251" t="s">
        <v>855</v>
      </c>
      <c r="J27" s="284" t="s">
        <v>590</v>
      </c>
      <c r="K27" s="284"/>
      <c r="L27" s="285"/>
      <c r="M27" s="286"/>
      <c r="N27" s="284"/>
      <c r="O27" s="308"/>
      <c r="P27" s="289"/>
      <c r="Q27" s="289"/>
      <c r="R27" s="290" t="s">
        <v>588</v>
      </c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87"/>
      <c r="AJ27" s="280"/>
      <c r="AK27" s="280"/>
      <c r="AL27" s="280"/>
    </row>
    <row r="28" spans="1:38" s="257" customFormat="1" ht="15" customHeight="1">
      <c r="A28" s="365">
        <v>5</v>
      </c>
      <c r="B28" s="366">
        <v>44714</v>
      </c>
      <c r="C28" s="367"/>
      <c r="D28" s="368" t="s">
        <v>531</v>
      </c>
      <c r="E28" s="369" t="s">
        <v>589</v>
      </c>
      <c r="F28" s="369">
        <v>962.5</v>
      </c>
      <c r="G28" s="369">
        <v>934</v>
      </c>
      <c r="H28" s="369">
        <v>994.5</v>
      </c>
      <c r="I28" s="369" t="s">
        <v>894</v>
      </c>
      <c r="J28" s="325" t="s">
        <v>902</v>
      </c>
      <c r="K28" s="325">
        <f t="shared" ref="K28" si="12">H28-F28</f>
        <v>32</v>
      </c>
      <c r="L28" s="326">
        <f t="shared" ref="L28" si="13">(F28*-0.7)/100</f>
        <v>-6.7374999999999998</v>
      </c>
      <c r="M28" s="327">
        <f t="shared" ref="M28" si="14">(K28+L28)/F28</f>
        <v>2.6246753246753247E-2</v>
      </c>
      <c r="N28" s="325" t="s">
        <v>587</v>
      </c>
      <c r="O28" s="370">
        <v>44715</v>
      </c>
      <c r="P28" s="289"/>
      <c r="Q28" s="289"/>
      <c r="R28" s="290" t="s">
        <v>588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87"/>
      <c r="AJ28" s="280"/>
      <c r="AK28" s="280"/>
      <c r="AL28" s="280"/>
    </row>
    <row r="29" spans="1:38" s="257" customFormat="1" ht="15" customHeight="1">
      <c r="A29" s="320">
        <v>6</v>
      </c>
      <c r="B29" s="248">
        <v>44714</v>
      </c>
      <c r="C29" s="321"/>
      <c r="D29" s="322" t="s">
        <v>68</v>
      </c>
      <c r="E29" s="251" t="s">
        <v>589</v>
      </c>
      <c r="F29" s="251" t="s">
        <v>895</v>
      </c>
      <c r="G29" s="251">
        <v>100</v>
      </c>
      <c r="H29" s="251"/>
      <c r="I29" s="251" t="s">
        <v>896</v>
      </c>
      <c r="J29" s="284" t="s">
        <v>590</v>
      </c>
      <c r="K29" s="284"/>
      <c r="L29" s="285"/>
      <c r="M29" s="286"/>
      <c r="N29" s="284"/>
      <c r="O29" s="308"/>
      <c r="P29" s="289"/>
      <c r="Q29" s="289"/>
      <c r="R29" s="290" t="s">
        <v>588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87"/>
      <c r="AJ29" s="280"/>
      <c r="AK29" s="280"/>
      <c r="AL29" s="280"/>
    </row>
    <row r="30" spans="1:38" s="384" customFormat="1" ht="15" customHeight="1">
      <c r="A30" s="438">
        <v>7</v>
      </c>
      <c r="B30" s="337">
        <v>44714</v>
      </c>
      <c r="C30" s="439"/>
      <c r="D30" s="440" t="s">
        <v>55</v>
      </c>
      <c r="E30" s="339" t="s">
        <v>589</v>
      </c>
      <c r="F30" s="339">
        <v>143.5</v>
      </c>
      <c r="G30" s="339">
        <v>139.69999999999999</v>
      </c>
      <c r="H30" s="339">
        <v>139.69999999999999</v>
      </c>
      <c r="I30" s="339">
        <v>150</v>
      </c>
      <c r="J30" s="333" t="s">
        <v>911</v>
      </c>
      <c r="K30" s="333">
        <f t="shared" ref="K30" si="15">H30-F30</f>
        <v>-3.8000000000000114</v>
      </c>
      <c r="L30" s="441">
        <f t="shared" ref="L30" si="16">(F30*-0.7)/100</f>
        <v>-1.0044999999999999</v>
      </c>
      <c r="M30" s="442">
        <f t="shared" ref="M30" si="17">(K30+L30)/F30</f>
        <v>-3.3480836236933875E-2</v>
      </c>
      <c r="N30" s="333" t="s">
        <v>599</v>
      </c>
      <c r="O30" s="443">
        <v>44718</v>
      </c>
      <c r="P30" s="289"/>
      <c r="Q30" s="289"/>
      <c r="R30" s="290" t="s">
        <v>588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382"/>
      <c r="AJ30" s="383"/>
      <c r="AK30" s="383"/>
      <c r="AL30" s="383"/>
    </row>
    <row r="31" spans="1:38" s="397" customFormat="1" ht="15" customHeight="1">
      <c r="A31" s="385">
        <v>8</v>
      </c>
      <c r="B31" s="386">
        <v>44719</v>
      </c>
      <c r="C31" s="387"/>
      <c r="D31" s="388" t="s">
        <v>405</v>
      </c>
      <c r="E31" s="389" t="s">
        <v>589</v>
      </c>
      <c r="F31" s="389" t="s">
        <v>930</v>
      </c>
      <c r="G31" s="389">
        <v>174</v>
      </c>
      <c r="H31" s="389"/>
      <c r="I31" s="389" t="s">
        <v>931</v>
      </c>
      <c r="J31" s="390" t="s">
        <v>590</v>
      </c>
      <c r="K31" s="390"/>
      <c r="L31" s="391"/>
      <c r="M31" s="392"/>
      <c r="N31" s="390"/>
      <c r="O31" s="393"/>
      <c r="P31" s="289"/>
      <c r="Q31" s="289"/>
      <c r="R31" s="290" t="s">
        <v>588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398"/>
      <c r="AI31" s="398"/>
      <c r="AJ31" s="398"/>
      <c r="AK31" s="398"/>
      <c r="AL31" s="398"/>
    </row>
    <row r="32" spans="1:38" s="397" customFormat="1" ht="15" customHeight="1">
      <c r="A32" s="385">
        <v>9</v>
      </c>
      <c r="B32" s="386">
        <v>44719</v>
      </c>
      <c r="C32" s="387"/>
      <c r="D32" s="388" t="s">
        <v>145</v>
      </c>
      <c r="E32" s="389" t="s">
        <v>589</v>
      </c>
      <c r="F32" s="389" t="s">
        <v>932</v>
      </c>
      <c r="G32" s="389">
        <v>1535</v>
      </c>
      <c r="H32" s="389"/>
      <c r="I32" s="389" t="s">
        <v>933</v>
      </c>
      <c r="J32" s="390" t="s">
        <v>590</v>
      </c>
      <c r="K32" s="390"/>
      <c r="L32" s="391"/>
      <c r="M32" s="392"/>
      <c r="N32" s="390"/>
      <c r="O32" s="393"/>
      <c r="P32" s="289"/>
      <c r="Q32" s="289"/>
      <c r="R32" s="290" t="s">
        <v>588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398"/>
      <c r="AI32" s="398"/>
      <c r="AJ32" s="398"/>
      <c r="AK32" s="398"/>
      <c r="AL32" s="398"/>
    </row>
    <row r="33" spans="1:38" s="397" customFormat="1" ht="15" customHeight="1">
      <c r="A33" s="385">
        <v>10</v>
      </c>
      <c r="B33" s="386">
        <v>44720</v>
      </c>
      <c r="C33" s="387"/>
      <c r="D33" s="388" t="s">
        <v>521</v>
      </c>
      <c r="E33" s="389" t="s">
        <v>589</v>
      </c>
      <c r="F33" s="389" t="s">
        <v>967</v>
      </c>
      <c r="G33" s="389">
        <v>470</v>
      </c>
      <c r="H33" s="389"/>
      <c r="I33" s="389" t="s">
        <v>968</v>
      </c>
      <c r="J33" s="390" t="s">
        <v>590</v>
      </c>
      <c r="K33" s="390"/>
      <c r="L33" s="391"/>
      <c r="M33" s="392"/>
      <c r="N33" s="390"/>
      <c r="O33" s="393"/>
      <c r="P33" s="289"/>
      <c r="Q33" s="289"/>
      <c r="R33" s="290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398"/>
      <c r="AI33" s="398"/>
      <c r="AJ33" s="398"/>
      <c r="AK33" s="398"/>
      <c r="AL33" s="398"/>
    </row>
    <row r="34" spans="1:38" s="397" customFormat="1" ht="15" customHeight="1">
      <c r="A34" s="385"/>
      <c r="B34" s="386"/>
      <c r="C34" s="387"/>
      <c r="D34" s="388"/>
      <c r="E34" s="389"/>
      <c r="F34" s="389"/>
      <c r="G34" s="389"/>
      <c r="H34" s="389"/>
      <c r="I34" s="389"/>
      <c r="J34" s="390"/>
      <c r="K34" s="390"/>
      <c r="L34" s="391"/>
      <c r="M34" s="392"/>
      <c r="N34" s="390"/>
      <c r="O34" s="393"/>
      <c r="P34" s="289"/>
      <c r="Q34" s="289"/>
      <c r="R34" s="290" t="s">
        <v>588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398"/>
      <c r="AI34" s="398"/>
      <c r="AJ34" s="398"/>
      <c r="AK34" s="398"/>
      <c r="AL34" s="398"/>
    </row>
    <row r="35" spans="1:38" s="396" customFormat="1" ht="15" customHeight="1">
      <c r="A35" s="385"/>
      <c r="B35" s="386"/>
      <c r="C35" s="387"/>
      <c r="D35" s="388"/>
      <c r="E35" s="389"/>
      <c r="F35" s="389"/>
      <c r="G35" s="389"/>
      <c r="H35" s="389"/>
      <c r="I35" s="389"/>
      <c r="J35" s="390"/>
      <c r="K35" s="390"/>
      <c r="L35" s="391"/>
      <c r="M35" s="392"/>
      <c r="N35" s="390"/>
      <c r="O35" s="393"/>
      <c r="P35" s="289"/>
      <c r="Q35" s="289"/>
      <c r="R35" s="290" t="s">
        <v>588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94"/>
      <c r="AJ35" s="395"/>
      <c r="AK35" s="395"/>
      <c r="AL35" s="395"/>
    </row>
    <row r="36" spans="1:38" ht="15" customHeight="1">
      <c r="A36" s="292"/>
      <c r="B36" s="293"/>
      <c r="C36" s="294"/>
      <c r="D36" s="295"/>
      <c r="E36" s="296"/>
      <c r="F36" s="296"/>
      <c r="G36" s="296"/>
      <c r="H36" s="296"/>
      <c r="I36" s="296"/>
      <c r="J36" s="297"/>
      <c r="K36" s="297"/>
      <c r="L36" s="298"/>
      <c r="M36" s="299"/>
      <c r="N36" s="297"/>
      <c r="O36" s="300"/>
      <c r="P36" s="289"/>
      <c r="Q36" s="289"/>
      <c r="R36" s="290" t="s">
        <v>588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1"/>
      <c r="AI36" s="1"/>
      <c r="AJ36" s="1"/>
      <c r="AK36" s="1"/>
      <c r="AL36" s="1"/>
    </row>
    <row r="37" spans="1:38" ht="44.25" customHeight="1">
      <c r="A37" s="119" t="s">
        <v>591</v>
      </c>
      <c r="B37" s="142"/>
      <c r="C37" s="142"/>
      <c r="D37" s="1"/>
      <c r="E37" s="6"/>
      <c r="F37" s="6"/>
      <c r="G37" s="6"/>
      <c r="H37" s="6" t="s">
        <v>603</v>
      </c>
      <c r="I37" s="6"/>
      <c r="J37" s="6"/>
      <c r="K37" s="115"/>
      <c r="L37" s="144"/>
      <c r="M37" s="115"/>
      <c r="N37" s="116"/>
      <c r="O37" s="115"/>
      <c r="P37" s="1"/>
      <c r="Q37" s="1"/>
      <c r="R37" s="6"/>
      <c r="S37" s="1"/>
      <c r="T37" s="1"/>
      <c r="U37" s="1"/>
      <c r="V37" s="1"/>
      <c r="W37" s="1"/>
      <c r="X37" s="1"/>
      <c r="Y37" s="1"/>
      <c r="Z37" s="1"/>
      <c r="AA37" s="1"/>
      <c r="AB37" s="1"/>
      <c r="AC37" s="283"/>
      <c r="AD37" s="283"/>
      <c r="AE37" s="283"/>
      <c r="AF37" s="283"/>
      <c r="AG37" s="283"/>
      <c r="AH37" s="283"/>
    </row>
    <row r="38" spans="1:38" ht="12.75" customHeight="1">
      <c r="A38" s="126" t="s">
        <v>592</v>
      </c>
      <c r="B38" s="119"/>
      <c r="C38" s="119"/>
      <c r="D38" s="119"/>
      <c r="E38" s="41"/>
      <c r="F38" s="127" t="s">
        <v>593</v>
      </c>
      <c r="G38" s="56"/>
      <c r="H38" s="41"/>
      <c r="I38" s="56"/>
      <c r="J38" s="6"/>
      <c r="K38" s="145"/>
      <c r="L38" s="146"/>
      <c r="M38" s="6"/>
      <c r="N38" s="109"/>
      <c r="O38" s="147"/>
      <c r="P38" s="4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4.25" customHeight="1">
      <c r="A39" s="126"/>
      <c r="B39" s="119"/>
      <c r="C39" s="119"/>
      <c r="D39" s="119"/>
      <c r="E39" s="6"/>
      <c r="F39" s="127" t="s">
        <v>595</v>
      </c>
      <c r="G39" s="56"/>
      <c r="H39" s="41"/>
      <c r="I39" s="56"/>
      <c r="J39" s="6"/>
      <c r="K39" s="145"/>
      <c r="L39" s="146"/>
      <c r="M39" s="6"/>
      <c r="N39" s="109"/>
      <c r="O39" s="147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4.25" customHeight="1">
      <c r="A40" s="119"/>
      <c r="B40" s="119"/>
      <c r="C40" s="119"/>
      <c r="D40" s="119"/>
      <c r="E40" s="6"/>
      <c r="F40" s="6"/>
      <c r="G40" s="6"/>
      <c r="H40" s="6"/>
      <c r="I40" s="6"/>
      <c r="J40" s="132"/>
      <c r="K40" s="129"/>
      <c r="L40" s="130"/>
      <c r="M40" s="6"/>
      <c r="N40" s="133"/>
      <c r="O40" s="1"/>
      <c r="P40" s="4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2.75" customHeight="1">
      <c r="A41" s="148" t="s">
        <v>604</v>
      </c>
      <c r="B41" s="148"/>
      <c r="C41" s="148"/>
      <c r="D41" s="148"/>
      <c r="E41" s="6"/>
      <c r="F41" s="6"/>
      <c r="G41" s="6"/>
      <c r="H41" s="6"/>
      <c r="I41" s="6"/>
      <c r="J41" s="6"/>
      <c r="K41" s="6"/>
      <c r="L41" s="6"/>
      <c r="M41" s="6"/>
      <c r="N41" s="6"/>
      <c r="O41" s="2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38.25" customHeight="1">
      <c r="A42" s="96" t="s">
        <v>16</v>
      </c>
      <c r="B42" s="96" t="s">
        <v>564</v>
      </c>
      <c r="C42" s="96"/>
      <c r="D42" s="97" t="s">
        <v>575</v>
      </c>
      <c r="E42" s="96" t="s">
        <v>576</v>
      </c>
      <c r="F42" s="96" t="s">
        <v>577</v>
      </c>
      <c r="G42" s="96" t="s">
        <v>597</v>
      </c>
      <c r="H42" s="96" t="s">
        <v>579</v>
      </c>
      <c r="I42" s="96" t="s">
        <v>580</v>
      </c>
      <c r="J42" s="95" t="s">
        <v>581</v>
      </c>
      <c r="K42" s="149" t="s">
        <v>605</v>
      </c>
      <c r="L42" s="98" t="s">
        <v>583</v>
      </c>
      <c r="M42" s="149" t="s">
        <v>606</v>
      </c>
      <c r="N42" s="96" t="s">
        <v>607</v>
      </c>
      <c r="O42" s="95" t="s">
        <v>585</v>
      </c>
      <c r="P42" s="97" t="s">
        <v>586</v>
      </c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s="247" customFormat="1" ht="13.15" customHeight="1">
      <c r="A43" s="339">
        <v>1</v>
      </c>
      <c r="B43" s="337">
        <v>44706</v>
      </c>
      <c r="C43" s="355"/>
      <c r="D43" s="338" t="s">
        <v>875</v>
      </c>
      <c r="E43" s="339" t="s">
        <v>589</v>
      </c>
      <c r="F43" s="339">
        <v>261.5</v>
      </c>
      <c r="G43" s="339">
        <v>254</v>
      </c>
      <c r="H43" s="334">
        <v>254</v>
      </c>
      <c r="I43" s="334" t="s">
        <v>868</v>
      </c>
      <c r="J43" s="333" t="s">
        <v>869</v>
      </c>
      <c r="K43" s="334">
        <f t="shared" ref="K43" si="18">H43-F43</f>
        <v>-7.5</v>
      </c>
      <c r="L43" s="335">
        <f t="shared" ref="L43" si="19">(H43*N43)*0.07%</f>
        <v>302.26000000000005</v>
      </c>
      <c r="M43" s="336">
        <f t="shared" ref="M43" si="20">(K43*N43)-L43</f>
        <v>-13052.26</v>
      </c>
      <c r="N43" s="334">
        <v>1700</v>
      </c>
      <c r="O43" s="343" t="s">
        <v>599</v>
      </c>
      <c r="P43" s="337">
        <v>44713</v>
      </c>
      <c r="Q43" s="249"/>
      <c r="R43" s="253" t="s">
        <v>864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96"/>
      <c r="AG43" s="293"/>
      <c r="AH43" s="249"/>
      <c r="AI43" s="249"/>
      <c r="AJ43" s="296"/>
      <c r="AK43" s="296"/>
      <c r="AL43" s="296"/>
    </row>
    <row r="44" spans="1:38" s="247" customFormat="1" ht="12.75" customHeight="1">
      <c r="A44" s="339">
        <v>2</v>
      </c>
      <c r="B44" s="337">
        <v>44713</v>
      </c>
      <c r="C44" s="355"/>
      <c r="D44" s="338" t="s">
        <v>881</v>
      </c>
      <c r="E44" s="339" t="s">
        <v>589</v>
      </c>
      <c r="F44" s="339">
        <v>2750</v>
      </c>
      <c r="G44" s="339">
        <v>2700</v>
      </c>
      <c r="H44" s="334">
        <v>2700</v>
      </c>
      <c r="I44" s="334" t="s">
        <v>882</v>
      </c>
      <c r="J44" s="333" t="s">
        <v>891</v>
      </c>
      <c r="K44" s="334">
        <f t="shared" ref="K44" si="21">H44-F44</f>
        <v>-50</v>
      </c>
      <c r="L44" s="335">
        <f t="shared" ref="L44" si="22">(H44*N44)*0.07%</f>
        <v>472.50000000000006</v>
      </c>
      <c r="M44" s="336">
        <f t="shared" ref="M44" si="23">(K44*N44)-L44</f>
        <v>-12972.5</v>
      </c>
      <c r="N44" s="334">
        <v>250</v>
      </c>
      <c r="O44" s="343" t="s">
        <v>599</v>
      </c>
      <c r="P44" s="337">
        <v>44714</v>
      </c>
      <c r="Q44" s="249"/>
      <c r="R44" s="290" t="s">
        <v>588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96"/>
      <c r="AG44" s="293"/>
      <c r="AH44" s="249"/>
      <c r="AI44" s="249"/>
      <c r="AJ44" s="296"/>
      <c r="AK44" s="296"/>
      <c r="AL44" s="296"/>
    </row>
    <row r="45" spans="1:38" s="247" customFormat="1" ht="12.75" customHeight="1">
      <c r="A45" s="369">
        <v>3</v>
      </c>
      <c r="B45" s="366">
        <v>44713</v>
      </c>
      <c r="C45" s="371"/>
      <c r="D45" s="372" t="s">
        <v>883</v>
      </c>
      <c r="E45" s="369" t="s">
        <v>589</v>
      </c>
      <c r="F45" s="369">
        <v>16505</v>
      </c>
      <c r="G45" s="369">
        <v>16350</v>
      </c>
      <c r="H45" s="373">
        <v>16560</v>
      </c>
      <c r="I45" s="373">
        <v>16800</v>
      </c>
      <c r="J45" s="374" t="s">
        <v>726</v>
      </c>
      <c r="K45" s="373">
        <f t="shared" ref="K45" si="24">H45-F45</f>
        <v>55</v>
      </c>
      <c r="L45" s="375">
        <f t="shared" ref="L45" si="25">(H45*N45)*0.07%</f>
        <v>579.60000000000014</v>
      </c>
      <c r="M45" s="376">
        <f t="shared" ref="M45" si="26">(K45*N45)-L45</f>
        <v>2170.3999999999996</v>
      </c>
      <c r="N45" s="373">
        <v>50</v>
      </c>
      <c r="O45" s="325" t="s">
        <v>587</v>
      </c>
      <c r="P45" s="366">
        <v>44714</v>
      </c>
      <c r="Q45" s="249"/>
      <c r="R45" s="290" t="s">
        <v>588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96"/>
      <c r="AG45" s="293"/>
      <c r="AH45" s="249"/>
      <c r="AI45" s="249"/>
      <c r="AJ45" s="296"/>
      <c r="AK45" s="296"/>
      <c r="AL45" s="296"/>
    </row>
    <row r="46" spans="1:38" s="247" customFormat="1" ht="12.75" customHeight="1">
      <c r="A46" s="369">
        <v>4</v>
      </c>
      <c r="B46" s="366">
        <v>44714</v>
      </c>
      <c r="C46" s="371"/>
      <c r="D46" s="372" t="s">
        <v>892</v>
      </c>
      <c r="E46" s="369" t="s">
        <v>589</v>
      </c>
      <c r="F46" s="369">
        <v>16510</v>
      </c>
      <c r="G46" s="369">
        <v>16370</v>
      </c>
      <c r="H46" s="373">
        <v>16590</v>
      </c>
      <c r="I46" s="373" t="s">
        <v>893</v>
      </c>
      <c r="J46" s="374" t="s">
        <v>898</v>
      </c>
      <c r="K46" s="373">
        <f t="shared" ref="K46" si="27">H46-F46</f>
        <v>80</v>
      </c>
      <c r="L46" s="375">
        <f t="shared" ref="L46" si="28">(H46*N46)*0.07%</f>
        <v>580.65000000000009</v>
      </c>
      <c r="M46" s="376">
        <f t="shared" ref="M46" si="29">(K46*N46)-L46</f>
        <v>3419.35</v>
      </c>
      <c r="N46" s="373">
        <v>50</v>
      </c>
      <c r="O46" s="325" t="s">
        <v>587</v>
      </c>
      <c r="P46" s="366">
        <v>44714</v>
      </c>
      <c r="Q46" s="249"/>
      <c r="R46" s="290" t="s">
        <v>588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96"/>
      <c r="AG46" s="293"/>
      <c r="AH46" s="249"/>
      <c r="AI46" s="249"/>
      <c r="AJ46" s="296"/>
      <c r="AK46" s="296"/>
      <c r="AL46" s="296"/>
    </row>
    <row r="47" spans="1:38" s="247" customFormat="1" ht="12.75" customHeight="1">
      <c r="A47" s="369">
        <v>5</v>
      </c>
      <c r="B47" s="366">
        <v>44715</v>
      </c>
      <c r="C47" s="371"/>
      <c r="D47" s="372" t="s">
        <v>892</v>
      </c>
      <c r="E47" s="369" t="s">
        <v>903</v>
      </c>
      <c r="F47" s="369">
        <v>16765</v>
      </c>
      <c r="G47" s="369">
        <v>16910</v>
      </c>
      <c r="H47" s="373">
        <v>16700</v>
      </c>
      <c r="I47" s="373" t="s">
        <v>904</v>
      </c>
      <c r="J47" s="374" t="s">
        <v>905</v>
      </c>
      <c r="K47" s="373">
        <f>F47-H47</f>
        <v>65</v>
      </c>
      <c r="L47" s="375">
        <f t="shared" ref="L47:L48" si="30">(H47*N47)*0.07%</f>
        <v>584.50000000000011</v>
      </c>
      <c r="M47" s="376">
        <f t="shared" ref="M47:M48" si="31">(K47*N47)-L47</f>
        <v>2665.5</v>
      </c>
      <c r="N47" s="373">
        <v>50</v>
      </c>
      <c r="O47" s="325" t="s">
        <v>587</v>
      </c>
      <c r="P47" s="366">
        <v>44715</v>
      </c>
      <c r="Q47" s="249"/>
      <c r="R47" s="290" t="s">
        <v>588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96"/>
      <c r="AG47" s="293"/>
      <c r="AH47" s="249"/>
      <c r="AI47" s="249"/>
      <c r="AJ47" s="296"/>
      <c r="AK47" s="296"/>
      <c r="AL47" s="296"/>
    </row>
    <row r="48" spans="1:38" s="247" customFormat="1" ht="12.75" customHeight="1">
      <c r="A48" s="339">
        <v>6</v>
      </c>
      <c r="B48" s="337">
        <v>44715</v>
      </c>
      <c r="C48" s="355"/>
      <c r="D48" s="338" t="s">
        <v>906</v>
      </c>
      <c r="E48" s="339" t="s">
        <v>589</v>
      </c>
      <c r="F48" s="339">
        <v>1574</v>
      </c>
      <c r="G48" s="339">
        <v>1545</v>
      </c>
      <c r="H48" s="334">
        <v>1545</v>
      </c>
      <c r="I48" s="334" t="s">
        <v>907</v>
      </c>
      <c r="J48" s="333" t="s">
        <v>939</v>
      </c>
      <c r="K48" s="334">
        <f t="shared" ref="K48" si="32">H48-F48</f>
        <v>-29</v>
      </c>
      <c r="L48" s="335">
        <f t="shared" si="30"/>
        <v>378.52500000000003</v>
      </c>
      <c r="M48" s="336">
        <f t="shared" si="31"/>
        <v>-10528.525</v>
      </c>
      <c r="N48" s="334">
        <v>350</v>
      </c>
      <c r="O48" s="343" t="s">
        <v>599</v>
      </c>
      <c r="P48" s="337">
        <v>44718</v>
      </c>
      <c r="Q48" s="249"/>
      <c r="R48" s="253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96"/>
      <c r="AG48" s="293"/>
      <c r="AH48" s="249"/>
      <c r="AI48" s="249"/>
      <c r="AJ48" s="296"/>
      <c r="AK48" s="296"/>
      <c r="AL48" s="296"/>
    </row>
    <row r="49" spans="1:38" s="247" customFormat="1" ht="12.75" customHeight="1">
      <c r="A49" s="369">
        <v>7</v>
      </c>
      <c r="B49" s="366">
        <v>44718</v>
      </c>
      <c r="C49" s="371"/>
      <c r="D49" s="372" t="s">
        <v>912</v>
      </c>
      <c r="E49" s="369" t="s">
        <v>903</v>
      </c>
      <c r="F49" s="369">
        <v>683</v>
      </c>
      <c r="G49" s="369">
        <v>693</v>
      </c>
      <c r="H49" s="373">
        <v>676</v>
      </c>
      <c r="I49" s="373" t="s">
        <v>913</v>
      </c>
      <c r="J49" s="374" t="s">
        <v>914</v>
      </c>
      <c r="K49" s="373">
        <f>F49-H49</f>
        <v>7</v>
      </c>
      <c r="L49" s="375">
        <f t="shared" ref="L49:L51" si="33">(H49*N49)*0.07%</f>
        <v>567.84</v>
      </c>
      <c r="M49" s="376">
        <f t="shared" ref="M49:M51" si="34">(K49*N49)-L49</f>
        <v>7832.16</v>
      </c>
      <c r="N49" s="373">
        <v>1200</v>
      </c>
      <c r="O49" s="325" t="s">
        <v>587</v>
      </c>
      <c r="P49" s="366">
        <v>44718</v>
      </c>
      <c r="Q49" s="249"/>
      <c r="R49" s="253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96"/>
      <c r="AG49" s="293"/>
      <c r="AH49" s="249"/>
      <c r="AI49" s="249"/>
      <c r="AJ49" s="296"/>
      <c r="AK49" s="296"/>
      <c r="AL49" s="296"/>
    </row>
    <row r="50" spans="1:38" s="247" customFormat="1" ht="12.75" customHeight="1">
      <c r="A50" s="369">
        <v>8</v>
      </c>
      <c r="B50" s="366">
        <v>44718</v>
      </c>
      <c r="C50" s="371"/>
      <c r="D50" s="372" t="s">
        <v>915</v>
      </c>
      <c r="E50" s="369" t="s">
        <v>589</v>
      </c>
      <c r="F50" s="369">
        <v>239.5</v>
      </c>
      <c r="G50" s="369">
        <v>236.5</v>
      </c>
      <c r="H50" s="373">
        <v>242.25</v>
      </c>
      <c r="I50" s="373" t="s">
        <v>916</v>
      </c>
      <c r="J50" s="374" t="s">
        <v>917</v>
      </c>
      <c r="K50" s="373">
        <f t="shared" ref="K50" si="35">H50-F50</f>
        <v>2.75</v>
      </c>
      <c r="L50" s="375">
        <f t="shared" si="33"/>
        <v>644.3850000000001</v>
      </c>
      <c r="M50" s="376">
        <f t="shared" si="34"/>
        <v>9805.6149999999998</v>
      </c>
      <c r="N50" s="373">
        <v>3800</v>
      </c>
      <c r="O50" s="325" t="s">
        <v>587</v>
      </c>
      <c r="P50" s="366">
        <v>44718</v>
      </c>
      <c r="Q50" s="249"/>
      <c r="R50" s="253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96"/>
      <c r="AG50" s="293"/>
      <c r="AH50" s="249"/>
      <c r="AI50" s="249"/>
      <c r="AJ50" s="296"/>
      <c r="AK50" s="296"/>
      <c r="AL50" s="296"/>
    </row>
    <row r="51" spans="1:38" s="247" customFormat="1" ht="12.75" customHeight="1">
      <c r="A51" s="339">
        <v>9</v>
      </c>
      <c r="B51" s="337">
        <v>44718</v>
      </c>
      <c r="C51" s="355"/>
      <c r="D51" s="338" t="s">
        <v>918</v>
      </c>
      <c r="E51" s="339" t="s">
        <v>903</v>
      </c>
      <c r="F51" s="339">
        <v>107.25</v>
      </c>
      <c r="G51" s="339">
        <v>111</v>
      </c>
      <c r="H51" s="339">
        <v>110</v>
      </c>
      <c r="I51" s="334" t="s">
        <v>919</v>
      </c>
      <c r="J51" s="333" t="s">
        <v>940</v>
      </c>
      <c r="K51" s="334">
        <f>F51-H51</f>
        <v>-2.75</v>
      </c>
      <c r="L51" s="335">
        <f t="shared" si="33"/>
        <v>223.30000000000004</v>
      </c>
      <c r="M51" s="336">
        <f t="shared" si="34"/>
        <v>-8198.2999999999993</v>
      </c>
      <c r="N51" s="334">
        <v>2900</v>
      </c>
      <c r="O51" s="343" t="s">
        <v>599</v>
      </c>
      <c r="P51" s="337">
        <v>44719</v>
      </c>
      <c r="Q51" s="249"/>
      <c r="R51" s="253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96"/>
      <c r="AG51" s="293"/>
      <c r="AH51" s="249"/>
      <c r="AI51" s="249"/>
      <c r="AJ51" s="296"/>
      <c r="AK51" s="296"/>
      <c r="AL51" s="296"/>
    </row>
    <row r="52" spans="1:38" s="247" customFormat="1" ht="12.75" customHeight="1">
      <c r="A52" s="251">
        <v>10</v>
      </c>
      <c r="B52" s="248">
        <v>44719</v>
      </c>
      <c r="C52" s="257"/>
      <c r="D52" s="309" t="s">
        <v>941</v>
      </c>
      <c r="E52" s="251" t="s">
        <v>589</v>
      </c>
      <c r="F52" s="251" t="s">
        <v>942</v>
      </c>
      <c r="G52" s="251">
        <v>3300</v>
      </c>
      <c r="H52" s="257"/>
      <c r="I52" s="252" t="s">
        <v>943</v>
      </c>
      <c r="J52" s="284" t="s">
        <v>590</v>
      </c>
      <c r="K52" s="309"/>
      <c r="L52" s="251"/>
      <c r="M52" s="251"/>
      <c r="N52" s="251"/>
      <c r="O52" s="252"/>
      <c r="P52" s="252"/>
      <c r="Q52" s="249"/>
      <c r="R52" s="253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96"/>
      <c r="AG52" s="293"/>
      <c r="AH52" s="249"/>
      <c r="AI52" s="249"/>
      <c r="AJ52" s="296"/>
      <c r="AK52" s="296"/>
      <c r="AL52" s="296"/>
    </row>
    <row r="53" spans="1:38" s="247" customFormat="1" ht="12.75" customHeight="1">
      <c r="A53" s="427">
        <v>11</v>
      </c>
      <c r="B53" s="428">
        <v>44719</v>
      </c>
      <c r="C53" s="435"/>
      <c r="D53" s="429" t="s">
        <v>892</v>
      </c>
      <c r="E53" s="427" t="s">
        <v>589</v>
      </c>
      <c r="F53" s="427">
        <v>16440</v>
      </c>
      <c r="G53" s="427">
        <v>16340</v>
      </c>
      <c r="H53" s="430">
        <v>16455</v>
      </c>
      <c r="I53" s="430" t="s">
        <v>944</v>
      </c>
      <c r="J53" s="436" t="s">
        <v>973</v>
      </c>
      <c r="K53" s="430">
        <f t="shared" ref="K53" si="36">H53-F53</f>
        <v>15</v>
      </c>
      <c r="L53" s="437">
        <f t="shared" ref="L53" si="37">(H53*N53)*0.07%</f>
        <v>575.92500000000007</v>
      </c>
      <c r="M53" s="431">
        <f t="shared" ref="M53" si="38">(K53*N53)-L53</f>
        <v>174.07499999999993</v>
      </c>
      <c r="N53" s="430">
        <v>50</v>
      </c>
      <c r="O53" s="420" t="s">
        <v>709</v>
      </c>
      <c r="P53" s="428">
        <v>44720</v>
      </c>
      <c r="Q53" s="249"/>
      <c r="R53" s="253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96"/>
      <c r="AG53" s="293"/>
      <c r="AH53" s="249"/>
      <c r="AI53" s="249"/>
      <c r="AJ53" s="296"/>
      <c r="AK53" s="296"/>
      <c r="AL53" s="296"/>
    </row>
    <row r="54" spans="1:38" s="247" customFormat="1" ht="12.75" customHeight="1">
      <c r="A54" s="251">
        <v>12</v>
      </c>
      <c r="B54" s="248">
        <v>44720</v>
      </c>
      <c r="C54" s="257"/>
      <c r="D54" s="309" t="s">
        <v>969</v>
      </c>
      <c r="E54" s="251" t="s">
        <v>589</v>
      </c>
      <c r="F54" s="251" t="s">
        <v>970</v>
      </c>
      <c r="G54" s="251">
        <v>2305</v>
      </c>
      <c r="H54" s="257"/>
      <c r="I54" s="252" t="s">
        <v>971</v>
      </c>
      <c r="J54" s="284" t="s">
        <v>590</v>
      </c>
      <c r="K54" s="309"/>
      <c r="L54" s="251"/>
      <c r="M54" s="251"/>
      <c r="N54" s="251"/>
      <c r="O54" s="252"/>
      <c r="P54" s="252"/>
      <c r="Q54" s="249"/>
      <c r="R54" s="253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96"/>
      <c r="AG54" s="293"/>
      <c r="AH54" s="249"/>
      <c r="AI54" s="249"/>
      <c r="AJ54" s="296"/>
      <c r="AK54" s="296"/>
      <c r="AL54" s="296"/>
    </row>
    <row r="55" spans="1:38" s="247" customFormat="1" ht="12.75" customHeight="1">
      <c r="A55" s="251">
        <v>13</v>
      </c>
      <c r="B55" s="248">
        <v>44720</v>
      </c>
      <c r="C55" s="257"/>
      <c r="D55" s="309" t="s">
        <v>892</v>
      </c>
      <c r="E55" s="251" t="s">
        <v>589</v>
      </c>
      <c r="F55" s="251" t="s">
        <v>972</v>
      </c>
      <c r="G55" s="251">
        <v>16330</v>
      </c>
      <c r="H55" s="257"/>
      <c r="I55" s="252" t="s">
        <v>944</v>
      </c>
      <c r="J55" s="284" t="s">
        <v>590</v>
      </c>
      <c r="K55" s="309"/>
      <c r="L55" s="251"/>
      <c r="M55" s="251"/>
      <c r="N55" s="251"/>
      <c r="O55" s="252"/>
      <c r="P55" s="252"/>
      <c r="Q55" s="249"/>
      <c r="R55" s="253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96"/>
      <c r="AG55" s="293"/>
      <c r="AH55" s="249"/>
      <c r="AI55" s="249"/>
      <c r="AJ55" s="296"/>
      <c r="AK55" s="296"/>
      <c r="AL55" s="296"/>
    </row>
    <row r="56" spans="1:38" s="247" customFormat="1" ht="12.75" customHeight="1">
      <c r="A56" s="251"/>
      <c r="B56" s="248"/>
      <c r="C56" s="257"/>
      <c r="D56" s="309"/>
      <c r="E56" s="251"/>
      <c r="F56" s="251"/>
      <c r="G56" s="251"/>
      <c r="I56" s="252"/>
      <c r="J56" s="284"/>
      <c r="K56" s="309"/>
      <c r="L56" s="251"/>
      <c r="M56" s="251"/>
      <c r="N56" s="251"/>
      <c r="O56" s="252"/>
      <c r="P56" s="252"/>
      <c r="Q56" s="249"/>
      <c r="R56" s="253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96"/>
      <c r="AG56" s="293"/>
      <c r="AH56" s="249"/>
      <c r="AI56" s="249"/>
      <c r="AJ56" s="296"/>
      <c r="AK56" s="296"/>
      <c r="AL56" s="296"/>
    </row>
    <row r="57" spans="1:38" s="247" customFormat="1" ht="13.15" customHeight="1">
      <c r="A57" s="251"/>
      <c r="B57" s="248"/>
      <c r="C57" s="309"/>
      <c r="D57" s="309"/>
      <c r="E57" s="251"/>
      <c r="F57" s="251"/>
      <c r="G57" s="251"/>
      <c r="H57" s="252"/>
      <c r="I57" s="252"/>
      <c r="J57" s="284"/>
      <c r="K57" s="309"/>
      <c r="L57" s="251"/>
      <c r="M57" s="251"/>
      <c r="N57" s="251"/>
      <c r="O57" s="252"/>
      <c r="P57" s="252"/>
      <c r="Q57" s="249"/>
      <c r="R57" s="253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96"/>
      <c r="AG57" s="293"/>
      <c r="AH57" s="249"/>
      <c r="AI57" s="249"/>
      <c r="AJ57" s="296"/>
      <c r="AK57" s="296"/>
      <c r="AL57" s="296"/>
    </row>
    <row r="58" spans="1:38" s="247" customFormat="1" ht="13.15" customHeight="1">
      <c r="A58" s="296"/>
      <c r="B58" s="293"/>
      <c r="C58" s="249"/>
      <c r="D58" s="249"/>
      <c r="E58" s="296"/>
      <c r="F58" s="296"/>
      <c r="G58" s="296"/>
      <c r="H58" s="297"/>
      <c r="I58" s="297"/>
      <c r="J58" s="351"/>
      <c r="K58" s="297"/>
      <c r="L58" s="298"/>
      <c r="M58" s="352"/>
      <c r="N58" s="297"/>
      <c r="O58" s="353"/>
      <c r="P58" s="300"/>
      <c r="Q58" s="249"/>
      <c r="R58" s="253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96"/>
      <c r="AG58" s="293"/>
      <c r="AH58" s="249"/>
      <c r="AI58" s="249"/>
      <c r="AJ58" s="296"/>
      <c r="AK58" s="296"/>
      <c r="AL58" s="296"/>
    </row>
    <row r="59" spans="1:38" ht="13.5" customHeight="1">
      <c r="A59" s="107"/>
      <c r="B59" s="108"/>
      <c r="C59" s="142"/>
      <c r="D59" s="150"/>
      <c r="E59" s="151"/>
      <c r="F59" s="107"/>
      <c r="G59" s="107"/>
      <c r="H59" s="107"/>
      <c r="I59" s="143"/>
      <c r="J59" s="143"/>
      <c r="K59" s="143"/>
      <c r="L59" s="143"/>
      <c r="M59" s="143"/>
      <c r="N59" s="143"/>
      <c r="O59" s="143"/>
      <c r="P59" s="143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2.75" customHeight="1">
      <c r="A60" s="152"/>
      <c r="B60" s="108"/>
      <c r="C60" s="109"/>
      <c r="D60" s="153"/>
      <c r="E60" s="112"/>
      <c r="F60" s="112"/>
      <c r="G60" s="112"/>
      <c r="H60" s="112"/>
      <c r="I60" s="112"/>
      <c r="J60" s="6"/>
      <c r="K60" s="112"/>
      <c r="L60" s="112"/>
      <c r="M60" s="6"/>
      <c r="N60" s="1"/>
      <c r="O60" s="109"/>
      <c r="P60" s="41"/>
      <c r="Q60" s="4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41"/>
      <c r="AG60" s="41"/>
      <c r="AH60" s="41"/>
      <c r="AI60" s="41"/>
      <c r="AJ60" s="41"/>
      <c r="AK60" s="41"/>
      <c r="AL60" s="41"/>
    </row>
    <row r="61" spans="1:38" ht="12.75" customHeight="1">
      <c r="A61" s="154" t="s">
        <v>609</v>
      </c>
      <c r="B61" s="154"/>
      <c r="C61" s="154"/>
      <c r="D61" s="154"/>
      <c r="E61" s="155"/>
      <c r="F61" s="112"/>
      <c r="G61" s="112"/>
      <c r="H61" s="112"/>
      <c r="I61" s="112"/>
      <c r="J61" s="1"/>
      <c r="K61" s="6"/>
      <c r="L61" s="6"/>
      <c r="M61" s="6"/>
      <c r="N61" s="1"/>
      <c r="O61" s="1"/>
      <c r="P61" s="41"/>
      <c r="Q61" s="4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41"/>
      <c r="AG61" s="41"/>
      <c r="AH61" s="41"/>
      <c r="AI61" s="41"/>
      <c r="AJ61" s="41"/>
      <c r="AK61" s="41"/>
      <c r="AL61" s="41"/>
    </row>
    <row r="62" spans="1:38" ht="38.25" customHeight="1">
      <c r="A62" s="96" t="s">
        <v>16</v>
      </c>
      <c r="B62" s="96" t="s">
        <v>564</v>
      </c>
      <c r="C62" s="96"/>
      <c r="D62" s="97" t="s">
        <v>575</v>
      </c>
      <c r="E62" s="96" t="s">
        <v>576</v>
      </c>
      <c r="F62" s="96" t="s">
        <v>577</v>
      </c>
      <c r="G62" s="96" t="s">
        <v>597</v>
      </c>
      <c r="H62" s="96" t="s">
        <v>579</v>
      </c>
      <c r="I62" s="96" t="s">
        <v>580</v>
      </c>
      <c r="J62" s="95" t="s">
        <v>581</v>
      </c>
      <c r="K62" s="95" t="s">
        <v>610</v>
      </c>
      <c r="L62" s="98" t="s">
        <v>583</v>
      </c>
      <c r="M62" s="149" t="s">
        <v>606</v>
      </c>
      <c r="N62" s="96" t="s">
        <v>607</v>
      </c>
      <c r="O62" s="96" t="s">
        <v>585</v>
      </c>
      <c r="P62" s="97" t="s">
        <v>586</v>
      </c>
      <c r="Q62" s="4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41"/>
      <c r="AG62" s="41"/>
      <c r="AH62" s="41"/>
      <c r="AI62" s="41"/>
      <c r="AJ62" s="41"/>
      <c r="AK62" s="41"/>
      <c r="AL62" s="41"/>
    </row>
    <row r="63" spans="1:38" ht="14.45" customHeight="1">
      <c r="A63" s="427">
        <v>1</v>
      </c>
      <c r="B63" s="428">
        <v>44719</v>
      </c>
      <c r="C63" s="429"/>
      <c r="D63" s="429" t="s">
        <v>934</v>
      </c>
      <c r="E63" s="427" t="s">
        <v>589</v>
      </c>
      <c r="F63" s="427">
        <v>220</v>
      </c>
      <c r="G63" s="427">
        <v>110</v>
      </c>
      <c r="H63" s="430">
        <v>225</v>
      </c>
      <c r="I63" s="430" t="s">
        <v>935</v>
      </c>
      <c r="J63" s="417" t="s">
        <v>958</v>
      </c>
      <c r="K63" s="414">
        <f>H63-F63</f>
        <v>5</v>
      </c>
      <c r="L63" s="418">
        <v>100</v>
      </c>
      <c r="M63" s="431">
        <f t="shared" ref="M63" si="39">(K63*N63)-L63</f>
        <v>25</v>
      </c>
      <c r="N63" s="414">
        <v>25</v>
      </c>
      <c r="O63" s="420" t="s">
        <v>709</v>
      </c>
      <c r="P63" s="415">
        <v>44720</v>
      </c>
      <c r="Q63" s="4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1"/>
      <c r="AG63" s="41"/>
      <c r="AH63" s="41"/>
      <c r="AI63" s="41"/>
      <c r="AJ63" s="41"/>
      <c r="AK63" s="41"/>
      <c r="AL63" s="41"/>
    </row>
    <row r="64" spans="1:38" s="247" customFormat="1" ht="12.75" customHeight="1">
      <c r="A64" s="414">
        <v>2</v>
      </c>
      <c r="B64" s="415">
        <v>44719</v>
      </c>
      <c r="C64" s="416"/>
      <c r="D64" s="416" t="s">
        <v>936</v>
      </c>
      <c r="E64" s="414" t="s">
        <v>589</v>
      </c>
      <c r="F64" s="414">
        <v>72</v>
      </c>
      <c r="G64" s="414">
        <v>48</v>
      </c>
      <c r="H64" s="414">
        <v>72</v>
      </c>
      <c r="I64" s="414" t="s">
        <v>937</v>
      </c>
      <c r="J64" s="417" t="s">
        <v>938</v>
      </c>
      <c r="K64" s="414">
        <v>0</v>
      </c>
      <c r="L64" s="418">
        <v>100</v>
      </c>
      <c r="M64" s="419">
        <v>-100</v>
      </c>
      <c r="N64" s="414">
        <v>50</v>
      </c>
      <c r="O64" s="420" t="s">
        <v>709</v>
      </c>
      <c r="P64" s="415">
        <v>44719</v>
      </c>
      <c r="Q64" s="249"/>
      <c r="R64" s="250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  <c r="AJ64" s="246"/>
      <c r="AK64" s="246"/>
      <c r="AL64" s="246"/>
    </row>
    <row r="65" spans="1:38" s="247" customFormat="1" ht="12.75" customHeight="1">
      <c r="A65" s="432">
        <v>3</v>
      </c>
      <c r="B65" s="433">
        <v>44720</v>
      </c>
      <c r="C65" s="434"/>
      <c r="D65" s="372" t="s">
        <v>959</v>
      </c>
      <c r="E65" s="369" t="s">
        <v>589</v>
      </c>
      <c r="F65" s="369">
        <v>85</v>
      </c>
      <c r="G65" s="369">
        <v>48</v>
      </c>
      <c r="H65" s="432">
        <v>105</v>
      </c>
      <c r="I65" s="432" t="s">
        <v>960</v>
      </c>
      <c r="J65" s="374" t="s">
        <v>964</v>
      </c>
      <c r="K65" s="373">
        <f t="shared" ref="K65" si="40">H65-F65</f>
        <v>20</v>
      </c>
      <c r="L65" s="375">
        <v>100</v>
      </c>
      <c r="M65" s="376">
        <f t="shared" ref="M65" si="41">(K65*N65)-L65</f>
        <v>900</v>
      </c>
      <c r="N65" s="373">
        <v>50</v>
      </c>
      <c r="O65" s="325" t="s">
        <v>587</v>
      </c>
      <c r="P65" s="366">
        <v>44720</v>
      </c>
      <c r="Q65" s="249"/>
      <c r="R65" s="250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246"/>
      <c r="AJ65" s="246"/>
      <c r="AK65" s="246"/>
      <c r="AL65" s="246"/>
    </row>
    <row r="66" spans="1:38" s="247" customFormat="1" ht="12.75" customHeight="1">
      <c r="A66" s="432">
        <v>4</v>
      </c>
      <c r="B66" s="433">
        <v>44720</v>
      </c>
      <c r="C66" s="434"/>
      <c r="D66" s="434" t="s">
        <v>961</v>
      </c>
      <c r="E66" s="432" t="s">
        <v>589</v>
      </c>
      <c r="F66" s="432">
        <v>26</v>
      </c>
      <c r="G66" s="432">
        <v>17</v>
      </c>
      <c r="H66" s="432">
        <v>33.5</v>
      </c>
      <c r="I66" s="432" t="s">
        <v>962</v>
      </c>
      <c r="J66" s="374" t="s">
        <v>965</v>
      </c>
      <c r="K66" s="373">
        <f t="shared" ref="K66:K67" si="42">H66-F66</f>
        <v>7.5</v>
      </c>
      <c r="L66" s="375">
        <v>100</v>
      </c>
      <c r="M66" s="376">
        <f t="shared" ref="M66:M67" si="43">(K66*N66)-L66</f>
        <v>4025</v>
      </c>
      <c r="N66" s="373">
        <v>550</v>
      </c>
      <c r="O66" s="325" t="s">
        <v>587</v>
      </c>
      <c r="P66" s="366">
        <v>44720</v>
      </c>
      <c r="Q66" s="249"/>
      <c r="R66" s="250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246"/>
      <c r="AJ66" s="246"/>
      <c r="AK66" s="246"/>
      <c r="AL66" s="246"/>
    </row>
    <row r="67" spans="1:38" s="247" customFormat="1" ht="12.75" customHeight="1">
      <c r="A67" s="432">
        <v>5</v>
      </c>
      <c r="B67" s="433">
        <v>44720</v>
      </c>
      <c r="C67" s="434"/>
      <c r="D67" s="434" t="s">
        <v>936</v>
      </c>
      <c r="E67" s="432" t="s">
        <v>589</v>
      </c>
      <c r="F67" s="432">
        <v>52</v>
      </c>
      <c r="G67" s="432">
        <v>18</v>
      </c>
      <c r="H67" s="432">
        <v>71.5</v>
      </c>
      <c r="I67" s="432" t="s">
        <v>963</v>
      </c>
      <c r="J67" s="374" t="s">
        <v>966</v>
      </c>
      <c r="K67" s="373">
        <f t="shared" si="42"/>
        <v>19.5</v>
      </c>
      <c r="L67" s="375">
        <v>100</v>
      </c>
      <c r="M67" s="376">
        <f t="shared" si="43"/>
        <v>875</v>
      </c>
      <c r="N67" s="373">
        <v>50</v>
      </c>
      <c r="O67" s="325" t="s">
        <v>587</v>
      </c>
      <c r="P67" s="366">
        <v>44720</v>
      </c>
      <c r="Q67" s="249"/>
      <c r="R67" s="250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6"/>
      <c r="AJ67" s="246"/>
      <c r="AK67" s="246"/>
      <c r="AL67" s="246"/>
    </row>
    <row r="68" spans="1:38" s="247" customFormat="1" ht="12.75" customHeight="1">
      <c r="A68" s="421"/>
      <c r="B68" s="422"/>
      <c r="C68" s="423"/>
      <c r="D68" s="423"/>
      <c r="E68" s="421"/>
      <c r="F68" s="421"/>
      <c r="G68" s="421"/>
      <c r="H68" s="421"/>
      <c r="I68" s="421"/>
      <c r="J68" s="424"/>
      <c r="K68" s="421"/>
      <c r="L68" s="425"/>
      <c r="M68" s="426"/>
      <c r="N68" s="421"/>
      <c r="O68" s="424"/>
      <c r="P68" s="422"/>
      <c r="Q68" s="249"/>
      <c r="R68" s="250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246"/>
      <c r="AJ68" s="246"/>
      <c r="AK68" s="246"/>
      <c r="AL68" s="246"/>
    </row>
    <row r="69" spans="1:38" s="247" customFormat="1" ht="12.75" customHeight="1">
      <c r="A69" s="421"/>
      <c r="B69" s="422"/>
      <c r="C69" s="423"/>
      <c r="D69" s="423"/>
      <c r="E69" s="421"/>
      <c r="F69" s="421"/>
      <c r="G69" s="421"/>
      <c r="H69" s="421"/>
      <c r="I69" s="421"/>
      <c r="J69" s="424"/>
      <c r="K69" s="421"/>
      <c r="L69" s="425"/>
      <c r="M69" s="426"/>
      <c r="N69" s="421"/>
      <c r="O69" s="424"/>
      <c r="P69" s="422"/>
      <c r="Q69" s="249"/>
      <c r="R69" s="250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246"/>
      <c r="AJ69" s="246"/>
      <c r="AK69" s="246"/>
      <c r="AL69" s="246"/>
    </row>
    <row r="70" spans="1:38" s="247" customFormat="1" ht="12.75" customHeight="1">
      <c r="A70" s="346"/>
      <c r="B70" s="248"/>
      <c r="C70" s="347"/>
      <c r="D70" s="348"/>
      <c r="E70" s="346"/>
      <c r="F70" s="346"/>
      <c r="G70" s="346"/>
      <c r="H70" s="349"/>
      <c r="I70" s="350"/>
      <c r="J70" s="284"/>
      <c r="K70" s="252"/>
      <c r="L70" s="272"/>
      <c r="M70" s="273"/>
      <c r="N70" s="252"/>
      <c r="O70" s="284"/>
      <c r="P70" s="248"/>
      <c r="Q70" s="249"/>
      <c r="R70" s="250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246"/>
      <c r="AJ70" s="246"/>
      <c r="AK70" s="246"/>
      <c r="AL70" s="246"/>
    </row>
    <row r="71" spans="1:38" ht="14.25" customHeight="1">
      <c r="A71" s="151"/>
      <c r="B71" s="156"/>
      <c r="C71" s="156"/>
      <c r="D71" s="157"/>
      <c r="E71" s="151"/>
      <c r="F71" s="158"/>
      <c r="G71" s="151"/>
      <c r="H71" s="151"/>
      <c r="I71" s="151"/>
      <c r="J71" s="156"/>
      <c r="K71" s="159"/>
      <c r="L71" s="151"/>
      <c r="M71" s="151"/>
      <c r="N71" s="151"/>
      <c r="O71" s="160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>
      <c r="A72" s="94" t="s">
        <v>611</v>
      </c>
      <c r="B72" s="161"/>
      <c r="C72" s="161"/>
      <c r="D72" s="162"/>
      <c r="E72" s="135"/>
      <c r="F72" s="6"/>
      <c r="G72" s="6"/>
      <c r="H72" s="136"/>
      <c r="I72" s="163"/>
      <c r="J72" s="1"/>
      <c r="K72" s="6"/>
      <c r="L72" s="6"/>
      <c r="M72" s="6"/>
      <c r="N72" s="1"/>
      <c r="O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38.25" customHeight="1">
      <c r="A73" s="95" t="s">
        <v>16</v>
      </c>
      <c r="B73" s="96" t="s">
        <v>564</v>
      </c>
      <c r="C73" s="96"/>
      <c r="D73" s="97" t="s">
        <v>575</v>
      </c>
      <c r="E73" s="96" t="s">
        <v>576</v>
      </c>
      <c r="F73" s="96" t="s">
        <v>577</v>
      </c>
      <c r="G73" s="96" t="s">
        <v>578</v>
      </c>
      <c r="H73" s="96" t="s">
        <v>579</v>
      </c>
      <c r="I73" s="96" t="s">
        <v>580</v>
      </c>
      <c r="J73" s="95" t="s">
        <v>581</v>
      </c>
      <c r="K73" s="139" t="s">
        <v>598</v>
      </c>
      <c r="L73" s="140" t="s">
        <v>583</v>
      </c>
      <c r="M73" s="98" t="s">
        <v>584</v>
      </c>
      <c r="N73" s="96" t="s">
        <v>585</v>
      </c>
      <c r="O73" s="97" t="s">
        <v>586</v>
      </c>
      <c r="P73" s="96" t="s">
        <v>818</v>
      </c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s="247" customFormat="1" ht="14.25" customHeight="1">
      <c r="A74" s="354">
        <v>1</v>
      </c>
      <c r="B74" s="340">
        <v>44488</v>
      </c>
      <c r="C74" s="340"/>
      <c r="D74" s="341" t="s">
        <v>872</v>
      </c>
      <c r="E74" s="342" t="s">
        <v>861</v>
      </c>
      <c r="F74" s="342">
        <v>235.25</v>
      </c>
      <c r="G74" s="342">
        <v>198</v>
      </c>
      <c r="H74" s="342">
        <v>273</v>
      </c>
      <c r="I74" s="342" t="s">
        <v>823</v>
      </c>
      <c r="J74" s="329" t="s">
        <v>871</v>
      </c>
      <c r="K74" s="329">
        <f t="shared" ref="K74" si="44">H74-F74</f>
        <v>37.75</v>
      </c>
      <c r="L74" s="330">
        <f t="shared" ref="L74" si="45">(F74*-0.7)/100</f>
        <v>-1.6467499999999999</v>
      </c>
      <c r="M74" s="331">
        <f t="shared" ref="M74" si="46">(K74+L74)/F74</f>
        <v>0.15346758767268864</v>
      </c>
      <c r="N74" s="329" t="s">
        <v>587</v>
      </c>
      <c r="O74" s="332">
        <v>44700</v>
      </c>
      <c r="P74" s="329"/>
      <c r="Q74" s="246"/>
      <c r="R74" s="1" t="s">
        <v>588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  <c r="AJ74" s="246"/>
      <c r="AK74" s="246"/>
      <c r="AL74" s="246"/>
    </row>
    <row r="75" spans="1:38" s="247" customFormat="1" ht="12.75" customHeight="1">
      <c r="A75" s="360">
        <v>2</v>
      </c>
      <c r="B75" s="361">
        <v>44651</v>
      </c>
      <c r="C75" s="362"/>
      <c r="D75" s="363" t="s">
        <v>437</v>
      </c>
      <c r="E75" s="364" t="s">
        <v>589</v>
      </c>
      <c r="F75" s="364">
        <v>379</v>
      </c>
      <c r="G75" s="364">
        <v>348</v>
      </c>
      <c r="H75" s="364">
        <v>403.5</v>
      </c>
      <c r="I75" s="364" t="s">
        <v>863</v>
      </c>
      <c r="J75" s="325" t="s">
        <v>890</v>
      </c>
      <c r="K75" s="325">
        <f t="shared" ref="K75" si="47">H75-F75</f>
        <v>24.5</v>
      </c>
      <c r="L75" s="326">
        <f t="shared" ref="L75" si="48">(F75*-0.7)/100</f>
        <v>-2.653</v>
      </c>
      <c r="M75" s="327">
        <f t="shared" ref="M75" si="49">(K75+L75)/F75</f>
        <v>5.7643799472295518E-2</v>
      </c>
      <c r="N75" s="325" t="s">
        <v>587</v>
      </c>
      <c r="O75" s="328">
        <v>44713</v>
      </c>
      <c r="P75" s="325"/>
      <c r="Q75" s="246"/>
      <c r="R75" s="246" t="s">
        <v>588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  <c r="AG75" s="246"/>
      <c r="AH75" s="246"/>
      <c r="AI75" s="246"/>
      <c r="AJ75" s="246"/>
      <c r="AK75" s="246"/>
      <c r="AL75" s="246"/>
    </row>
    <row r="76" spans="1:38" s="247" customFormat="1" ht="12.75" customHeight="1">
      <c r="A76" s="360">
        <v>3</v>
      </c>
      <c r="B76" s="361">
        <v>44687</v>
      </c>
      <c r="C76" s="362"/>
      <c r="D76" s="363" t="s">
        <v>71</v>
      </c>
      <c r="E76" s="364" t="s">
        <v>589</v>
      </c>
      <c r="F76" s="364">
        <v>228</v>
      </c>
      <c r="G76" s="364">
        <v>206</v>
      </c>
      <c r="H76" s="364">
        <v>244</v>
      </c>
      <c r="I76" s="364" t="s">
        <v>866</v>
      </c>
      <c r="J76" s="325" t="s">
        <v>889</v>
      </c>
      <c r="K76" s="325">
        <f t="shared" ref="K76" si="50">H76-F76</f>
        <v>16</v>
      </c>
      <c r="L76" s="326">
        <f t="shared" ref="L76" si="51">(F76*-0.7)/100</f>
        <v>-1.5959999999999999</v>
      </c>
      <c r="M76" s="327">
        <f t="shared" ref="M76" si="52">(K76+L76)/F76</f>
        <v>6.3175438596491232E-2</v>
      </c>
      <c r="N76" s="325" t="s">
        <v>587</v>
      </c>
      <c r="O76" s="328">
        <v>44713</v>
      </c>
      <c r="P76" s="364"/>
      <c r="Q76" s="246"/>
      <c r="R76" s="246" t="s">
        <v>588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46"/>
      <c r="AG76" s="246"/>
      <c r="AH76" s="246"/>
      <c r="AI76" s="246"/>
      <c r="AJ76" s="246"/>
      <c r="AK76" s="246"/>
      <c r="AL76" s="246"/>
    </row>
    <row r="77" spans="1:38" ht="14.25" customHeight="1">
      <c r="A77" s="164"/>
      <c r="B77" s="141"/>
      <c r="C77" s="165"/>
      <c r="D77" s="100"/>
      <c r="E77" s="166"/>
      <c r="F77" s="166"/>
      <c r="G77" s="166"/>
      <c r="H77" s="166"/>
      <c r="I77" s="166"/>
      <c r="J77" s="166"/>
      <c r="K77" s="167"/>
      <c r="L77" s="168"/>
      <c r="M77" s="166"/>
      <c r="N77" s="169"/>
      <c r="O77" s="170"/>
      <c r="P77" s="170"/>
      <c r="R77" s="6"/>
      <c r="S77" s="41"/>
      <c r="T77" s="1"/>
      <c r="U77" s="1"/>
      <c r="V77" s="1"/>
      <c r="W77" s="1"/>
      <c r="X77" s="1"/>
      <c r="Y77" s="1"/>
      <c r="Z77" s="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</row>
    <row r="78" spans="1:38" ht="12.75" customHeight="1">
      <c r="A78" s="119" t="s">
        <v>591</v>
      </c>
      <c r="B78" s="119"/>
      <c r="C78" s="119"/>
      <c r="D78" s="119"/>
      <c r="E78" s="41"/>
      <c r="F78" s="127" t="s">
        <v>593</v>
      </c>
      <c r="G78" s="56"/>
      <c r="H78" s="56"/>
      <c r="I78" s="56"/>
      <c r="J78" s="6"/>
      <c r="K78" s="145"/>
      <c r="L78" s="146"/>
      <c r="M78" s="6"/>
      <c r="N78" s="109"/>
      <c r="O78" s="171"/>
      <c r="P78" s="1"/>
      <c r="Q78" s="1"/>
      <c r="R78" s="6"/>
      <c r="S78" s="1"/>
      <c r="T78" s="1"/>
      <c r="U78" s="1"/>
      <c r="V78" s="1"/>
      <c r="W78" s="1"/>
      <c r="X78" s="1"/>
      <c r="Y78" s="1"/>
    </row>
    <row r="79" spans="1:38" ht="12.75" customHeight="1">
      <c r="A79" s="126" t="s">
        <v>592</v>
      </c>
      <c r="B79" s="119"/>
      <c r="C79" s="119"/>
      <c r="D79" s="119"/>
      <c r="E79" s="6"/>
      <c r="F79" s="127" t="s">
        <v>595</v>
      </c>
      <c r="G79" s="6"/>
      <c r="H79" s="6" t="s">
        <v>814</v>
      </c>
      <c r="I79" s="6"/>
      <c r="J79" s="1"/>
      <c r="K79" s="6"/>
      <c r="L79" s="6"/>
      <c r="M79" s="6"/>
      <c r="N79" s="1"/>
      <c r="O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26"/>
      <c r="B80" s="119"/>
      <c r="C80" s="119"/>
      <c r="D80" s="119"/>
      <c r="E80" s="6"/>
      <c r="F80" s="127"/>
      <c r="G80" s="6"/>
      <c r="H80" s="6"/>
      <c r="I80" s="6"/>
      <c r="J80" s="1"/>
      <c r="K80" s="6"/>
      <c r="L80" s="6"/>
      <c r="M80" s="6"/>
      <c r="N80" s="1"/>
      <c r="O80" s="1"/>
      <c r="Q80" s="1"/>
      <c r="R80" s="56"/>
      <c r="S80" s="1"/>
      <c r="T80" s="1"/>
      <c r="U80" s="1"/>
      <c r="V80" s="1"/>
      <c r="W80" s="1"/>
      <c r="X80" s="1"/>
      <c r="Y80" s="1"/>
      <c r="Z80" s="1"/>
    </row>
    <row r="81" spans="1:38" ht="12.75" customHeight="1">
      <c r="A81" s="1"/>
      <c r="B81" s="134" t="s">
        <v>612</v>
      </c>
      <c r="C81" s="134"/>
      <c r="D81" s="134"/>
      <c r="E81" s="134"/>
      <c r="F81" s="135"/>
      <c r="G81" s="6"/>
      <c r="H81" s="6"/>
      <c r="I81" s="136"/>
      <c r="J81" s="137"/>
      <c r="K81" s="138"/>
      <c r="L81" s="137"/>
      <c r="M81" s="6"/>
      <c r="N81" s="1"/>
      <c r="O81" s="1"/>
      <c r="Q81" s="1"/>
      <c r="R81" s="56"/>
      <c r="S81" s="1"/>
      <c r="T81" s="1"/>
      <c r="U81" s="1"/>
      <c r="V81" s="1"/>
      <c r="W81" s="1"/>
      <c r="X81" s="1"/>
      <c r="Y81" s="1"/>
      <c r="Z81" s="1"/>
    </row>
    <row r="82" spans="1:38" ht="38.25" customHeight="1">
      <c r="A82" s="95" t="s">
        <v>16</v>
      </c>
      <c r="B82" s="96" t="s">
        <v>564</v>
      </c>
      <c r="C82" s="96"/>
      <c r="D82" s="97" t="s">
        <v>575</v>
      </c>
      <c r="E82" s="96" t="s">
        <v>576</v>
      </c>
      <c r="F82" s="96" t="s">
        <v>577</v>
      </c>
      <c r="G82" s="96" t="s">
        <v>597</v>
      </c>
      <c r="H82" s="96" t="s">
        <v>579</v>
      </c>
      <c r="I82" s="96" t="s">
        <v>580</v>
      </c>
      <c r="J82" s="172" t="s">
        <v>581</v>
      </c>
      <c r="K82" s="139" t="s">
        <v>598</v>
      </c>
      <c r="L82" s="149" t="s">
        <v>606</v>
      </c>
      <c r="M82" s="96" t="s">
        <v>607</v>
      </c>
      <c r="N82" s="140" t="s">
        <v>583</v>
      </c>
      <c r="O82" s="98" t="s">
        <v>584</v>
      </c>
      <c r="P82" s="96" t="s">
        <v>585</v>
      </c>
      <c r="Q82" s="97" t="s">
        <v>586</v>
      </c>
      <c r="R82" s="56"/>
      <c r="S82" s="1"/>
      <c r="T82" s="1"/>
      <c r="U82" s="1"/>
      <c r="V82" s="1"/>
      <c r="W82" s="1"/>
      <c r="X82" s="1"/>
      <c r="Y82" s="1"/>
      <c r="Z82" s="1"/>
    </row>
    <row r="83" spans="1:38" ht="14.25" customHeight="1">
      <c r="A83" s="101"/>
      <c r="B83" s="102"/>
      <c r="C83" s="173"/>
      <c r="D83" s="103"/>
      <c r="E83" s="104"/>
      <c r="F83" s="174"/>
      <c r="G83" s="101"/>
      <c r="H83" s="104"/>
      <c r="I83" s="105"/>
      <c r="J83" s="175"/>
      <c r="K83" s="175"/>
      <c r="L83" s="176"/>
      <c r="M83" s="99"/>
      <c r="N83" s="176"/>
      <c r="O83" s="177"/>
      <c r="P83" s="178"/>
      <c r="Q83" s="179"/>
      <c r="R83" s="144"/>
      <c r="S83" s="113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38" ht="14.25" customHeight="1">
      <c r="A84" s="101"/>
      <c r="B84" s="102"/>
      <c r="C84" s="173"/>
      <c r="D84" s="103"/>
      <c r="E84" s="104"/>
      <c r="F84" s="174"/>
      <c r="G84" s="101"/>
      <c r="H84" s="104"/>
      <c r="I84" s="105"/>
      <c r="J84" s="175"/>
      <c r="K84" s="175"/>
      <c r="L84" s="176"/>
      <c r="M84" s="99"/>
      <c r="N84" s="176"/>
      <c r="O84" s="177"/>
      <c r="P84" s="178"/>
      <c r="Q84" s="179"/>
      <c r="R84" s="144"/>
      <c r="S84" s="113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38" ht="14.25" customHeight="1">
      <c r="A85" s="101"/>
      <c r="B85" s="102"/>
      <c r="C85" s="173"/>
      <c r="D85" s="103"/>
      <c r="E85" s="104"/>
      <c r="F85" s="174"/>
      <c r="G85" s="101"/>
      <c r="H85" s="104"/>
      <c r="I85" s="105"/>
      <c r="J85" s="175"/>
      <c r="K85" s="175"/>
      <c r="L85" s="176"/>
      <c r="M85" s="99"/>
      <c r="N85" s="176"/>
      <c r="O85" s="177"/>
      <c r="P85" s="178"/>
      <c r="Q85" s="179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4.25" customHeight="1">
      <c r="A86" s="101"/>
      <c r="B86" s="102"/>
      <c r="C86" s="173"/>
      <c r="D86" s="103"/>
      <c r="E86" s="104"/>
      <c r="F86" s="175"/>
      <c r="G86" s="101"/>
      <c r="H86" s="104"/>
      <c r="I86" s="105"/>
      <c r="J86" s="175"/>
      <c r="K86" s="175"/>
      <c r="L86" s="176"/>
      <c r="M86" s="99"/>
      <c r="N86" s="176"/>
      <c r="O86" s="177"/>
      <c r="P86" s="178"/>
      <c r="Q86" s="179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4.25" customHeight="1">
      <c r="A87" s="101"/>
      <c r="B87" s="102"/>
      <c r="C87" s="173"/>
      <c r="D87" s="103"/>
      <c r="E87" s="104"/>
      <c r="F87" s="175"/>
      <c r="G87" s="101"/>
      <c r="H87" s="104"/>
      <c r="I87" s="105"/>
      <c r="J87" s="175"/>
      <c r="K87" s="175"/>
      <c r="L87" s="176"/>
      <c r="M87" s="99"/>
      <c r="N87" s="176"/>
      <c r="O87" s="177"/>
      <c r="P87" s="178"/>
      <c r="Q87" s="179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4.25" customHeight="1">
      <c r="A88" s="101"/>
      <c r="B88" s="102"/>
      <c r="C88" s="173"/>
      <c r="D88" s="103"/>
      <c r="E88" s="104"/>
      <c r="F88" s="174"/>
      <c r="G88" s="101"/>
      <c r="H88" s="104"/>
      <c r="I88" s="105"/>
      <c r="J88" s="175"/>
      <c r="K88" s="175"/>
      <c r="L88" s="176"/>
      <c r="M88" s="99"/>
      <c r="N88" s="176"/>
      <c r="O88" s="177"/>
      <c r="P88" s="178"/>
      <c r="Q88" s="179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4.25" customHeight="1">
      <c r="A89" s="101"/>
      <c r="B89" s="102"/>
      <c r="C89" s="173"/>
      <c r="D89" s="103"/>
      <c r="E89" s="104"/>
      <c r="F89" s="174"/>
      <c r="G89" s="101"/>
      <c r="H89" s="104"/>
      <c r="I89" s="105"/>
      <c r="J89" s="175"/>
      <c r="K89" s="175"/>
      <c r="L89" s="175"/>
      <c r="M89" s="175"/>
      <c r="N89" s="176"/>
      <c r="O89" s="180"/>
      <c r="P89" s="178"/>
      <c r="Q89" s="179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4.25" customHeight="1">
      <c r="A90" s="101"/>
      <c r="B90" s="102"/>
      <c r="C90" s="173"/>
      <c r="D90" s="103"/>
      <c r="E90" s="104"/>
      <c r="F90" s="175"/>
      <c r="G90" s="101"/>
      <c r="H90" s="104"/>
      <c r="I90" s="105"/>
      <c r="J90" s="175"/>
      <c r="K90" s="175"/>
      <c r="L90" s="176"/>
      <c r="M90" s="99"/>
      <c r="N90" s="176"/>
      <c r="O90" s="177"/>
      <c r="P90" s="178"/>
      <c r="Q90" s="179"/>
      <c r="R90" s="144"/>
      <c r="S90" s="113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4.25" customHeight="1">
      <c r="A91" s="101"/>
      <c r="B91" s="102"/>
      <c r="C91" s="173"/>
      <c r="D91" s="103"/>
      <c r="E91" s="104"/>
      <c r="F91" s="174"/>
      <c r="G91" s="101"/>
      <c r="H91" s="104"/>
      <c r="I91" s="105"/>
      <c r="J91" s="181"/>
      <c r="K91" s="181"/>
      <c r="L91" s="181"/>
      <c r="M91" s="181"/>
      <c r="N91" s="182"/>
      <c r="O91" s="177"/>
      <c r="P91" s="106"/>
      <c r="Q91" s="179"/>
      <c r="R91" s="144"/>
      <c r="S91" s="113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2.75" customHeight="1">
      <c r="A92" s="126"/>
      <c r="B92" s="119"/>
      <c r="C92" s="119"/>
      <c r="D92" s="119"/>
      <c r="E92" s="6"/>
      <c r="F92" s="127"/>
      <c r="G92" s="6"/>
      <c r="H92" s="6"/>
      <c r="I92" s="6"/>
      <c r="J92" s="1"/>
      <c r="K92" s="6"/>
      <c r="L92" s="6"/>
      <c r="M92" s="6"/>
      <c r="N92" s="1"/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26"/>
      <c r="B93" s="119"/>
      <c r="C93" s="119"/>
      <c r="D93" s="119"/>
      <c r="E93" s="6"/>
      <c r="F93" s="127"/>
      <c r="G93" s="56"/>
      <c r="H93" s="41"/>
      <c r="I93" s="56"/>
      <c r="J93" s="6"/>
      <c r="K93" s="145"/>
      <c r="L93" s="146"/>
      <c r="M93" s="6"/>
      <c r="N93" s="109"/>
      <c r="O93" s="147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56"/>
      <c r="B94" s="108"/>
      <c r="C94" s="108"/>
      <c r="D94" s="41"/>
      <c r="E94" s="56"/>
      <c r="F94" s="56"/>
      <c r="G94" s="56"/>
      <c r="H94" s="41"/>
      <c r="I94" s="56"/>
      <c r="J94" s="6"/>
      <c r="K94" s="145"/>
      <c r="L94" s="146"/>
      <c r="M94" s="6"/>
      <c r="N94" s="109"/>
      <c r="O94" s="147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41"/>
      <c r="B95" s="183" t="s">
        <v>613</v>
      </c>
      <c r="C95" s="183"/>
      <c r="D95" s="183"/>
      <c r="E95" s="183"/>
      <c r="F95" s="6"/>
      <c r="G95" s="6"/>
      <c r="H95" s="137"/>
      <c r="I95" s="6"/>
      <c r="J95" s="137"/>
      <c r="K95" s="138"/>
      <c r="L95" s="6"/>
      <c r="M95" s="6"/>
      <c r="N95" s="1"/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38.25" customHeight="1">
      <c r="A96" s="95" t="s">
        <v>16</v>
      </c>
      <c r="B96" s="96" t="s">
        <v>564</v>
      </c>
      <c r="C96" s="96"/>
      <c r="D96" s="97" t="s">
        <v>575</v>
      </c>
      <c r="E96" s="96" t="s">
        <v>576</v>
      </c>
      <c r="F96" s="96" t="s">
        <v>577</v>
      </c>
      <c r="G96" s="96" t="s">
        <v>614</v>
      </c>
      <c r="H96" s="96" t="s">
        <v>615</v>
      </c>
      <c r="I96" s="96" t="s">
        <v>580</v>
      </c>
      <c r="J96" s="184" t="s">
        <v>581</v>
      </c>
      <c r="K96" s="96" t="s">
        <v>582</v>
      </c>
      <c r="L96" s="96" t="s">
        <v>616</v>
      </c>
      <c r="M96" s="96" t="s">
        <v>585</v>
      </c>
      <c r="N96" s="97" t="s">
        <v>586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85">
        <v>1</v>
      </c>
      <c r="B97" s="186">
        <v>41579</v>
      </c>
      <c r="C97" s="186"/>
      <c r="D97" s="187" t="s">
        <v>617</v>
      </c>
      <c r="E97" s="188" t="s">
        <v>618</v>
      </c>
      <c r="F97" s="189">
        <v>82</v>
      </c>
      <c r="G97" s="188" t="s">
        <v>619</v>
      </c>
      <c r="H97" s="188">
        <v>100</v>
      </c>
      <c r="I97" s="190">
        <v>100</v>
      </c>
      <c r="J97" s="191" t="s">
        <v>620</v>
      </c>
      <c r="K97" s="192">
        <f t="shared" ref="K97:K149" si="53">H97-F97</f>
        <v>18</v>
      </c>
      <c r="L97" s="193">
        <f t="shared" ref="L97:L149" si="54">K97/F97</f>
        <v>0.21951219512195122</v>
      </c>
      <c r="M97" s="188" t="s">
        <v>587</v>
      </c>
      <c r="N97" s="194">
        <v>42657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5">
        <v>2</v>
      </c>
      <c r="B98" s="186">
        <v>41794</v>
      </c>
      <c r="C98" s="186"/>
      <c r="D98" s="187" t="s">
        <v>621</v>
      </c>
      <c r="E98" s="188" t="s">
        <v>589</v>
      </c>
      <c r="F98" s="189">
        <v>257</v>
      </c>
      <c r="G98" s="188" t="s">
        <v>619</v>
      </c>
      <c r="H98" s="188">
        <v>300</v>
      </c>
      <c r="I98" s="190">
        <v>300</v>
      </c>
      <c r="J98" s="191" t="s">
        <v>620</v>
      </c>
      <c r="K98" s="192">
        <f t="shared" si="53"/>
        <v>43</v>
      </c>
      <c r="L98" s="193">
        <f t="shared" si="54"/>
        <v>0.16731517509727625</v>
      </c>
      <c r="M98" s="188" t="s">
        <v>587</v>
      </c>
      <c r="N98" s="194">
        <v>41822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85">
        <v>3</v>
      </c>
      <c r="B99" s="186">
        <v>41828</v>
      </c>
      <c r="C99" s="186"/>
      <c r="D99" s="187" t="s">
        <v>622</v>
      </c>
      <c r="E99" s="188" t="s">
        <v>589</v>
      </c>
      <c r="F99" s="189">
        <v>393</v>
      </c>
      <c r="G99" s="188" t="s">
        <v>619</v>
      </c>
      <c r="H99" s="188">
        <v>468</v>
      </c>
      <c r="I99" s="190">
        <v>468</v>
      </c>
      <c r="J99" s="191" t="s">
        <v>620</v>
      </c>
      <c r="K99" s="192">
        <f t="shared" si="53"/>
        <v>75</v>
      </c>
      <c r="L99" s="193">
        <f t="shared" si="54"/>
        <v>0.19083969465648856</v>
      </c>
      <c r="M99" s="188" t="s">
        <v>587</v>
      </c>
      <c r="N99" s="194">
        <v>41863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5">
        <v>4</v>
      </c>
      <c r="B100" s="186">
        <v>41857</v>
      </c>
      <c r="C100" s="186"/>
      <c r="D100" s="187" t="s">
        <v>623</v>
      </c>
      <c r="E100" s="188" t="s">
        <v>589</v>
      </c>
      <c r="F100" s="189">
        <v>205</v>
      </c>
      <c r="G100" s="188" t="s">
        <v>619</v>
      </c>
      <c r="H100" s="188">
        <v>275</v>
      </c>
      <c r="I100" s="190">
        <v>250</v>
      </c>
      <c r="J100" s="191" t="s">
        <v>620</v>
      </c>
      <c r="K100" s="192">
        <f t="shared" si="53"/>
        <v>70</v>
      </c>
      <c r="L100" s="193">
        <f t="shared" si="54"/>
        <v>0.34146341463414637</v>
      </c>
      <c r="M100" s="188" t="s">
        <v>587</v>
      </c>
      <c r="N100" s="194">
        <v>41962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85">
        <v>5</v>
      </c>
      <c r="B101" s="186">
        <v>41886</v>
      </c>
      <c r="C101" s="186"/>
      <c r="D101" s="187" t="s">
        <v>624</v>
      </c>
      <c r="E101" s="188" t="s">
        <v>589</v>
      </c>
      <c r="F101" s="189">
        <v>162</v>
      </c>
      <c r="G101" s="188" t="s">
        <v>619</v>
      </c>
      <c r="H101" s="188">
        <v>190</v>
      </c>
      <c r="I101" s="190">
        <v>190</v>
      </c>
      <c r="J101" s="191" t="s">
        <v>620</v>
      </c>
      <c r="K101" s="192">
        <f t="shared" si="53"/>
        <v>28</v>
      </c>
      <c r="L101" s="193">
        <f t="shared" si="54"/>
        <v>0.1728395061728395</v>
      </c>
      <c r="M101" s="188" t="s">
        <v>587</v>
      </c>
      <c r="N101" s="194">
        <v>42006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5">
        <v>6</v>
      </c>
      <c r="B102" s="186">
        <v>41886</v>
      </c>
      <c r="C102" s="186"/>
      <c r="D102" s="187" t="s">
        <v>625</v>
      </c>
      <c r="E102" s="188" t="s">
        <v>589</v>
      </c>
      <c r="F102" s="189">
        <v>75</v>
      </c>
      <c r="G102" s="188" t="s">
        <v>619</v>
      </c>
      <c r="H102" s="188">
        <v>91.5</v>
      </c>
      <c r="I102" s="190" t="s">
        <v>626</v>
      </c>
      <c r="J102" s="191" t="s">
        <v>627</v>
      </c>
      <c r="K102" s="192">
        <f t="shared" si="53"/>
        <v>16.5</v>
      </c>
      <c r="L102" s="193">
        <f t="shared" si="54"/>
        <v>0.22</v>
      </c>
      <c r="M102" s="188" t="s">
        <v>587</v>
      </c>
      <c r="N102" s="194">
        <v>41954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5">
        <v>7</v>
      </c>
      <c r="B103" s="186">
        <v>41913</v>
      </c>
      <c r="C103" s="186"/>
      <c r="D103" s="187" t="s">
        <v>628</v>
      </c>
      <c r="E103" s="188" t="s">
        <v>589</v>
      </c>
      <c r="F103" s="189">
        <v>850</v>
      </c>
      <c r="G103" s="188" t="s">
        <v>619</v>
      </c>
      <c r="H103" s="188">
        <v>982.5</v>
      </c>
      <c r="I103" s="190">
        <v>1050</v>
      </c>
      <c r="J103" s="191" t="s">
        <v>629</v>
      </c>
      <c r="K103" s="192">
        <f t="shared" si="53"/>
        <v>132.5</v>
      </c>
      <c r="L103" s="193">
        <f t="shared" si="54"/>
        <v>0.15588235294117647</v>
      </c>
      <c r="M103" s="188" t="s">
        <v>587</v>
      </c>
      <c r="N103" s="194">
        <v>42039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5">
        <v>8</v>
      </c>
      <c r="B104" s="186">
        <v>41913</v>
      </c>
      <c r="C104" s="186"/>
      <c r="D104" s="187" t="s">
        <v>630</v>
      </c>
      <c r="E104" s="188" t="s">
        <v>589</v>
      </c>
      <c r="F104" s="189">
        <v>475</v>
      </c>
      <c r="G104" s="188" t="s">
        <v>619</v>
      </c>
      <c r="H104" s="188">
        <v>515</v>
      </c>
      <c r="I104" s="190">
        <v>600</v>
      </c>
      <c r="J104" s="191" t="s">
        <v>631</v>
      </c>
      <c r="K104" s="192">
        <f t="shared" si="53"/>
        <v>40</v>
      </c>
      <c r="L104" s="193">
        <f t="shared" si="54"/>
        <v>8.4210526315789472E-2</v>
      </c>
      <c r="M104" s="188" t="s">
        <v>587</v>
      </c>
      <c r="N104" s="194">
        <v>41939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5">
        <v>9</v>
      </c>
      <c r="B105" s="186">
        <v>41913</v>
      </c>
      <c r="C105" s="186"/>
      <c r="D105" s="187" t="s">
        <v>632</v>
      </c>
      <c r="E105" s="188" t="s">
        <v>589</v>
      </c>
      <c r="F105" s="189">
        <v>86</v>
      </c>
      <c r="G105" s="188" t="s">
        <v>619</v>
      </c>
      <c r="H105" s="188">
        <v>99</v>
      </c>
      <c r="I105" s="190">
        <v>140</v>
      </c>
      <c r="J105" s="191" t="s">
        <v>633</v>
      </c>
      <c r="K105" s="192">
        <f t="shared" si="53"/>
        <v>13</v>
      </c>
      <c r="L105" s="193">
        <f t="shared" si="54"/>
        <v>0.15116279069767441</v>
      </c>
      <c r="M105" s="188" t="s">
        <v>587</v>
      </c>
      <c r="N105" s="194">
        <v>41939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5">
        <v>10</v>
      </c>
      <c r="B106" s="186">
        <v>41926</v>
      </c>
      <c r="C106" s="186"/>
      <c r="D106" s="187" t="s">
        <v>634</v>
      </c>
      <c r="E106" s="188" t="s">
        <v>589</v>
      </c>
      <c r="F106" s="189">
        <v>496.6</v>
      </c>
      <c r="G106" s="188" t="s">
        <v>619</v>
      </c>
      <c r="H106" s="188">
        <v>621</v>
      </c>
      <c r="I106" s="190">
        <v>580</v>
      </c>
      <c r="J106" s="191" t="s">
        <v>620</v>
      </c>
      <c r="K106" s="192">
        <f t="shared" si="53"/>
        <v>124.39999999999998</v>
      </c>
      <c r="L106" s="193">
        <f t="shared" si="54"/>
        <v>0.25050342327829234</v>
      </c>
      <c r="M106" s="188" t="s">
        <v>587</v>
      </c>
      <c r="N106" s="194">
        <v>42605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5">
        <v>11</v>
      </c>
      <c r="B107" s="186">
        <v>41926</v>
      </c>
      <c r="C107" s="186"/>
      <c r="D107" s="187" t="s">
        <v>635</v>
      </c>
      <c r="E107" s="188" t="s">
        <v>589</v>
      </c>
      <c r="F107" s="189">
        <v>2481.9</v>
      </c>
      <c r="G107" s="188" t="s">
        <v>619</v>
      </c>
      <c r="H107" s="188">
        <v>2840</v>
      </c>
      <c r="I107" s="190">
        <v>2870</v>
      </c>
      <c r="J107" s="191" t="s">
        <v>636</v>
      </c>
      <c r="K107" s="192">
        <f t="shared" si="53"/>
        <v>358.09999999999991</v>
      </c>
      <c r="L107" s="193">
        <f t="shared" si="54"/>
        <v>0.14428462065353154</v>
      </c>
      <c r="M107" s="188" t="s">
        <v>587</v>
      </c>
      <c r="N107" s="194">
        <v>42017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5">
        <v>12</v>
      </c>
      <c r="B108" s="186">
        <v>41928</v>
      </c>
      <c r="C108" s="186"/>
      <c r="D108" s="187" t="s">
        <v>637</v>
      </c>
      <c r="E108" s="188" t="s">
        <v>589</v>
      </c>
      <c r="F108" s="189">
        <v>84.5</v>
      </c>
      <c r="G108" s="188" t="s">
        <v>619</v>
      </c>
      <c r="H108" s="188">
        <v>93</v>
      </c>
      <c r="I108" s="190">
        <v>110</v>
      </c>
      <c r="J108" s="191" t="s">
        <v>638</v>
      </c>
      <c r="K108" s="192">
        <f t="shared" si="53"/>
        <v>8.5</v>
      </c>
      <c r="L108" s="193">
        <f t="shared" si="54"/>
        <v>0.10059171597633136</v>
      </c>
      <c r="M108" s="188" t="s">
        <v>587</v>
      </c>
      <c r="N108" s="194">
        <v>41939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5">
        <v>13</v>
      </c>
      <c r="B109" s="186">
        <v>41928</v>
      </c>
      <c r="C109" s="186"/>
      <c r="D109" s="187" t="s">
        <v>639</v>
      </c>
      <c r="E109" s="188" t="s">
        <v>589</v>
      </c>
      <c r="F109" s="189">
        <v>401</v>
      </c>
      <c r="G109" s="188" t="s">
        <v>619</v>
      </c>
      <c r="H109" s="188">
        <v>428</v>
      </c>
      <c r="I109" s="190">
        <v>450</v>
      </c>
      <c r="J109" s="191" t="s">
        <v>640</v>
      </c>
      <c r="K109" s="192">
        <f t="shared" si="53"/>
        <v>27</v>
      </c>
      <c r="L109" s="193">
        <f t="shared" si="54"/>
        <v>6.7331670822942641E-2</v>
      </c>
      <c r="M109" s="188" t="s">
        <v>587</v>
      </c>
      <c r="N109" s="194">
        <v>42020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5">
        <v>14</v>
      </c>
      <c r="B110" s="186">
        <v>41928</v>
      </c>
      <c r="C110" s="186"/>
      <c r="D110" s="187" t="s">
        <v>641</v>
      </c>
      <c r="E110" s="188" t="s">
        <v>589</v>
      </c>
      <c r="F110" s="189">
        <v>101</v>
      </c>
      <c r="G110" s="188" t="s">
        <v>619</v>
      </c>
      <c r="H110" s="188">
        <v>112</v>
      </c>
      <c r="I110" s="190">
        <v>120</v>
      </c>
      <c r="J110" s="191" t="s">
        <v>642</v>
      </c>
      <c r="K110" s="192">
        <f t="shared" si="53"/>
        <v>11</v>
      </c>
      <c r="L110" s="193">
        <f t="shared" si="54"/>
        <v>0.10891089108910891</v>
      </c>
      <c r="M110" s="188" t="s">
        <v>587</v>
      </c>
      <c r="N110" s="194">
        <v>41939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5">
        <v>15</v>
      </c>
      <c r="B111" s="186">
        <v>41954</v>
      </c>
      <c r="C111" s="186"/>
      <c r="D111" s="187" t="s">
        <v>643</v>
      </c>
      <c r="E111" s="188" t="s">
        <v>589</v>
      </c>
      <c r="F111" s="189">
        <v>59</v>
      </c>
      <c r="G111" s="188" t="s">
        <v>619</v>
      </c>
      <c r="H111" s="188">
        <v>76</v>
      </c>
      <c r="I111" s="190">
        <v>76</v>
      </c>
      <c r="J111" s="191" t="s">
        <v>620</v>
      </c>
      <c r="K111" s="192">
        <f t="shared" si="53"/>
        <v>17</v>
      </c>
      <c r="L111" s="193">
        <f t="shared" si="54"/>
        <v>0.28813559322033899</v>
      </c>
      <c r="M111" s="188" t="s">
        <v>587</v>
      </c>
      <c r="N111" s="194">
        <v>43032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5">
        <v>16</v>
      </c>
      <c r="B112" s="186">
        <v>41954</v>
      </c>
      <c r="C112" s="186"/>
      <c r="D112" s="187" t="s">
        <v>632</v>
      </c>
      <c r="E112" s="188" t="s">
        <v>589</v>
      </c>
      <c r="F112" s="189">
        <v>99</v>
      </c>
      <c r="G112" s="188" t="s">
        <v>619</v>
      </c>
      <c r="H112" s="188">
        <v>120</v>
      </c>
      <c r="I112" s="190">
        <v>120</v>
      </c>
      <c r="J112" s="191" t="s">
        <v>600</v>
      </c>
      <c r="K112" s="192">
        <f t="shared" si="53"/>
        <v>21</v>
      </c>
      <c r="L112" s="193">
        <f t="shared" si="54"/>
        <v>0.21212121212121213</v>
      </c>
      <c r="M112" s="188" t="s">
        <v>587</v>
      </c>
      <c r="N112" s="194">
        <v>41960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17</v>
      </c>
      <c r="B113" s="186">
        <v>41956</v>
      </c>
      <c r="C113" s="186"/>
      <c r="D113" s="187" t="s">
        <v>644</v>
      </c>
      <c r="E113" s="188" t="s">
        <v>589</v>
      </c>
      <c r="F113" s="189">
        <v>22</v>
      </c>
      <c r="G113" s="188" t="s">
        <v>619</v>
      </c>
      <c r="H113" s="188">
        <v>33.549999999999997</v>
      </c>
      <c r="I113" s="190">
        <v>32</v>
      </c>
      <c r="J113" s="191" t="s">
        <v>645</v>
      </c>
      <c r="K113" s="192">
        <f t="shared" si="53"/>
        <v>11.549999999999997</v>
      </c>
      <c r="L113" s="193">
        <f t="shared" si="54"/>
        <v>0.52499999999999991</v>
      </c>
      <c r="M113" s="188" t="s">
        <v>587</v>
      </c>
      <c r="N113" s="194">
        <v>42188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18</v>
      </c>
      <c r="B114" s="186">
        <v>41976</v>
      </c>
      <c r="C114" s="186"/>
      <c r="D114" s="187" t="s">
        <v>646</v>
      </c>
      <c r="E114" s="188" t="s">
        <v>589</v>
      </c>
      <c r="F114" s="189">
        <v>440</v>
      </c>
      <c r="G114" s="188" t="s">
        <v>619</v>
      </c>
      <c r="H114" s="188">
        <v>520</v>
      </c>
      <c r="I114" s="190">
        <v>520</v>
      </c>
      <c r="J114" s="191" t="s">
        <v>647</v>
      </c>
      <c r="K114" s="192">
        <f t="shared" si="53"/>
        <v>80</v>
      </c>
      <c r="L114" s="193">
        <f t="shared" si="54"/>
        <v>0.18181818181818182</v>
      </c>
      <c r="M114" s="188" t="s">
        <v>587</v>
      </c>
      <c r="N114" s="194">
        <v>42208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19</v>
      </c>
      <c r="B115" s="186">
        <v>41976</v>
      </c>
      <c r="C115" s="186"/>
      <c r="D115" s="187" t="s">
        <v>648</v>
      </c>
      <c r="E115" s="188" t="s">
        <v>589</v>
      </c>
      <c r="F115" s="189">
        <v>360</v>
      </c>
      <c r="G115" s="188" t="s">
        <v>619</v>
      </c>
      <c r="H115" s="188">
        <v>427</v>
      </c>
      <c r="I115" s="190">
        <v>425</v>
      </c>
      <c r="J115" s="191" t="s">
        <v>649</v>
      </c>
      <c r="K115" s="192">
        <f t="shared" si="53"/>
        <v>67</v>
      </c>
      <c r="L115" s="193">
        <f t="shared" si="54"/>
        <v>0.18611111111111112</v>
      </c>
      <c r="M115" s="188" t="s">
        <v>587</v>
      </c>
      <c r="N115" s="194">
        <v>42058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20</v>
      </c>
      <c r="B116" s="186">
        <v>42012</v>
      </c>
      <c r="C116" s="186"/>
      <c r="D116" s="187" t="s">
        <v>650</v>
      </c>
      <c r="E116" s="188" t="s">
        <v>589</v>
      </c>
      <c r="F116" s="189">
        <v>360</v>
      </c>
      <c r="G116" s="188" t="s">
        <v>619</v>
      </c>
      <c r="H116" s="188">
        <v>455</v>
      </c>
      <c r="I116" s="190">
        <v>420</v>
      </c>
      <c r="J116" s="191" t="s">
        <v>651</v>
      </c>
      <c r="K116" s="192">
        <f t="shared" si="53"/>
        <v>95</v>
      </c>
      <c r="L116" s="193">
        <f t="shared" si="54"/>
        <v>0.2638888888888889</v>
      </c>
      <c r="M116" s="188" t="s">
        <v>587</v>
      </c>
      <c r="N116" s="194">
        <v>42024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21</v>
      </c>
      <c r="B117" s="186">
        <v>42012</v>
      </c>
      <c r="C117" s="186"/>
      <c r="D117" s="187" t="s">
        <v>652</v>
      </c>
      <c r="E117" s="188" t="s">
        <v>589</v>
      </c>
      <c r="F117" s="189">
        <v>130</v>
      </c>
      <c r="G117" s="188"/>
      <c r="H117" s="188">
        <v>175.5</v>
      </c>
      <c r="I117" s="190">
        <v>165</v>
      </c>
      <c r="J117" s="191" t="s">
        <v>653</v>
      </c>
      <c r="K117" s="192">
        <f t="shared" si="53"/>
        <v>45.5</v>
      </c>
      <c r="L117" s="193">
        <f t="shared" si="54"/>
        <v>0.35</v>
      </c>
      <c r="M117" s="188" t="s">
        <v>587</v>
      </c>
      <c r="N117" s="194">
        <v>43088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22</v>
      </c>
      <c r="B118" s="186">
        <v>42040</v>
      </c>
      <c r="C118" s="186"/>
      <c r="D118" s="187" t="s">
        <v>381</v>
      </c>
      <c r="E118" s="188" t="s">
        <v>618</v>
      </c>
      <c r="F118" s="189">
        <v>98</v>
      </c>
      <c r="G118" s="188"/>
      <c r="H118" s="188">
        <v>120</v>
      </c>
      <c r="I118" s="190">
        <v>120</v>
      </c>
      <c r="J118" s="191" t="s">
        <v>620</v>
      </c>
      <c r="K118" s="192">
        <f t="shared" si="53"/>
        <v>22</v>
      </c>
      <c r="L118" s="193">
        <f t="shared" si="54"/>
        <v>0.22448979591836735</v>
      </c>
      <c r="M118" s="188" t="s">
        <v>587</v>
      </c>
      <c r="N118" s="194">
        <v>42753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23</v>
      </c>
      <c r="B119" s="186">
        <v>42040</v>
      </c>
      <c r="C119" s="186"/>
      <c r="D119" s="187" t="s">
        <v>654</v>
      </c>
      <c r="E119" s="188" t="s">
        <v>618</v>
      </c>
      <c r="F119" s="189">
        <v>196</v>
      </c>
      <c r="G119" s="188"/>
      <c r="H119" s="188">
        <v>262</v>
      </c>
      <c r="I119" s="190">
        <v>255</v>
      </c>
      <c r="J119" s="191" t="s">
        <v>620</v>
      </c>
      <c r="K119" s="192">
        <f t="shared" si="53"/>
        <v>66</v>
      </c>
      <c r="L119" s="193">
        <f t="shared" si="54"/>
        <v>0.33673469387755101</v>
      </c>
      <c r="M119" s="188" t="s">
        <v>587</v>
      </c>
      <c r="N119" s="194">
        <v>42599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95">
        <v>24</v>
      </c>
      <c r="B120" s="196">
        <v>42067</v>
      </c>
      <c r="C120" s="196"/>
      <c r="D120" s="197" t="s">
        <v>380</v>
      </c>
      <c r="E120" s="198" t="s">
        <v>618</v>
      </c>
      <c r="F120" s="199">
        <v>235</v>
      </c>
      <c r="G120" s="199"/>
      <c r="H120" s="200">
        <v>77</v>
      </c>
      <c r="I120" s="200" t="s">
        <v>655</v>
      </c>
      <c r="J120" s="201" t="s">
        <v>656</v>
      </c>
      <c r="K120" s="202">
        <f t="shared" si="53"/>
        <v>-158</v>
      </c>
      <c r="L120" s="203">
        <f t="shared" si="54"/>
        <v>-0.67234042553191486</v>
      </c>
      <c r="M120" s="199" t="s">
        <v>599</v>
      </c>
      <c r="N120" s="196">
        <v>43522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25</v>
      </c>
      <c r="B121" s="186">
        <v>42067</v>
      </c>
      <c r="C121" s="186"/>
      <c r="D121" s="187" t="s">
        <v>657</v>
      </c>
      <c r="E121" s="188" t="s">
        <v>618</v>
      </c>
      <c r="F121" s="189">
        <v>185</v>
      </c>
      <c r="G121" s="188"/>
      <c r="H121" s="188">
        <v>224</v>
      </c>
      <c r="I121" s="190" t="s">
        <v>658</v>
      </c>
      <c r="J121" s="191" t="s">
        <v>620</v>
      </c>
      <c r="K121" s="192">
        <f t="shared" si="53"/>
        <v>39</v>
      </c>
      <c r="L121" s="193">
        <f t="shared" si="54"/>
        <v>0.21081081081081082</v>
      </c>
      <c r="M121" s="188" t="s">
        <v>587</v>
      </c>
      <c r="N121" s="194">
        <v>42647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95">
        <v>26</v>
      </c>
      <c r="B122" s="196">
        <v>42090</v>
      </c>
      <c r="C122" s="196"/>
      <c r="D122" s="204" t="s">
        <v>659</v>
      </c>
      <c r="E122" s="199" t="s">
        <v>618</v>
      </c>
      <c r="F122" s="199">
        <v>49.5</v>
      </c>
      <c r="G122" s="200"/>
      <c r="H122" s="200">
        <v>15.85</v>
      </c>
      <c r="I122" s="200">
        <v>67</v>
      </c>
      <c r="J122" s="201" t="s">
        <v>660</v>
      </c>
      <c r="K122" s="200">
        <f t="shared" si="53"/>
        <v>-33.65</v>
      </c>
      <c r="L122" s="205">
        <f t="shared" si="54"/>
        <v>-0.67979797979797973</v>
      </c>
      <c r="M122" s="199" t="s">
        <v>599</v>
      </c>
      <c r="N122" s="206">
        <v>43627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27</v>
      </c>
      <c r="B123" s="186">
        <v>42093</v>
      </c>
      <c r="C123" s="186"/>
      <c r="D123" s="187" t="s">
        <v>661</v>
      </c>
      <c r="E123" s="188" t="s">
        <v>618</v>
      </c>
      <c r="F123" s="189">
        <v>183.5</v>
      </c>
      <c r="G123" s="188"/>
      <c r="H123" s="188">
        <v>219</v>
      </c>
      <c r="I123" s="190">
        <v>218</v>
      </c>
      <c r="J123" s="191" t="s">
        <v>662</v>
      </c>
      <c r="K123" s="192">
        <f t="shared" si="53"/>
        <v>35.5</v>
      </c>
      <c r="L123" s="193">
        <f t="shared" si="54"/>
        <v>0.19346049046321526</v>
      </c>
      <c r="M123" s="188" t="s">
        <v>587</v>
      </c>
      <c r="N123" s="194">
        <v>42103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28</v>
      </c>
      <c r="B124" s="186">
        <v>42114</v>
      </c>
      <c r="C124" s="186"/>
      <c r="D124" s="187" t="s">
        <v>663</v>
      </c>
      <c r="E124" s="188" t="s">
        <v>618</v>
      </c>
      <c r="F124" s="189">
        <f>(227+237)/2</f>
        <v>232</v>
      </c>
      <c r="G124" s="188"/>
      <c r="H124" s="188">
        <v>298</v>
      </c>
      <c r="I124" s="190">
        <v>298</v>
      </c>
      <c r="J124" s="191" t="s">
        <v>620</v>
      </c>
      <c r="K124" s="192">
        <f t="shared" si="53"/>
        <v>66</v>
      </c>
      <c r="L124" s="193">
        <f t="shared" si="54"/>
        <v>0.28448275862068967</v>
      </c>
      <c r="M124" s="188" t="s">
        <v>587</v>
      </c>
      <c r="N124" s="194">
        <v>42823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29</v>
      </c>
      <c r="B125" s="186">
        <v>42128</v>
      </c>
      <c r="C125" s="186"/>
      <c r="D125" s="187" t="s">
        <v>664</v>
      </c>
      <c r="E125" s="188" t="s">
        <v>589</v>
      </c>
      <c r="F125" s="189">
        <v>385</v>
      </c>
      <c r="G125" s="188"/>
      <c r="H125" s="188">
        <f>212.5+331</f>
        <v>543.5</v>
      </c>
      <c r="I125" s="190">
        <v>510</v>
      </c>
      <c r="J125" s="191" t="s">
        <v>665</v>
      </c>
      <c r="K125" s="192">
        <f t="shared" si="53"/>
        <v>158.5</v>
      </c>
      <c r="L125" s="193">
        <f t="shared" si="54"/>
        <v>0.41168831168831171</v>
      </c>
      <c r="M125" s="188" t="s">
        <v>587</v>
      </c>
      <c r="N125" s="194">
        <v>42235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30</v>
      </c>
      <c r="B126" s="186">
        <v>42128</v>
      </c>
      <c r="C126" s="186"/>
      <c r="D126" s="187" t="s">
        <v>666</v>
      </c>
      <c r="E126" s="188" t="s">
        <v>589</v>
      </c>
      <c r="F126" s="189">
        <v>115.5</v>
      </c>
      <c r="G126" s="188"/>
      <c r="H126" s="188">
        <v>146</v>
      </c>
      <c r="I126" s="190">
        <v>142</v>
      </c>
      <c r="J126" s="191" t="s">
        <v>667</v>
      </c>
      <c r="K126" s="192">
        <f t="shared" si="53"/>
        <v>30.5</v>
      </c>
      <c r="L126" s="193">
        <f t="shared" si="54"/>
        <v>0.26406926406926406</v>
      </c>
      <c r="M126" s="188" t="s">
        <v>587</v>
      </c>
      <c r="N126" s="194">
        <v>42202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31</v>
      </c>
      <c r="B127" s="186">
        <v>42151</v>
      </c>
      <c r="C127" s="186"/>
      <c r="D127" s="187" t="s">
        <v>668</v>
      </c>
      <c r="E127" s="188" t="s">
        <v>589</v>
      </c>
      <c r="F127" s="189">
        <v>237.5</v>
      </c>
      <c r="G127" s="188"/>
      <c r="H127" s="188">
        <v>279.5</v>
      </c>
      <c r="I127" s="190">
        <v>278</v>
      </c>
      <c r="J127" s="191" t="s">
        <v>620</v>
      </c>
      <c r="K127" s="192">
        <f t="shared" si="53"/>
        <v>42</v>
      </c>
      <c r="L127" s="193">
        <f t="shared" si="54"/>
        <v>0.17684210526315788</v>
      </c>
      <c r="M127" s="188" t="s">
        <v>587</v>
      </c>
      <c r="N127" s="194">
        <v>42222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32</v>
      </c>
      <c r="B128" s="186">
        <v>42174</v>
      </c>
      <c r="C128" s="186"/>
      <c r="D128" s="187" t="s">
        <v>639</v>
      </c>
      <c r="E128" s="188" t="s">
        <v>618</v>
      </c>
      <c r="F128" s="189">
        <v>340</v>
      </c>
      <c r="G128" s="188"/>
      <c r="H128" s="188">
        <v>448</v>
      </c>
      <c r="I128" s="190">
        <v>448</v>
      </c>
      <c r="J128" s="191" t="s">
        <v>620</v>
      </c>
      <c r="K128" s="192">
        <f t="shared" si="53"/>
        <v>108</v>
      </c>
      <c r="L128" s="193">
        <f t="shared" si="54"/>
        <v>0.31764705882352939</v>
      </c>
      <c r="M128" s="188" t="s">
        <v>587</v>
      </c>
      <c r="N128" s="194">
        <v>43018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33</v>
      </c>
      <c r="B129" s="186">
        <v>42191</v>
      </c>
      <c r="C129" s="186"/>
      <c r="D129" s="187" t="s">
        <v>669</v>
      </c>
      <c r="E129" s="188" t="s">
        <v>618</v>
      </c>
      <c r="F129" s="189">
        <v>390</v>
      </c>
      <c r="G129" s="188"/>
      <c r="H129" s="188">
        <v>460</v>
      </c>
      <c r="I129" s="190">
        <v>460</v>
      </c>
      <c r="J129" s="191" t="s">
        <v>620</v>
      </c>
      <c r="K129" s="192">
        <f t="shared" si="53"/>
        <v>70</v>
      </c>
      <c r="L129" s="193">
        <f t="shared" si="54"/>
        <v>0.17948717948717949</v>
      </c>
      <c r="M129" s="188" t="s">
        <v>587</v>
      </c>
      <c r="N129" s="194">
        <v>42478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5">
        <v>34</v>
      </c>
      <c r="B130" s="196">
        <v>42195</v>
      </c>
      <c r="C130" s="196"/>
      <c r="D130" s="197" t="s">
        <v>670</v>
      </c>
      <c r="E130" s="198" t="s">
        <v>618</v>
      </c>
      <c r="F130" s="199">
        <v>122.5</v>
      </c>
      <c r="G130" s="199"/>
      <c r="H130" s="200">
        <v>61</v>
      </c>
      <c r="I130" s="200">
        <v>172</v>
      </c>
      <c r="J130" s="201" t="s">
        <v>671</v>
      </c>
      <c r="K130" s="202">
        <f t="shared" si="53"/>
        <v>-61.5</v>
      </c>
      <c r="L130" s="203">
        <f t="shared" si="54"/>
        <v>-0.50204081632653064</v>
      </c>
      <c r="M130" s="199" t="s">
        <v>599</v>
      </c>
      <c r="N130" s="196">
        <v>43333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35</v>
      </c>
      <c r="B131" s="186">
        <v>42219</v>
      </c>
      <c r="C131" s="186"/>
      <c r="D131" s="187" t="s">
        <v>672</v>
      </c>
      <c r="E131" s="188" t="s">
        <v>618</v>
      </c>
      <c r="F131" s="189">
        <v>297.5</v>
      </c>
      <c r="G131" s="188"/>
      <c r="H131" s="188">
        <v>350</v>
      </c>
      <c r="I131" s="190">
        <v>360</v>
      </c>
      <c r="J131" s="191" t="s">
        <v>673</v>
      </c>
      <c r="K131" s="192">
        <f t="shared" si="53"/>
        <v>52.5</v>
      </c>
      <c r="L131" s="193">
        <f t="shared" si="54"/>
        <v>0.17647058823529413</v>
      </c>
      <c r="M131" s="188" t="s">
        <v>587</v>
      </c>
      <c r="N131" s="194">
        <v>42232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36</v>
      </c>
      <c r="B132" s="186">
        <v>42219</v>
      </c>
      <c r="C132" s="186"/>
      <c r="D132" s="187" t="s">
        <v>674</v>
      </c>
      <c r="E132" s="188" t="s">
        <v>618</v>
      </c>
      <c r="F132" s="189">
        <v>115.5</v>
      </c>
      <c r="G132" s="188"/>
      <c r="H132" s="188">
        <v>149</v>
      </c>
      <c r="I132" s="190">
        <v>140</v>
      </c>
      <c r="J132" s="191" t="s">
        <v>675</v>
      </c>
      <c r="K132" s="192">
        <f t="shared" si="53"/>
        <v>33.5</v>
      </c>
      <c r="L132" s="193">
        <f t="shared" si="54"/>
        <v>0.29004329004329005</v>
      </c>
      <c r="M132" s="188" t="s">
        <v>587</v>
      </c>
      <c r="N132" s="194">
        <v>42740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37</v>
      </c>
      <c r="B133" s="186">
        <v>42251</v>
      </c>
      <c r="C133" s="186"/>
      <c r="D133" s="187" t="s">
        <v>668</v>
      </c>
      <c r="E133" s="188" t="s">
        <v>618</v>
      </c>
      <c r="F133" s="189">
        <v>226</v>
      </c>
      <c r="G133" s="188"/>
      <c r="H133" s="188">
        <v>292</v>
      </c>
      <c r="I133" s="190">
        <v>292</v>
      </c>
      <c r="J133" s="191" t="s">
        <v>676</v>
      </c>
      <c r="K133" s="192">
        <f t="shared" si="53"/>
        <v>66</v>
      </c>
      <c r="L133" s="193">
        <f t="shared" si="54"/>
        <v>0.29203539823008851</v>
      </c>
      <c r="M133" s="188" t="s">
        <v>587</v>
      </c>
      <c r="N133" s="194">
        <v>42286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38</v>
      </c>
      <c r="B134" s="186">
        <v>42254</v>
      </c>
      <c r="C134" s="186"/>
      <c r="D134" s="187" t="s">
        <v>663</v>
      </c>
      <c r="E134" s="188" t="s">
        <v>618</v>
      </c>
      <c r="F134" s="189">
        <v>232.5</v>
      </c>
      <c r="G134" s="188"/>
      <c r="H134" s="188">
        <v>312.5</v>
      </c>
      <c r="I134" s="190">
        <v>310</v>
      </c>
      <c r="J134" s="191" t="s">
        <v>620</v>
      </c>
      <c r="K134" s="192">
        <f t="shared" si="53"/>
        <v>80</v>
      </c>
      <c r="L134" s="193">
        <f t="shared" si="54"/>
        <v>0.34408602150537637</v>
      </c>
      <c r="M134" s="188" t="s">
        <v>587</v>
      </c>
      <c r="N134" s="194">
        <v>42823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39</v>
      </c>
      <c r="B135" s="186">
        <v>42268</v>
      </c>
      <c r="C135" s="186"/>
      <c r="D135" s="187" t="s">
        <v>677</v>
      </c>
      <c r="E135" s="188" t="s">
        <v>618</v>
      </c>
      <c r="F135" s="189">
        <v>196.5</v>
      </c>
      <c r="G135" s="188"/>
      <c r="H135" s="188">
        <v>238</v>
      </c>
      <c r="I135" s="190">
        <v>238</v>
      </c>
      <c r="J135" s="191" t="s">
        <v>676</v>
      </c>
      <c r="K135" s="192">
        <f t="shared" si="53"/>
        <v>41.5</v>
      </c>
      <c r="L135" s="193">
        <f t="shared" si="54"/>
        <v>0.21119592875318066</v>
      </c>
      <c r="M135" s="188" t="s">
        <v>587</v>
      </c>
      <c r="N135" s="194">
        <v>42291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40</v>
      </c>
      <c r="B136" s="186">
        <v>42271</v>
      </c>
      <c r="C136" s="186"/>
      <c r="D136" s="187" t="s">
        <v>617</v>
      </c>
      <c r="E136" s="188" t="s">
        <v>618</v>
      </c>
      <c r="F136" s="189">
        <v>65</v>
      </c>
      <c r="G136" s="188"/>
      <c r="H136" s="188">
        <v>82</v>
      </c>
      <c r="I136" s="190">
        <v>82</v>
      </c>
      <c r="J136" s="191" t="s">
        <v>676</v>
      </c>
      <c r="K136" s="192">
        <f t="shared" si="53"/>
        <v>17</v>
      </c>
      <c r="L136" s="193">
        <f t="shared" si="54"/>
        <v>0.26153846153846155</v>
      </c>
      <c r="M136" s="188" t="s">
        <v>587</v>
      </c>
      <c r="N136" s="194">
        <v>42578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41</v>
      </c>
      <c r="B137" s="186">
        <v>42291</v>
      </c>
      <c r="C137" s="186"/>
      <c r="D137" s="187" t="s">
        <v>678</v>
      </c>
      <c r="E137" s="188" t="s">
        <v>618</v>
      </c>
      <c r="F137" s="189">
        <v>144</v>
      </c>
      <c r="G137" s="188"/>
      <c r="H137" s="188">
        <v>182.5</v>
      </c>
      <c r="I137" s="190">
        <v>181</v>
      </c>
      <c r="J137" s="191" t="s">
        <v>676</v>
      </c>
      <c r="K137" s="192">
        <f t="shared" si="53"/>
        <v>38.5</v>
      </c>
      <c r="L137" s="193">
        <f t="shared" si="54"/>
        <v>0.2673611111111111</v>
      </c>
      <c r="M137" s="188" t="s">
        <v>587</v>
      </c>
      <c r="N137" s="194">
        <v>42817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42</v>
      </c>
      <c r="B138" s="186">
        <v>42291</v>
      </c>
      <c r="C138" s="186"/>
      <c r="D138" s="187" t="s">
        <v>679</v>
      </c>
      <c r="E138" s="188" t="s">
        <v>618</v>
      </c>
      <c r="F138" s="189">
        <v>264</v>
      </c>
      <c r="G138" s="188"/>
      <c r="H138" s="188">
        <v>311</v>
      </c>
      <c r="I138" s="190">
        <v>311</v>
      </c>
      <c r="J138" s="191" t="s">
        <v>676</v>
      </c>
      <c r="K138" s="192">
        <f t="shared" si="53"/>
        <v>47</v>
      </c>
      <c r="L138" s="193">
        <f t="shared" si="54"/>
        <v>0.17803030303030304</v>
      </c>
      <c r="M138" s="188" t="s">
        <v>587</v>
      </c>
      <c r="N138" s="194">
        <v>42604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43</v>
      </c>
      <c r="B139" s="186">
        <v>42318</v>
      </c>
      <c r="C139" s="186"/>
      <c r="D139" s="187" t="s">
        <v>680</v>
      </c>
      <c r="E139" s="188" t="s">
        <v>589</v>
      </c>
      <c r="F139" s="189">
        <v>549.5</v>
      </c>
      <c r="G139" s="188"/>
      <c r="H139" s="188">
        <v>630</v>
      </c>
      <c r="I139" s="190">
        <v>630</v>
      </c>
      <c r="J139" s="191" t="s">
        <v>676</v>
      </c>
      <c r="K139" s="192">
        <f t="shared" si="53"/>
        <v>80.5</v>
      </c>
      <c r="L139" s="193">
        <f t="shared" si="54"/>
        <v>0.1464968152866242</v>
      </c>
      <c r="M139" s="188" t="s">
        <v>587</v>
      </c>
      <c r="N139" s="194">
        <v>42419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44</v>
      </c>
      <c r="B140" s="186">
        <v>42342</v>
      </c>
      <c r="C140" s="186"/>
      <c r="D140" s="187" t="s">
        <v>681</v>
      </c>
      <c r="E140" s="188" t="s">
        <v>618</v>
      </c>
      <c r="F140" s="189">
        <v>1027.5</v>
      </c>
      <c r="G140" s="188"/>
      <c r="H140" s="188">
        <v>1315</v>
      </c>
      <c r="I140" s="190">
        <v>1250</v>
      </c>
      <c r="J140" s="191" t="s">
        <v>676</v>
      </c>
      <c r="K140" s="192">
        <f t="shared" si="53"/>
        <v>287.5</v>
      </c>
      <c r="L140" s="193">
        <f t="shared" si="54"/>
        <v>0.27980535279805352</v>
      </c>
      <c r="M140" s="188" t="s">
        <v>587</v>
      </c>
      <c r="N140" s="194">
        <v>43244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45</v>
      </c>
      <c r="B141" s="186">
        <v>42367</v>
      </c>
      <c r="C141" s="186"/>
      <c r="D141" s="187" t="s">
        <v>682</v>
      </c>
      <c r="E141" s="188" t="s">
        <v>618</v>
      </c>
      <c r="F141" s="189">
        <v>465</v>
      </c>
      <c r="G141" s="188"/>
      <c r="H141" s="188">
        <v>540</v>
      </c>
      <c r="I141" s="190">
        <v>540</v>
      </c>
      <c r="J141" s="191" t="s">
        <v>676</v>
      </c>
      <c r="K141" s="192">
        <f t="shared" si="53"/>
        <v>75</v>
      </c>
      <c r="L141" s="193">
        <f t="shared" si="54"/>
        <v>0.16129032258064516</v>
      </c>
      <c r="M141" s="188" t="s">
        <v>587</v>
      </c>
      <c r="N141" s="194">
        <v>42530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46</v>
      </c>
      <c r="B142" s="186">
        <v>42380</v>
      </c>
      <c r="C142" s="186"/>
      <c r="D142" s="187" t="s">
        <v>381</v>
      </c>
      <c r="E142" s="188" t="s">
        <v>589</v>
      </c>
      <c r="F142" s="189">
        <v>81</v>
      </c>
      <c r="G142" s="188"/>
      <c r="H142" s="188">
        <v>110</v>
      </c>
      <c r="I142" s="190">
        <v>110</v>
      </c>
      <c r="J142" s="191" t="s">
        <v>676</v>
      </c>
      <c r="K142" s="192">
        <f t="shared" si="53"/>
        <v>29</v>
      </c>
      <c r="L142" s="193">
        <f t="shared" si="54"/>
        <v>0.35802469135802467</v>
      </c>
      <c r="M142" s="188" t="s">
        <v>587</v>
      </c>
      <c r="N142" s="194">
        <v>42745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47</v>
      </c>
      <c r="B143" s="186">
        <v>42382</v>
      </c>
      <c r="C143" s="186"/>
      <c r="D143" s="187" t="s">
        <v>683</v>
      </c>
      <c r="E143" s="188" t="s">
        <v>589</v>
      </c>
      <c r="F143" s="189">
        <v>417.5</v>
      </c>
      <c r="G143" s="188"/>
      <c r="H143" s="188">
        <v>547</v>
      </c>
      <c r="I143" s="190">
        <v>535</v>
      </c>
      <c r="J143" s="191" t="s">
        <v>676</v>
      </c>
      <c r="K143" s="192">
        <f t="shared" si="53"/>
        <v>129.5</v>
      </c>
      <c r="L143" s="193">
        <f t="shared" si="54"/>
        <v>0.31017964071856285</v>
      </c>
      <c r="M143" s="188" t="s">
        <v>587</v>
      </c>
      <c r="N143" s="194">
        <v>42578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48</v>
      </c>
      <c r="B144" s="186">
        <v>42408</v>
      </c>
      <c r="C144" s="186"/>
      <c r="D144" s="187" t="s">
        <v>684</v>
      </c>
      <c r="E144" s="188" t="s">
        <v>618</v>
      </c>
      <c r="F144" s="189">
        <v>650</v>
      </c>
      <c r="G144" s="188"/>
      <c r="H144" s="188">
        <v>800</v>
      </c>
      <c r="I144" s="190">
        <v>800</v>
      </c>
      <c r="J144" s="191" t="s">
        <v>676</v>
      </c>
      <c r="K144" s="192">
        <f t="shared" si="53"/>
        <v>150</v>
      </c>
      <c r="L144" s="193">
        <f t="shared" si="54"/>
        <v>0.23076923076923078</v>
      </c>
      <c r="M144" s="188" t="s">
        <v>587</v>
      </c>
      <c r="N144" s="194">
        <v>43154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49</v>
      </c>
      <c r="B145" s="186">
        <v>42433</v>
      </c>
      <c r="C145" s="186"/>
      <c r="D145" s="187" t="s">
        <v>210</v>
      </c>
      <c r="E145" s="188" t="s">
        <v>618</v>
      </c>
      <c r="F145" s="189">
        <v>437.5</v>
      </c>
      <c r="G145" s="188"/>
      <c r="H145" s="188">
        <v>504.5</v>
      </c>
      <c r="I145" s="190">
        <v>522</v>
      </c>
      <c r="J145" s="191" t="s">
        <v>685</v>
      </c>
      <c r="K145" s="192">
        <f t="shared" si="53"/>
        <v>67</v>
      </c>
      <c r="L145" s="193">
        <f t="shared" si="54"/>
        <v>0.15314285714285714</v>
      </c>
      <c r="M145" s="188" t="s">
        <v>587</v>
      </c>
      <c r="N145" s="194">
        <v>42480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50</v>
      </c>
      <c r="B146" s="186">
        <v>42438</v>
      </c>
      <c r="C146" s="186"/>
      <c r="D146" s="187" t="s">
        <v>686</v>
      </c>
      <c r="E146" s="188" t="s">
        <v>618</v>
      </c>
      <c r="F146" s="189">
        <v>189.5</v>
      </c>
      <c r="G146" s="188"/>
      <c r="H146" s="188">
        <v>218</v>
      </c>
      <c r="I146" s="190">
        <v>218</v>
      </c>
      <c r="J146" s="191" t="s">
        <v>676</v>
      </c>
      <c r="K146" s="192">
        <f t="shared" si="53"/>
        <v>28.5</v>
      </c>
      <c r="L146" s="193">
        <f t="shared" si="54"/>
        <v>0.15039577836411611</v>
      </c>
      <c r="M146" s="188" t="s">
        <v>587</v>
      </c>
      <c r="N146" s="194">
        <v>43034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5">
        <v>51</v>
      </c>
      <c r="B147" s="196">
        <v>42471</v>
      </c>
      <c r="C147" s="196"/>
      <c r="D147" s="204" t="s">
        <v>687</v>
      </c>
      <c r="E147" s="199" t="s">
        <v>618</v>
      </c>
      <c r="F147" s="199">
        <v>36.5</v>
      </c>
      <c r="G147" s="200"/>
      <c r="H147" s="200">
        <v>15.85</v>
      </c>
      <c r="I147" s="200">
        <v>60</v>
      </c>
      <c r="J147" s="201" t="s">
        <v>688</v>
      </c>
      <c r="K147" s="202">
        <f t="shared" si="53"/>
        <v>-20.65</v>
      </c>
      <c r="L147" s="203">
        <f t="shared" si="54"/>
        <v>-0.5657534246575342</v>
      </c>
      <c r="M147" s="199" t="s">
        <v>599</v>
      </c>
      <c r="N147" s="207">
        <v>43627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52</v>
      </c>
      <c r="B148" s="186">
        <v>42472</v>
      </c>
      <c r="C148" s="186"/>
      <c r="D148" s="187" t="s">
        <v>689</v>
      </c>
      <c r="E148" s="188" t="s">
        <v>618</v>
      </c>
      <c r="F148" s="189">
        <v>93</v>
      </c>
      <c r="G148" s="188"/>
      <c r="H148" s="188">
        <v>149</v>
      </c>
      <c r="I148" s="190">
        <v>140</v>
      </c>
      <c r="J148" s="191" t="s">
        <v>690</v>
      </c>
      <c r="K148" s="192">
        <f t="shared" si="53"/>
        <v>56</v>
      </c>
      <c r="L148" s="193">
        <f t="shared" si="54"/>
        <v>0.60215053763440862</v>
      </c>
      <c r="M148" s="188" t="s">
        <v>587</v>
      </c>
      <c r="N148" s="194">
        <v>42740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53</v>
      </c>
      <c r="B149" s="186">
        <v>42472</v>
      </c>
      <c r="C149" s="186"/>
      <c r="D149" s="187" t="s">
        <v>691</v>
      </c>
      <c r="E149" s="188" t="s">
        <v>618</v>
      </c>
      <c r="F149" s="189">
        <v>130</v>
      </c>
      <c r="G149" s="188"/>
      <c r="H149" s="188">
        <v>150</v>
      </c>
      <c r="I149" s="190" t="s">
        <v>692</v>
      </c>
      <c r="J149" s="191" t="s">
        <v>676</v>
      </c>
      <c r="K149" s="192">
        <f t="shared" si="53"/>
        <v>20</v>
      </c>
      <c r="L149" s="193">
        <f t="shared" si="54"/>
        <v>0.15384615384615385</v>
      </c>
      <c r="M149" s="188" t="s">
        <v>587</v>
      </c>
      <c r="N149" s="194">
        <v>42564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54</v>
      </c>
      <c r="B150" s="186">
        <v>42473</v>
      </c>
      <c r="C150" s="186"/>
      <c r="D150" s="187" t="s">
        <v>693</v>
      </c>
      <c r="E150" s="188" t="s">
        <v>618</v>
      </c>
      <c r="F150" s="189">
        <v>196</v>
      </c>
      <c r="G150" s="188"/>
      <c r="H150" s="188">
        <v>299</v>
      </c>
      <c r="I150" s="190">
        <v>299</v>
      </c>
      <c r="J150" s="191" t="s">
        <v>676</v>
      </c>
      <c r="K150" s="192">
        <v>103</v>
      </c>
      <c r="L150" s="193">
        <v>0.52551020408163296</v>
      </c>
      <c r="M150" s="188" t="s">
        <v>587</v>
      </c>
      <c r="N150" s="194">
        <v>42620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55</v>
      </c>
      <c r="B151" s="186">
        <v>42473</v>
      </c>
      <c r="C151" s="186"/>
      <c r="D151" s="187" t="s">
        <v>694</v>
      </c>
      <c r="E151" s="188" t="s">
        <v>618</v>
      </c>
      <c r="F151" s="189">
        <v>88</v>
      </c>
      <c r="G151" s="188"/>
      <c r="H151" s="188">
        <v>103</v>
      </c>
      <c r="I151" s="190">
        <v>103</v>
      </c>
      <c r="J151" s="191" t="s">
        <v>676</v>
      </c>
      <c r="K151" s="192">
        <v>15</v>
      </c>
      <c r="L151" s="193">
        <v>0.170454545454545</v>
      </c>
      <c r="M151" s="188" t="s">
        <v>587</v>
      </c>
      <c r="N151" s="194">
        <v>42530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56</v>
      </c>
      <c r="B152" s="186">
        <v>42492</v>
      </c>
      <c r="C152" s="186"/>
      <c r="D152" s="187" t="s">
        <v>695</v>
      </c>
      <c r="E152" s="188" t="s">
        <v>618</v>
      </c>
      <c r="F152" s="189">
        <v>127.5</v>
      </c>
      <c r="G152" s="188"/>
      <c r="H152" s="188">
        <v>148</v>
      </c>
      <c r="I152" s="190" t="s">
        <v>696</v>
      </c>
      <c r="J152" s="191" t="s">
        <v>676</v>
      </c>
      <c r="K152" s="192">
        <f>H152-F152</f>
        <v>20.5</v>
      </c>
      <c r="L152" s="193">
        <f>K152/F152</f>
        <v>0.16078431372549021</v>
      </c>
      <c r="M152" s="188" t="s">
        <v>587</v>
      </c>
      <c r="N152" s="194">
        <v>42564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57</v>
      </c>
      <c r="B153" s="186">
        <v>42493</v>
      </c>
      <c r="C153" s="186"/>
      <c r="D153" s="187" t="s">
        <v>697</v>
      </c>
      <c r="E153" s="188" t="s">
        <v>618</v>
      </c>
      <c r="F153" s="189">
        <v>675</v>
      </c>
      <c r="G153" s="188"/>
      <c r="H153" s="188">
        <v>815</v>
      </c>
      <c r="I153" s="190" t="s">
        <v>698</v>
      </c>
      <c r="J153" s="191" t="s">
        <v>676</v>
      </c>
      <c r="K153" s="192">
        <f>H153-F153</f>
        <v>140</v>
      </c>
      <c r="L153" s="193">
        <f>K153/F153</f>
        <v>0.2074074074074074</v>
      </c>
      <c r="M153" s="188" t="s">
        <v>587</v>
      </c>
      <c r="N153" s="194">
        <v>43154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5">
        <v>58</v>
      </c>
      <c r="B154" s="196">
        <v>42522</v>
      </c>
      <c r="C154" s="196"/>
      <c r="D154" s="197" t="s">
        <v>699</v>
      </c>
      <c r="E154" s="198" t="s">
        <v>618</v>
      </c>
      <c r="F154" s="199">
        <v>500</v>
      </c>
      <c r="G154" s="199"/>
      <c r="H154" s="200">
        <v>232.5</v>
      </c>
      <c r="I154" s="200" t="s">
        <v>700</v>
      </c>
      <c r="J154" s="201" t="s">
        <v>701</v>
      </c>
      <c r="K154" s="202">
        <f>H154-F154</f>
        <v>-267.5</v>
      </c>
      <c r="L154" s="203">
        <f>K154/F154</f>
        <v>-0.53500000000000003</v>
      </c>
      <c r="M154" s="199" t="s">
        <v>599</v>
      </c>
      <c r="N154" s="196">
        <v>43735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59</v>
      </c>
      <c r="B155" s="186">
        <v>42527</v>
      </c>
      <c r="C155" s="186"/>
      <c r="D155" s="187" t="s">
        <v>539</v>
      </c>
      <c r="E155" s="188" t="s">
        <v>618</v>
      </c>
      <c r="F155" s="189">
        <v>110</v>
      </c>
      <c r="G155" s="188"/>
      <c r="H155" s="188">
        <v>126.5</v>
      </c>
      <c r="I155" s="190">
        <v>125</v>
      </c>
      <c r="J155" s="191" t="s">
        <v>627</v>
      </c>
      <c r="K155" s="192">
        <f>H155-F155</f>
        <v>16.5</v>
      </c>
      <c r="L155" s="193">
        <f>K155/F155</f>
        <v>0.15</v>
      </c>
      <c r="M155" s="188" t="s">
        <v>587</v>
      </c>
      <c r="N155" s="194">
        <v>42552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60</v>
      </c>
      <c r="B156" s="186">
        <v>42538</v>
      </c>
      <c r="C156" s="186"/>
      <c r="D156" s="187" t="s">
        <v>702</v>
      </c>
      <c r="E156" s="188" t="s">
        <v>618</v>
      </c>
      <c r="F156" s="189">
        <v>44</v>
      </c>
      <c r="G156" s="188"/>
      <c r="H156" s="188">
        <v>69.5</v>
      </c>
      <c r="I156" s="190">
        <v>69.5</v>
      </c>
      <c r="J156" s="191" t="s">
        <v>703</v>
      </c>
      <c r="K156" s="192">
        <f>H156-F156</f>
        <v>25.5</v>
      </c>
      <c r="L156" s="193">
        <f>K156/F156</f>
        <v>0.57954545454545459</v>
      </c>
      <c r="M156" s="188" t="s">
        <v>587</v>
      </c>
      <c r="N156" s="194">
        <v>42977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61</v>
      </c>
      <c r="B157" s="186">
        <v>42549</v>
      </c>
      <c r="C157" s="186"/>
      <c r="D157" s="187" t="s">
        <v>704</v>
      </c>
      <c r="E157" s="188" t="s">
        <v>618</v>
      </c>
      <c r="F157" s="189">
        <v>262.5</v>
      </c>
      <c r="G157" s="188"/>
      <c r="H157" s="188">
        <v>340</v>
      </c>
      <c r="I157" s="190">
        <v>333</v>
      </c>
      <c r="J157" s="191" t="s">
        <v>705</v>
      </c>
      <c r="K157" s="192">
        <v>77.5</v>
      </c>
      <c r="L157" s="193">
        <v>0.29523809523809502</v>
      </c>
      <c r="M157" s="188" t="s">
        <v>587</v>
      </c>
      <c r="N157" s="194">
        <v>43017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62</v>
      </c>
      <c r="B158" s="186">
        <v>42549</v>
      </c>
      <c r="C158" s="186"/>
      <c r="D158" s="187" t="s">
        <v>706</v>
      </c>
      <c r="E158" s="188" t="s">
        <v>618</v>
      </c>
      <c r="F158" s="189">
        <v>840</v>
      </c>
      <c r="G158" s="188"/>
      <c r="H158" s="188">
        <v>1230</v>
      </c>
      <c r="I158" s="190">
        <v>1230</v>
      </c>
      <c r="J158" s="191" t="s">
        <v>676</v>
      </c>
      <c r="K158" s="192">
        <v>390</v>
      </c>
      <c r="L158" s="193">
        <v>0.46428571428571402</v>
      </c>
      <c r="M158" s="188" t="s">
        <v>587</v>
      </c>
      <c r="N158" s="194">
        <v>42649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8">
        <v>63</v>
      </c>
      <c r="B159" s="209">
        <v>42556</v>
      </c>
      <c r="C159" s="209"/>
      <c r="D159" s="210" t="s">
        <v>707</v>
      </c>
      <c r="E159" s="211" t="s">
        <v>618</v>
      </c>
      <c r="F159" s="211">
        <v>395</v>
      </c>
      <c r="G159" s="212"/>
      <c r="H159" s="212">
        <f>(468.5+342.5)/2</f>
        <v>405.5</v>
      </c>
      <c r="I159" s="212">
        <v>510</v>
      </c>
      <c r="J159" s="213" t="s">
        <v>708</v>
      </c>
      <c r="K159" s="214">
        <f t="shared" ref="K159:K165" si="55">H159-F159</f>
        <v>10.5</v>
      </c>
      <c r="L159" s="215">
        <f t="shared" ref="L159:L165" si="56">K159/F159</f>
        <v>2.6582278481012658E-2</v>
      </c>
      <c r="M159" s="211" t="s">
        <v>709</v>
      </c>
      <c r="N159" s="209">
        <v>43606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5">
        <v>64</v>
      </c>
      <c r="B160" s="196">
        <v>42584</v>
      </c>
      <c r="C160" s="196"/>
      <c r="D160" s="197" t="s">
        <v>710</v>
      </c>
      <c r="E160" s="198" t="s">
        <v>589</v>
      </c>
      <c r="F160" s="199">
        <f>169.5-12.8</f>
        <v>156.69999999999999</v>
      </c>
      <c r="G160" s="199"/>
      <c r="H160" s="200">
        <v>77</v>
      </c>
      <c r="I160" s="200" t="s">
        <v>711</v>
      </c>
      <c r="J160" s="201" t="s">
        <v>712</v>
      </c>
      <c r="K160" s="202">
        <f t="shared" si="55"/>
        <v>-79.699999999999989</v>
      </c>
      <c r="L160" s="203">
        <f t="shared" si="56"/>
        <v>-0.50861518825781749</v>
      </c>
      <c r="M160" s="199" t="s">
        <v>599</v>
      </c>
      <c r="N160" s="196">
        <v>43522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5">
        <v>65</v>
      </c>
      <c r="B161" s="196">
        <v>42586</v>
      </c>
      <c r="C161" s="196"/>
      <c r="D161" s="197" t="s">
        <v>713</v>
      </c>
      <c r="E161" s="198" t="s">
        <v>618</v>
      </c>
      <c r="F161" s="199">
        <v>400</v>
      </c>
      <c r="G161" s="199"/>
      <c r="H161" s="200">
        <v>305</v>
      </c>
      <c r="I161" s="200">
        <v>475</v>
      </c>
      <c r="J161" s="201" t="s">
        <v>714</v>
      </c>
      <c r="K161" s="202">
        <f t="shared" si="55"/>
        <v>-95</v>
      </c>
      <c r="L161" s="203">
        <f t="shared" si="56"/>
        <v>-0.23749999999999999</v>
      </c>
      <c r="M161" s="199" t="s">
        <v>599</v>
      </c>
      <c r="N161" s="196">
        <v>43606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66</v>
      </c>
      <c r="B162" s="186">
        <v>42593</v>
      </c>
      <c r="C162" s="186"/>
      <c r="D162" s="187" t="s">
        <v>715</v>
      </c>
      <c r="E162" s="188" t="s">
        <v>618</v>
      </c>
      <c r="F162" s="189">
        <v>86.5</v>
      </c>
      <c r="G162" s="188"/>
      <c r="H162" s="188">
        <v>130</v>
      </c>
      <c r="I162" s="190">
        <v>130</v>
      </c>
      <c r="J162" s="191" t="s">
        <v>716</v>
      </c>
      <c r="K162" s="192">
        <f t="shared" si="55"/>
        <v>43.5</v>
      </c>
      <c r="L162" s="193">
        <f t="shared" si="56"/>
        <v>0.50289017341040465</v>
      </c>
      <c r="M162" s="188" t="s">
        <v>587</v>
      </c>
      <c r="N162" s="194">
        <v>43091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5">
        <v>67</v>
      </c>
      <c r="B163" s="196">
        <v>42600</v>
      </c>
      <c r="C163" s="196"/>
      <c r="D163" s="197" t="s">
        <v>109</v>
      </c>
      <c r="E163" s="198" t="s">
        <v>618</v>
      </c>
      <c r="F163" s="199">
        <v>133.5</v>
      </c>
      <c r="G163" s="199"/>
      <c r="H163" s="200">
        <v>126.5</v>
      </c>
      <c r="I163" s="200">
        <v>178</v>
      </c>
      <c r="J163" s="201" t="s">
        <v>717</v>
      </c>
      <c r="K163" s="202">
        <f t="shared" si="55"/>
        <v>-7</v>
      </c>
      <c r="L163" s="203">
        <f t="shared" si="56"/>
        <v>-5.2434456928838954E-2</v>
      </c>
      <c r="M163" s="199" t="s">
        <v>599</v>
      </c>
      <c r="N163" s="196">
        <v>42615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68</v>
      </c>
      <c r="B164" s="186">
        <v>42613</v>
      </c>
      <c r="C164" s="186"/>
      <c r="D164" s="187" t="s">
        <v>718</v>
      </c>
      <c r="E164" s="188" t="s">
        <v>618</v>
      </c>
      <c r="F164" s="189">
        <v>560</v>
      </c>
      <c r="G164" s="188"/>
      <c r="H164" s="188">
        <v>725</v>
      </c>
      <c r="I164" s="190">
        <v>725</v>
      </c>
      <c r="J164" s="191" t="s">
        <v>620</v>
      </c>
      <c r="K164" s="192">
        <f t="shared" si="55"/>
        <v>165</v>
      </c>
      <c r="L164" s="193">
        <f t="shared" si="56"/>
        <v>0.29464285714285715</v>
      </c>
      <c r="M164" s="188" t="s">
        <v>587</v>
      </c>
      <c r="N164" s="194">
        <v>42456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69</v>
      </c>
      <c r="B165" s="186">
        <v>42614</v>
      </c>
      <c r="C165" s="186"/>
      <c r="D165" s="187" t="s">
        <v>719</v>
      </c>
      <c r="E165" s="188" t="s">
        <v>618</v>
      </c>
      <c r="F165" s="189">
        <v>160.5</v>
      </c>
      <c r="G165" s="188"/>
      <c r="H165" s="188">
        <v>210</v>
      </c>
      <c r="I165" s="190">
        <v>210</v>
      </c>
      <c r="J165" s="191" t="s">
        <v>620</v>
      </c>
      <c r="K165" s="192">
        <f t="shared" si="55"/>
        <v>49.5</v>
      </c>
      <c r="L165" s="193">
        <f t="shared" si="56"/>
        <v>0.30841121495327101</v>
      </c>
      <c r="M165" s="188" t="s">
        <v>587</v>
      </c>
      <c r="N165" s="194">
        <v>42871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70</v>
      </c>
      <c r="B166" s="186">
        <v>42646</v>
      </c>
      <c r="C166" s="186"/>
      <c r="D166" s="187" t="s">
        <v>395</v>
      </c>
      <c r="E166" s="188" t="s">
        <v>618</v>
      </c>
      <c r="F166" s="189">
        <v>430</v>
      </c>
      <c r="G166" s="188"/>
      <c r="H166" s="188">
        <v>596</v>
      </c>
      <c r="I166" s="190">
        <v>575</v>
      </c>
      <c r="J166" s="191" t="s">
        <v>720</v>
      </c>
      <c r="K166" s="192">
        <v>166</v>
      </c>
      <c r="L166" s="193">
        <v>0.38604651162790699</v>
      </c>
      <c r="M166" s="188" t="s">
        <v>587</v>
      </c>
      <c r="N166" s="194">
        <v>42769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71</v>
      </c>
      <c r="B167" s="186">
        <v>42657</v>
      </c>
      <c r="C167" s="186"/>
      <c r="D167" s="187" t="s">
        <v>721</v>
      </c>
      <c r="E167" s="188" t="s">
        <v>618</v>
      </c>
      <c r="F167" s="189">
        <v>280</v>
      </c>
      <c r="G167" s="188"/>
      <c r="H167" s="188">
        <v>345</v>
      </c>
      <c r="I167" s="190">
        <v>345</v>
      </c>
      <c r="J167" s="191" t="s">
        <v>620</v>
      </c>
      <c r="K167" s="192">
        <f t="shared" ref="K167:K172" si="57">H167-F167</f>
        <v>65</v>
      </c>
      <c r="L167" s="193">
        <f>K167/F167</f>
        <v>0.23214285714285715</v>
      </c>
      <c r="M167" s="188" t="s">
        <v>587</v>
      </c>
      <c r="N167" s="194">
        <v>42814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72</v>
      </c>
      <c r="B168" s="186">
        <v>42657</v>
      </c>
      <c r="C168" s="186"/>
      <c r="D168" s="187" t="s">
        <v>722</v>
      </c>
      <c r="E168" s="188" t="s">
        <v>618</v>
      </c>
      <c r="F168" s="189">
        <v>245</v>
      </c>
      <c r="G168" s="188"/>
      <c r="H168" s="188">
        <v>325.5</v>
      </c>
      <c r="I168" s="190">
        <v>330</v>
      </c>
      <c r="J168" s="191" t="s">
        <v>723</v>
      </c>
      <c r="K168" s="192">
        <f t="shared" si="57"/>
        <v>80.5</v>
      </c>
      <c r="L168" s="193">
        <f>K168/F168</f>
        <v>0.32857142857142857</v>
      </c>
      <c r="M168" s="188" t="s">
        <v>587</v>
      </c>
      <c r="N168" s="194">
        <v>42769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73</v>
      </c>
      <c r="B169" s="186">
        <v>42660</v>
      </c>
      <c r="C169" s="186"/>
      <c r="D169" s="187" t="s">
        <v>345</v>
      </c>
      <c r="E169" s="188" t="s">
        <v>618</v>
      </c>
      <c r="F169" s="189">
        <v>125</v>
      </c>
      <c r="G169" s="188"/>
      <c r="H169" s="188">
        <v>160</v>
      </c>
      <c r="I169" s="190">
        <v>160</v>
      </c>
      <c r="J169" s="191" t="s">
        <v>676</v>
      </c>
      <c r="K169" s="192">
        <f t="shared" si="57"/>
        <v>35</v>
      </c>
      <c r="L169" s="193">
        <v>0.28000000000000003</v>
      </c>
      <c r="M169" s="188" t="s">
        <v>587</v>
      </c>
      <c r="N169" s="194">
        <v>42803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74</v>
      </c>
      <c r="B170" s="186">
        <v>42660</v>
      </c>
      <c r="C170" s="186"/>
      <c r="D170" s="187" t="s">
        <v>468</v>
      </c>
      <c r="E170" s="188" t="s">
        <v>618</v>
      </c>
      <c r="F170" s="189">
        <v>114</v>
      </c>
      <c r="G170" s="188"/>
      <c r="H170" s="188">
        <v>145</v>
      </c>
      <c r="I170" s="190">
        <v>145</v>
      </c>
      <c r="J170" s="191" t="s">
        <v>676</v>
      </c>
      <c r="K170" s="192">
        <f t="shared" si="57"/>
        <v>31</v>
      </c>
      <c r="L170" s="193">
        <f>K170/F170</f>
        <v>0.27192982456140352</v>
      </c>
      <c r="M170" s="188" t="s">
        <v>587</v>
      </c>
      <c r="N170" s="194">
        <v>42859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75</v>
      </c>
      <c r="B171" s="186">
        <v>42660</v>
      </c>
      <c r="C171" s="186"/>
      <c r="D171" s="187" t="s">
        <v>724</v>
      </c>
      <c r="E171" s="188" t="s">
        <v>618</v>
      </c>
      <c r="F171" s="189">
        <v>212</v>
      </c>
      <c r="G171" s="188"/>
      <c r="H171" s="188">
        <v>280</v>
      </c>
      <c r="I171" s="190">
        <v>276</v>
      </c>
      <c r="J171" s="191" t="s">
        <v>725</v>
      </c>
      <c r="K171" s="192">
        <f t="shared" si="57"/>
        <v>68</v>
      </c>
      <c r="L171" s="193">
        <f>K171/F171</f>
        <v>0.32075471698113206</v>
      </c>
      <c r="M171" s="188" t="s">
        <v>587</v>
      </c>
      <c r="N171" s="194">
        <v>42858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76</v>
      </c>
      <c r="B172" s="186">
        <v>42678</v>
      </c>
      <c r="C172" s="186"/>
      <c r="D172" s="187" t="s">
        <v>456</v>
      </c>
      <c r="E172" s="188" t="s">
        <v>618</v>
      </c>
      <c r="F172" s="189">
        <v>155</v>
      </c>
      <c r="G172" s="188"/>
      <c r="H172" s="188">
        <v>210</v>
      </c>
      <c r="I172" s="190">
        <v>210</v>
      </c>
      <c r="J172" s="191" t="s">
        <v>726</v>
      </c>
      <c r="K172" s="192">
        <f t="shared" si="57"/>
        <v>55</v>
      </c>
      <c r="L172" s="193">
        <f>K172/F172</f>
        <v>0.35483870967741937</v>
      </c>
      <c r="M172" s="188" t="s">
        <v>587</v>
      </c>
      <c r="N172" s="194">
        <v>42944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5">
        <v>77</v>
      </c>
      <c r="B173" s="196">
        <v>42710</v>
      </c>
      <c r="C173" s="196"/>
      <c r="D173" s="197" t="s">
        <v>727</v>
      </c>
      <c r="E173" s="198" t="s">
        <v>618</v>
      </c>
      <c r="F173" s="199">
        <v>150.5</v>
      </c>
      <c r="G173" s="199"/>
      <c r="H173" s="200">
        <v>72.5</v>
      </c>
      <c r="I173" s="200">
        <v>174</v>
      </c>
      <c r="J173" s="201" t="s">
        <v>728</v>
      </c>
      <c r="K173" s="202">
        <v>-78</v>
      </c>
      <c r="L173" s="203">
        <v>-0.51827242524916906</v>
      </c>
      <c r="M173" s="199" t="s">
        <v>599</v>
      </c>
      <c r="N173" s="196">
        <v>43333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78</v>
      </c>
      <c r="B174" s="186">
        <v>42712</v>
      </c>
      <c r="C174" s="186"/>
      <c r="D174" s="187" t="s">
        <v>729</v>
      </c>
      <c r="E174" s="188" t="s">
        <v>618</v>
      </c>
      <c r="F174" s="189">
        <v>380</v>
      </c>
      <c r="G174" s="188"/>
      <c r="H174" s="188">
        <v>478</v>
      </c>
      <c r="I174" s="190">
        <v>468</v>
      </c>
      <c r="J174" s="191" t="s">
        <v>676</v>
      </c>
      <c r="K174" s="192">
        <f>H174-F174</f>
        <v>98</v>
      </c>
      <c r="L174" s="193">
        <f>K174/F174</f>
        <v>0.25789473684210529</v>
      </c>
      <c r="M174" s="188" t="s">
        <v>587</v>
      </c>
      <c r="N174" s="194">
        <v>43025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79</v>
      </c>
      <c r="B175" s="186">
        <v>42734</v>
      </c>
      <c r="C175" s="186"/>
      <c r="D175" s="187" t="s">
        <v>108</v>
      </c>
      <c r="E175" s="188" t="s">
        <v>618</v>
      </c>
      <c r="F175" s="189">
        <v>305</v>
      </c>
      <c r="G175" s="188"/>
      <c r="H175" s="188">
        <v>375</v>
      </c>
      <c r="I175" s="190">
        <v>375</v>
      </c>
      <c r="J175" s="191" t="s">
        <v>676</v>
      </c>
      <c r="K175" s="192">
        <f>H175-F175</f>
        <v>70</v>
      </c>
      <c r="L175" s="193">
        <f>K175/F175</f>
        <v>0.22950819672131148</v>
      </c>
      <c r="M175" s="188" t="s">
        <v>587</v>
      </c>
      <c r="N175" s="194">
        <v>42768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80</v>
      </c>
      <c r="B176" s="186">
        <v>42739</v>
      </c>
      <c r="C176" s="186"/>
      <c r="D176" s="187" t="s">
        <v>94</v>
      </c>
      <c r="E176" s="188" t="s">
        <v>618</v>
      </c>
      <c r="F176" s="189">
        <v>99.5</v>
      </c>
      <c r="G176" s="188"/>
      <c r="H176" s="188">
        <v>158</v>
      </c>
      <c r="I176" s="190">
        <v>158</v>
      </c>
      <c r="J176" s="191" t="s">
        <v>676</v>
      </c>
      <c r="K176" s="192">
        <f>H176-F176</f>
        <v>58.5</v>
      </c>
      <c r="L176" s="193">
        <f>K176/F176</f>
        <v>0.5879396984924623</v>
      </c>
      <c r="M176" s="188" t="s">
        <v>587</v>
      </c>
      <c r="N176" s="194">
        <v>42898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81</v>
      </c>
      <c r="B177" s="186">
        <v>42739</v>
      </c>
      <c r="C177" s="186"/>
      <c r="D177" s="187" t="s">
        <v>94</v>
      </c>
      <c r="E177" s="188" t="s">
        <v>618</v>
      </c>
      <c r="F177" s="189">
        <v>99.5</v>
      </c>
      <c r="G177" s="188"/>
      <c r="H177" s="188">
        <v>158</v>
      </c>
      <c r="I177" s="190">
        <v>158</v>
      </c>
      <c r="J177" s="191" t="s">
        <v>676</v>
      </c>
      <c r="K177" s="192">
        <v>58.5</v>
      </c>
      <c r="L177" s="193">
        <v>0.58793969849246197</v>
      </c>
      <c r="M177" s="188" t="s">
        <v>587</v>
      </c>
      <c r="N177" s="194">
        <v>42898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82</v>
      </c>
      <c r="B178" s="186">
        <v>42786</v>
      </c>
      <c r="C178" s="186"/>
      <c r="D178" s="187" t="s">
        <v>185</v>
      </c>
      <c r="E178" s="188" t="s">
        <v>618</v>
      </c>
      <c r="F178" s="189">
        <v>140.5</v>
      </c>
      <c r="G178" s="188"/>
      <c r="H178" s="188">
        <v>220</v>
      </c>
      <c r="I178" s="190">
        <v>220</v>
      </c>
      <c r="J178" s="191" t="s">
        <v>676</v>
      </c>
      <c r="K178" s="192">
        <f>H178-F178</f>
        <v>79.5</v>
      </c>
      <c r="L178" s="193">
        <f>K178/F178</f>
        <v>0.5658362989323843</v>
      </c>
      <c r="M178" s="188" t="s">
        <v>587</v>
      </c>
      <c r="N178" s="194">
        <v>42864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83</v>
      </c>
      <c r="B179" s="186">
        <v>42786</v>
      </c>
      <c r="C179" s="186"/>
      <c r="D179" s="187" t="s">
        <v>730</v>
      </c>
      <c r="E179" s="188" t="s">
        <v>618</v>
      </c>
      <c r="F179" s="189">
        <v>202.5</v>
      </c>
      <c r="G179" s="188"/>
      <c r="H179" s="188">
        <v>234</v>
      </c>
      <c r="I179" s="190">
        <v>234</v>
      </c>
      <c r="J179" s="191" t="s">
        <v>676</v>
      </c>
      <c r="K179" s="192">
        <v>31.5</v>
      </c>
      <c r="L179" s="193">
        <v>0.155555555555556</v>
      </c>
      <c r="M179" s="188" t="s">
        <v>587</v>
      </c>
      <c r="N179" s="194">
        <v>42836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84</v>
      </c>
      <c r="B180" s="186">
        <v>42818</v>
      </c>
      <c r="C180" s="186"/>
      <c r="D180" s="187" t="s">
        <v>731</v>
      </c>
      <c r="E180" s="188" t="s">
        <v>618</v>
      </c>
      <c r="F180" s="189">
        <v>300.5</v>
      </c>
      <c r="G180" s="188"/>
      <c r="H180" s="188">
        <v>417.5</v>
      </c>
      <c r="I180" s="190">
        <v>420</v>
      </c>
      <c r="J180" s="191" t="s">
        <v>732</v>
      </c>
      <c r="K180" s="192">
        <f>H180-F180</f>
        <v>117</v>
      </c>
      <c r="L180" s="193">
        <f>K180/F180</f>
        <v>0.38935108153078202</v>
      </c>
      <c r="M180" s="188" t="s">
        <v>587</v>
      </c>
      <c r="N180" s="194">
        <v>43070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85</v>
      </c>
      <c r="B181" s="186">
        <v>42818</v>
      </c>
      <c r="C181" s="186"/>
      <c r="D181" s="187" t="s">
        <v>706</v>
      </c>
      <c r="E181" s="188" t="s">
        <v>618</v>
      </c>
      <c r="F181" s="189">
        <v>850</v>
      </c>
      <c r="G181" s="188"/>
      <c r="H181" s="188">
        <v>1042.5</v>
      </c>
      <c r="I181" s="190">
        <v>1023</v>
      </c>
      <c r="J181" s="191" t="s">
        <v>733</v>
      </c>
      <c r="K181" s="192">
        <v>192.5</v>
      </c>
      <c r="L181" s="193">
        <v>0.22647058823529401</v>
      </c>
      <c r="M181" s="188" t="s">
        <v>587</v>
      </c>
      <c r="N181" s="194">
        <v>42830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86</v>
      </c>
      <c r="B182" s="186">
        <v>42830</v>
      </c>
      <c r="C182" s="186"/>
      <c r="D182" s="187" t="s">
        <v>487</v>
      </c>
      <c r="E182" s="188" t="s">
        <v>618</v>
      </c>
      <c r="F182" s="189">
        <v>785</v>
      </c>
      <c r="G182" s="188"/>
      <c r="H182" s="188">
        <v>930</v>
      </c>
      <c r="I182" s="190">
        <v>920</v>
      </c>
      <c r="J182" s="191" t="s">
        <v>734</v>
      </c>
      <c r="K182" s="192">
        <f>H182-F182</f>
        <v>145</v>
      </c>
      <c r="L182" s="193">
        <f>K182/F182</f>
        <v>0.18471337579617833</v>
      </c>
      <c r="M182" s="188" t="s">
        <v>587</v>
      </c>
      <c r="N182" s="194">
        <v>42976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5">
        <v>87</v>
      </c>
      <c r="B183" s="196">
        <v>42831</v>
      </c>
      <c r="C183" s="196"/>
      <c r="D183" s="197" t="s">
        <v>735</v>
      </c>
      <c r="E183" s="198" t="s">
        <v>618</v>
      </c>
      <c r="F183" s="199">
        <v>40</v>
      </c>
      <c r="G183" s="199"/>
      <c r="H183" s="200">
        <v>13.1</v>
      </c>
      <c r="I183" s="200">
        <v>60</v>
      </c>
      <c r="J183" s="201" t="s">
        <v>736</v>
      </c>
      <c r="K183" s="202">
        <v>-26.9</v>
      </c>
      <c r="L183" s="203">
        <v>-0.67249999999999999</v>
      </c>
      <c r="M183" s="199" t="s">
        <v>599</v>
      </c>
      <c r="N183" s="196">
        <v>43138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88</v>
      </c>
      <c r="B184" s="186">
        <v>42837</v>
      </c>
      <c r="C184" s="186"/>
      <c r="D184" s="187" t="s">
        <v>93</v>
      </c>
      <c r="E184" s="188" t="s">
        <v>618</v>
      </c>
      <c r="F184" s="189">
        <v>289.5</v>
      </c>
      <c r="G184" s="188"/>
      <c r="H184" s="188">
        <v>354</v>
      </c>
      <c r="I184" s="190">
        <v>360</v>
      </c>
      <c r="J184" s="191" t="s">
        <v>737</v>
      </c>
      <c r="K184" s="192">
        <f t="shared" ref="K184:K192" si="58">H184-F184</f>
        <v>64.5</v>
      </c>
      <c r="L184" s="193">
        <f t="shared" ref="L184:L192" si="59">K184/F184</f>
        <v>0.22279792746113988</v>
      </c>
      <c r="M184" s="188" t="s">
        <v>587</v>
      </c>
      <c r="N184" s="194">
        <v>43040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89</v>
      </c>
      <c r="B185" s="186">
        <v>42845</v>
      </c>
      <c r="C185" s="186"/>
      <c r="D185" s="187" t="s">
        <v>426</v>
      </c>
      <c r="E185" s="188" t="s">
        <v>618</v>
      </c>
      <c r="F185" s="189">
        <v>700</v>
      </c>
      <c r="G185" s="188"/>
      <c r="H185" s="188">
        <v>840</v>
      </c>
      <c r="I185" s="190">
        <v>840</v>
      </c>
      <c r="J185" s="191" t="s">
        <v>738</v>
      </c>
      <c r="K185" s="192">
        <f t="shared" si="58"/>
        <v>140</v>
      </c>
      <c r="L185" s="193">
        <f t="shared" si="59"/>
        <v>0.2</v>
      </c>
      <c r="M185" s="188" t="s">
        <v>587</v>
      </c>
      <c r="N185" s="194">
        <v>42893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90</v>
      </c>
      <c r="B186" s="186">
        <v>42887</v>
      </c>
      <c r="C186" s="186"/>
      <c r="D186" s="187" t="s">
        <v>739</v>
      </c>
      <c r="E186" s="188" t="s">
        <v>618</v>
      </c>
      <c r="F186" s="189">
        <v>130</v>
      </c>
      <c r="G186" s="188"/>
      <c r="H186" s="188">
        <v>144.25</v>
      </c>
      <c r="I186" s="190">
        <v>170</v>
      </c>
      <c r="J186" s="191" t="s">
        <v>740</v>
      </c>
      <c r="K186" s="192">
        <f t="shared" si="58"/>
        <v>14.25</v>
      </c>
      <c r="L186" s="193">
        <f t="shared" si="59"/>
        <v>0.10961538461538461</v>
      </c>
      <c r="M186" s="188" t="s">
        <v>587</v>
      </c>
      <c r="N186" s="194">
        <v>43675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91</v>
      </c>
      <c r="B187" s="186">
        <v>42901</v>
      </c>
      <c r="C187" s="186"/>
      <c r="D187" s="187" t="s">
        <v>741</v>
      </c>
      <c r="E187" s="188" t="s">
        <v>618</v>
      </c>
      <c r="F187" s="189">
        <v>214.5</v>
      </c>
      <c r="G187" s="188"/>
      <c r="H187" s="188">
        <v>262</v>
      </c>
      <c r="I187" s="190">
        <v>262</v>
      </c>
      <c r="J187" s="191" t="s">
        <v>742</v>
      </c>
      <c r="K187" s="192">
        <f t="shared" si="58"/>
        <v>47.5</v>
      </c>
      <c r="L187" s="193">
        <f t="shared" si="59"/>
        <v>0.22144522144522144</v>
      </c>
      <c r="M187" s="188" t="s">
        <v>587</v>
      </c>
      <c r="N187" s="194">
        <v>42977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16">
        <v>92</v>
      </c>
      <c r="B188" s="217">
        <v>42933</v>
      </c>
      <c r="C188" s="217"/>
      <c r="D188" s="218" t="s">
        <v>743</v>
      </c>
      <c r="E188" s="219" t="s">
        <v>618</v>
      </c>
      <c r="F188" s="220">
        <v>370</v>
      </c>
      <c r="G188" s="219"/>
      <c r="H188" s="219">
        <v>447.5</v>
      </c>
      <c r="I188" s="221">
        <v>450</v>
      </c>
      <c r="J188" s="222" t="s">
        <v>676</v>
      </c>
      <c r="K188" s="192">
        <f t="shared" si="58"/>
        <v>77.5</v>
      </c>
      <c r="L188" s="223">
        <f t="shared" si="59"/>
        <v>0.20945945945945946</v>
      </c>
      <c r="M188" s="219" t="s">
        <v>587</v>
      </c>
      <c r="N188" s="224">
        <v>43035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6">
        <v>93</v>
      </c>
      <c r="B189" s="217">
        <v>42943</v>
      </c>
      <c r="C189" s="217"/>
      <c r="D189" s="218" t="s">
        <v>183</v>
      </c>
      <c r="E189" s="219" t="s">
        <v>618</v>
      </c>
      <c r="F189" s="220">
        <v>657.5</v>
      </c>
      <c r="G189" s="219"/>
      <c r="H189" s="219">
        <v>825</v>
      </c>
      <c r="I189" s="221">
        <v>820</v>
      </c>
      <c r="J189" s="222" t="s">
        <v>676</v>
      </c>
      <c r="K189" s="192">
        <f t="shared" si="58"/>
        <v>167.5</v>
      </c>
      <c r="L189" s="223">
        <f t="shared" si="59"/>
        <v>0.25475285171102663</v>
      </c>
      <c r="M189" s="219" t="s">
        <v>587</v>
      </c>
      <c r="N189" s="224">
        <v>43090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94</v>
      </c>
      <c r="B190" s="186">
        <v>42964</v>
      </c>
      <c r="C190" s="186"/>
      <c r="D190" s="187" t="s">
        <v>361</v>
      </c>
      <c r="E190" s="188" t="s">
        <v>618</v>
      </c>
      <c r="F190" s="189">
        <v>605</v>
      </c>
      <c r="G190" s="188"/>
      <c r="H190" s="188">
        <v>750</v>
      </c>
      <c r="I190" s="190">
        <v>750</v>
      </c>
      <c r="J190" s="191" t="s">
        <v>734</v>
      </c>
      <c r="K190" s="192">
        <f t="shared" si="58"/>
        <v>145</v>
      </c>
      <c r="L190" s="193">
        <f t="shared" si="59"/>
        <v>0.23966942148760331</v>
      </c>
      <c r="M190" s="188" t="s">
        <v>587</v>
      </c>
      <c r="N190" s="194">
        <v>43027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5">
        <v>95</v>
      </c>
      <c r="B191" s="196">
        <v>42979</v>
      </c>
      <c r="C191" s="196"/>
      <c r="D191" s="204" t="s">
        <v>744</v>
      </c>
      <c r="E191" s="199" t="s">
        <v>618</v>
      </c>
      <c r="F191" s="199">
        <v>255</v>
      </c>
      <c r="G191" s="200"/>
      <c r="H191" s="200">
        <v>217.25</v>
      </c>
      <c r="I191" s="200">
        <v>320</v>
      </c>
      <c r="J191" s="201" t="s">
        <v>745</v>
      </c>
      <c r="K191" s="202">
        <f t="shared" si="58"/>
        <v>-37.75</v>
      </c>
      <c r="L191" s="205">
        <f t="shared" si="59"/>
        <v>-0.14803921568627451</v>
      </c>
      <c r="M191" s="199" t="s">
        <v>599</v>
      </c>
      <c r="N191" s="196">
        <v>43661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96</v>
      </c>
      <c r="B192" s="186">
        <v>42997</v>
      </c>
      <c r="C192" s="186"/>
      <c r="D192" s="187" t="s">
        <v>746</v>
      </c>
      <c r="E192" s="188" t="s">
        <v>618</v>
      </c>
      <c r="F192" s="189">
        <v>215</v>
      </c>
      <c r="G192" s="188"/>
      <c r="H192" s="188">
        <v>258</v>
      </c>
      <c r="I192" s="190">
        <v>258</v>
      </c>
      <c r="J192" s="191" t="s">
        <v>676</v>
      </c>
      <c r="K192" s="192">
        <f t="shared" si="58"/>
        <v>43</v>
      </c>
      <c r="L192" s="193">
        <f t="shared" si="59"/>
        <v>0.2</v>
      </c>
      <c r="M192" s="188" t="s">
        <v>587</v>
      </c>
      <c r="N192" s="194">
        <v>43040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97</v>
      </c>
      <c r="B193" s="186">
        <v>42997</v>
      </c>
      <c r="C193" s="186"/>
      <c r="D193" s="187" t="s">
        <v>746</v>
      </c>
      <c r="E193" s="188" t="s">
        <v>618</v>
      </c>
      <c r="F193" s="189">
        <v>215</v>
      </c>
      <c r="G193" s="188"/>
      <c r="H193" s="188">
        <v>258</v>
      </c>
      <c r="I193" s="190">
        <v>258</v>
      </c>
      <c r="J193" s="222" t="s">
        <v>676</v>
      </c>
      <c r="K193" s="192">
        <v>43</v>
      </c>
      <c r="L193" s="193">
        <v>0.2</v>
      </c>
      <c r="M193" s="188" t="s">
        <v>587</v>
      </c>
      <c r="N193" s="194">
        <v>43040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6">
        <v>98</v>
      </c>
      <c r="B194" s="217">
        <v>42998</v>
      </c>
      <c r="C194" s="217"/>
      <c r="D194" s="218" t="s">
        <v>747</v>
      </c>
      <c r="E194" s="219" t="s">
        <v>618</v>
      </c>
      <c r="F194" s="189">
        <v>75</v>
      </c>
      <c r="G194" s="219"/>
      <c r="H194" s="219">
        <v>90</v>
      </c>
      <c r="I194" s="221">
        <v>90</v>
      </c>
      <c r="J194" s="191" t="s">
        <v>748</v>
      </c>
      <c r="K194" s="192">
        <f t="shared" ref="K194:K199" si="60">H194-F194</f>
        <v>15</v>
      </c>
      <c r="L194" s="193">
        <f t="shared" ref="L194:L199" si="61">K194/F194</f>
        <v>0.2</v>
      </c>
      <c r="M194" s="188" t="s">
        <v>587</v>
      </c>
      <c r="N194" s="194">
        <v>43019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6">
        <v>99</v>
      </c>
      <c r="B195" s="217">
        <v>43011</v>
      </c>
      <c r="C195" s="217"/>
      <c r="D195" s="218" t="s">
        <v>601</v>
      </c>
      <c r="E195" s="219" t="s">
        <v>618</v>
      </c>
      <c r="F195" s="220">
        <v>315</v>
      </c>
      <c r="G195" s="219"/>
      <c r="H195" s="219">
        <v>392</v>
      </c>
      <c r="I195" s="221">
        <v>384</v>
      </c>
      <c r="J195" s="222" t="s">
        <v>749</v>
      </c>
      <c r="K195" s="192">
        <f t="shared" si="60"/>
        <v>77</v>
      </c>
      <c r="L195" s="223">
        <f t="shared" si="61"/>
        <v>0.24444444444444444</v>
      </c>
      <c r="M195" s="219" t="s">
        <v>587</v>
      </c>
      <c r="N195" s="224">
        <v>43017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6">
        <v>100</v>
      </c>
      <c r="B196" s="217">
        <v>43013</v>
      </c>
      <c r="C196" s="217"/>
      <c r="D196" s="218" t="s">
        <v>461</v>
      </c>
      <c r="E196" s="219" t="s">
        <v>618</v>
      </c>
      <c r="F196" s="220">
        <v>145</v>
      </c>
      <c r="G196" s="219"/>
      <c r="H196" s="219">
        <v>179</v>
      </c>
      <c r="I196" s="221">
        <v>180</v>
      </c>
      <c r="J196" s="222" t="s">
        <v>750</v>
      </c>
      <c r="K196" s="192">
        <f t="shared" si="60"/>
        <v>34</v>
      </c>
      <c r="L196" s="223">
        <f t="shared" si="61"/>
        <v>0.23448275862068965</v>
      </c>
      <c r="M196" s="219" t="s">
        <v>587</v>
      </c>
      <c r="N196" s="224">
        <v>43025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6">
        <v>101</v>
      </c>
      <c r="B197" s="217">
        <v>43014</v>
      </c>
      <c r="C197" s="217"/>
      <c r="D197" s="218" t="s">
        <v>335</v>
      </c>
      <c r="E197" s="219" t="s">
        <v>618</v>
      </c>
      <c r="F197" s="220">
        <v>256</v>
      </c>
      <c r="G197" s="219"/>
      <c r="H197" s="219">
        <v>323</v>
      </c>
      <c r="I197" s="221">
        <v>320</v>
      </c>
      <c r="J197" s="222" t="s">
        <v>676</v>
      </c>
      <c r="K197" s="192">
        <f t="shared" si="60"/>
        <v>67</v>
      </c>
      <c r="L197" s="223">
        <f t="shared" si="61"/>
        <v>0.26171875</v>
      </c>
      <c r="M197" s="219" t="s">
        <v>587</v>
      </c>
      <c r="N197" s="224">
        <v>43067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6">
        <v>102</v>
      </c>
      <c r="B198" s="217">
        <v>43017</v>
      </c>
      <c r="C198" s="217"/>
      <c r="D198" s="218" t="s">
        <v>351</v>
      </c>
      <c r="E198" s="219" t="s">
        <v>618</v>
      </c>
      <c r="F198" s="220">
        <v>137.5</v>
      </c>
      <c r="G198" s="219"/>
      <c r="H198" s="219">
        <v>184</v>
      </c>
      <c r="I198" s="221">
        <v>183</v>
      </c>
      <c r="J198" s="222" t="s">
        <v>751</v>
      </c>
      <c r="K198" s="192">
        <f t="shared" si="60"/>
        <v>46.5</v>
      </c>
      <c r="L198" s="223">
        <f t="shared" si="61"/>
        <v>0.33818181818181819</v>
      </c>
      <c r="M198" s="219" t="s">
        <v>587</v>
      </c>
      <c r="N198" s="224">
        <v>43108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6">
        <v>103</v>
      </c>
      <c r="B199" s="217">
        <v>43018</v>
      </c>
      <c r="C199" s="217"/>
      <c r="D199" s="218" t="s">
        <v>752</v>
      </c>
      <c r="E199" s="219" t="s">
        <v>618</v>
      </c>
      <c r="F199" s="220">
        <v>125.5</v>
      </c>
      <c r="G199" s="219"/>
      <c r="H199" s="219">
        <v>158</v>
      </c>
      <c r="I199" s="221">
        <v>155</v>
      </c>
      <c r="J199" s="222" t="s">
        <v>753</v>
      </c>
      <c r="K199" s="192">
        <f t="shared" si="60"/>
        <v>32.5</v>
      </c>
      <c r="L199" s="223">
        <f t="shared" si="61"/>
        <v>0.25896414342629481</v>
      </c>
      <c r="M199" s="219" t="s">
        <v>587</v>
      </c>
      <c r="N199" s="224">
        <v>43067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6">
        <v>104</v>
      </c>
      <c r="B200" s="217">
        <v>43018</v>
      </c>
      <c r="C200" s="217"/>
      <c r="D200" s="218" t="s">
        <v>754</v>
      </c>
      <c r="E200" s="219" t="s">
        <v>618</v>
      </c>
      <c r="F200" s="220">
        <v>895</v>
      </c>
      <c r="G200" s="219"/>
      <c r="H200" s="219">
        <v>1122.5</v>
      </c>
      <c r="I200" s="221">
        <v>1078</v>
      </c>
      <c r="J200" s="222" t="s">
        <v>755</v>
      </c>
      <c r="K200" s="192">
        <v>227.5</v>
      </c>
      <c r="L200" s="223">
        <v>0.25418994413407803</v>
      </c>
      <c r="M200" s="219" t="s">
        <v>587</v>
      </c>
      <c r="N200" s="224">
        <v>43117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6">
        <v>105</v>
      </c>
      <c r="B201" s="217">
        <v>43020</v>
      </c>
      <c r="C201" s="217"/>
      <c r="D201" s="218" t="s">
        <v>344</v>
      </c>
      <c r="E201" s="219" t="s">
        <v>618</v>
      </c>
      <c r="F201" s="220">
        <v>525</v>
      </c>
      <c r="G201" s="219"/>
      <c r="H201" s="219">
        <v>629</v>
      </c>
      <c r="I201" s="221">
        <v>629</v>
      </c>
      <c r="J201" s="222" t="s">
        <v>676</v>
      </c>
      <c r="K201" s="192">
        <v>104</v>
      </c>
      <c r="L201" s="223">
        <v>0.19809523809523799</v>
      </c>
      <c r="M201" s="219" t="s">
        <v>587</v>
      </c>
      <c r="N201" s="224">
        <v>43119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6">
        <v>106</v>
      </c>
      <c r="B202" s="217">
        <v>43046</v>
      </c>
      <c r="C202" s="217"/>
      <c r="D202" s="218" t="s">
        <v>386</v>
      </c>
      <c r="E202" s="219" t="s">
        <v>618</v>
      </c>
      <c r="F202" s="220">
        <v>740</v>
      </c>
      <c r="G202" s="219"/>
      <c r="H202" s="219">
        <v>892.5</v>
      </c>
      <c r="I202" s="221">
        <v>900</v>
      </c>
      <c r="J202" s="222" t="s">
        <v>756</v>
      </c>
      <c r="K202" s="192">
        <f>H202-F202</f>
        <v>152.5</v>
      </c>
      <c r="L202" s="223">
        <f>K202/F202</f>
        <v>0.20608108108108109</v>
      </c>
      <c r="M202" s="219" t="s">
        <v>587</v>
      </c>
      <c r="N202" s="224">
        <v>43052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107</v>
      </c>
      <c r="B203" s="186">
        <v>43073</v>
      </c>
      <c r="C203" s="186"/>
      <c r="D203" s="187" t="s">
        <v>757</v>
      </c>
      <c r="E203" s="188" t="s">
        <v>618</v>
      </c>
      <c r="F203" s="189">
        <v>118.5</v>
      </c>
      <c r="G203" s="188"/>
      <c r="H203" s="188">
        <v>143.5</v>
      </c>
      <c r="I203" s="190">
        <v>145</v>
      </c>
      <c r="J203" s="191" t="s">
        <v>608</v>
      </c>
      <c r="K203" s="192">
        <f>H203-F203</f>
        <v>25</v>
      </c>
      <c r="L203" s="193">
        <f>K203/F203</f>
        <v>0.2109704641350211</v>
      </c>
      <c r="M203" s="188" t="s">
        <v>587</v>
      </c>
      <c r="N203" s="194">
        <v>43097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5">
        <v>108</v>
      </c>
      <c r="B204" s="196">
        <v>43090</v>
      </c>
      <c r="C204" s="196"/>
      <c r="D204" s="197" t="s">
        <v>432</v>
      </c>
      <c r="E204" s="198" t="s">
        <v>618</v>
      </c>
      <c r="F204" s="199">
        <v>715</v>
      </c>
      <c r="G204" s="199"/>
      <c r="H204" s="200">
        <v>500</v>
      </c>
      <c r="I204" s="200">
        <v>872</v>
      </c>
      <c r="J204" s="201" t="s">
        <v>758</v>
      </c>
      <c r="K204" s="202">
        <f>H204-F204</f>
        <v>-215</v>
      </c>
      <c r="L204" s="203">
        <f>K204/F204</f>
        <v>-0.30069930069930068</v>
      </c>
      <c r="M204" s="199" t="s">
        <v>599</v>
      </c>
      <c r="N204" s="196">
        <v>43670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109</v>
      </c>
      <c r="B205" s="186">
        <v>43098</v>
      </c>
      <c r="C205" s="186"/>
      <c r="D205" s="187" t="s">
        <v>601</v>
      </c>
      <c r="E205" s="188" t="s">
        <v>618</v>
      </c>
      <c r="F205" s="189">
        <v>435</v>
      </c>
      <c r="G205" s="188"/>
      <c r="H205" s="188">
        <v>542.5</v>
      </c>
      <c r="I205" s="190">
        <v>539</v>
      </c>
      <c r="J205" s="191" t="s">
        <v>676</v>
      </c>
      <c r="K205" s="192">
        <v>107.5</v>
      </c>
      <c r="L205" s="193">
        <v>0.247126436781609</v>
      </c>
      <c r="M205" s="188" t="s">
        <v>587</v>
      </c>
      <c r="N205" s="194">
        <v>43206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110</v>
      </c>
      <c r="B206" s="186">
        <v>43098</v>
      </c>
      <c r="C206" s="186"/>
      <c r="D206" s="187" t="s">
        <v>559</v>
      </c>
      <c r="E206" s="188" t="s">
        <v>618</v>
      </c>
      <c r="F206" s="189">
        <v>885</v>
      </c>
      <c r="G206" s="188"/>
      <c r="H206" s="188">
        <v>1090</v>
      </c>
      <c r="I206" s="190">
        <v>1084</v>
      </c>
      <c r="J206" s="191" t="s">
        <v>676</v>
      </c>
      <c r="K206" s="192">
        <v>205</v>
      </c>
      <c r="L206" s="193">
        <v>0.23163841807909599</v>
      </c>
      <c r="M206" s="188" t="s">
        <v>587</v>
      </c>
      <c r="N206" s="194">
        <v>43213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5">
        <v>111</v>
      </c>
      <c r="B207" s="226">
        <v>43192</v>
      </c>
      <c r="C207" s="226"/>
      <c r="D207" s="204" t="s">
        <v>759</v>
      </c>
      <c r="E207" s="199" t="s">
        <v>618</v>
      </c>
      <c r="F207" s="227">
        <v>478.5</v>
      </c>
      <c r="G207" s="199"/>
      <c r="H207" s="199">
        <v>442</v>
      </c>
      <c r="I207" s="200">
        <v>613</v>
      </c>
      <c r="J207" s="201" t="s">
        <v>760</v>
      </c>
      <c r="K207" s="202">
        <f>H207-F207</f>
        <v>-36.5</v>
      </c>
      <c r="L207" s="203">
        <f>K207/F207</f>
        <v>-7.6280041797283177E-2</v>
      </c>
      <c r="M207" s="199" t="s">
        <v>599</v>
      </c>
      <c r="N207" s="196">
        <v>43762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5">
        <v>112</v>
      </c>
      <c r="B208" s="196">
        <v>43194</v>
      </c>
      <c r="C208" s="196"/>
      <c r="D208" s="197" t="s">
        <v>761</v>
      </c>
      <c r="E208" s="198" t="s">
        <v>618</v>
      </c>
      <c r="F208" s="199">
        <f>141.5-7.3</f>
        <v>134.19999999999999</v>
      </c>
      <c r="G208" s="199"/>
      <c r="H208" s="200">
        <v>77</v>
      </c>
      <c r="I208" s="200">
        <v>180</v>
      </c>
      <c r="J208" s="201" t="s">
        <v>762</v>
      </c>
      <c r="K208" s="202">
        <f>H208-F208</f>
        <v>-57.199999999999989</v>
      </c>
      <c r="L208" s="203">
        <f>K208/F208</f>
        <v>-0.42622950819672129</v>
      </c>
      <c r="M208" s="199" t="s">
        <v>599</v>
      </c>
      <c r="N208" s="196">
        <v>43522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5">
        <v>113</v>
      </c>
      <c r="B209" s="196">
        <v>43209</v>
      </c>
      <c r="C209" s="196"/>
      <c r="D209" s="197" t="s">
        <v>763</v>
      </c>
      <c r="E209" s="198" t="s">
        <v>618</v>
      </c>
      <c r="F209" s="199">
        <v>430</v>
      </c>
      <c r="G209" s="199"/>
      <c r="H209" s="200">
        <v>220</v>
      </c>
      <c r="I209" s="200">
        <v>537</v>
      </c>
      <c r="J209" s="201" t="s">
        <v>764</v>
      </c>
      <c r="K209" s="202">
        <f>H209-F209</f>
        <v>-210</v>
      </c>
      <c r="L209" s="203">
        <f>K209/F209</f>
        <v>-0.48837209302325579</v>
      </c>
      <c r="M209" s="199" t="s">
        <v>599</v>
      </c>
      <c r="N209" s="196">
        <v>43252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6">
        <v>114</v>
      </c>
      <c r="B210" s="217">
        <v>43220</v>
      </c>
      <c r="C210" s="217"/>
      <c r="D210" s="218" t="s">
        <v>387</v>
      </c>
      <c r="E210" s="219" t="s">
        <v>618</v>
      </c>
      <c r="F210" s="219">
        <v>153.5</v>
      </c>
      <c r="G210" s="219"/>
      <c r="H210" s="219">
        <v>196</v>
      </c>
      <c r="I210" s="221">
        <v>196</v>
      </c>
      <c r="J210" s="191" t="s">
        <v>765</v>
      </c>
      <c r="K210" s="192">
        <f>H210-F210</f>
        <v>42.5</v>
      </c>
      <c r="L210" s="193">
        <f>K210/F210</f>
        <v>0.27687296416938112</v>
      </c>
      <c r="M210" s="188" t="s">
        <v>587</v>
      </c>
      <c r="N210" s="194">
        <v>43605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5">
        <v>115</v>
      </c>
      <c r="B211" s="196">
        <v>43306</v>
      </c>
      <c r="C211" s="196"/>
      <c r="D211" s="197" t="s">
        <v>735</v>
      </c>
      <c r="E211" s="198" t="s">
        <v>618</v>
      </c>
      <c r="F211" s="199">
        <v>27.5</v>
      </c>
      <c r="G211" s="199"/>
      <c r="H211" s="200">
        <v>13.1</v>
      </c>
      <c r="I211" s="200">
        <v>60</v>
      </c>
      <c r="J211" s="201" t="s">
        <v>766</v>
      </c>
      <c r="K211" s="202">
        <v>-14.4</v>
      </c>
      <c r="L211" s="203">
        <v>-0.52363636363636401</v>
      </c>
      <c r="M211" s="199" t="s">
        <v>599</v>
      </c>
      <c r="N211" s="196">
        <v>43138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5">
        <v>116</v>
      </c>
      <c r="B212" s="226">
        <v>43318</v>
      </c>
      <c r="C212" s="226"/>
      <c r="D212" s="204" t="s">
        <v>767</v>
      </c>
      <c r="E212" s="199" t="s">
        <v>618</v>
      </c>
      <c r="F212" s="199">
        <v>148.5</v>
      </c>
      <c r="G212" s="199"/>
      <c r="H212" s="199">
        <v>102</v>
      </c>
      <c r="I212" s="200">
        <v>182</v>
      </c>
      <c r="J212" s="201" t="s">
        <v>768</v>
      </c>
      <c r="K212" s="202">
        <f>H212-F212</f>
        <v>-46.5</v>
      </c>
      <c r="L212" s="203">
        <f>K212/F212</f>
        <v>-0.31313131313131315</v>
      </c>
      <c r="M212" s="199" t="s">
        <v>599</v>
      </c>
      <c r="N212" s="196">
        <v>43661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117</v>
      </c>
      <c r="B213" s="186">
        <v>43335</v>
      </c>
      <c r="C213" s="186"/>
      <c r="D213" s="187" t="s">
        <v>769</v>
      </c>
      <c r="E213" s="188" t="s">
        <v>618</v>
      </c>
      <c r="F213" s="219">
        <v>285</v>
      </c>
      <c r="G213" s="188"/>
      <c r="H213" s="188">
        <v>355</v>
      </c>
      <c r="I213" s="190">
        <v>364</v>
      </c>
      <c r="J213" s="191" t="s">
        <v>770</v>
      </c>
      <c r="K213" s="192">
        <v>70</v>
      </c>
      <c r="L213" s="193">
        <v>0.24561403508771901</v>
      </c>
      <c r="M213" s="188" t="s">
        <v>587</v>
      </c>
      <c r="N213" s="194">
        <v>43455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118</v>
      </c>
      <c r="B214" s="186">
        <v>43341</v>
      </c>
      <c r="C214" s="186"/>
      <c r="D214" s="187" t="s">
        <v>375</v>
      </c>
      <c r="E214" s="188" t="s">
        <v>618</v>
      </c>
      <c r="F214" s="219">
        <v>525</v>
      </c>
      <c r="G214" s="188"/>
      <c r="H214" s="188">
        <v>585</v>
      </c>
      <c r="I214" s="190">
        <v>635</v>
      </c>
      <c r="J214" s="191" t="s">
        <v>771</v>
      </c>
      <c r="K214" s="192">
        <f t="shared" ref="K214:K231" si="62">H214-F214</f>
        <v>60</v>
      </c>
      <c r="L214" s="193">
        <f t="shared" ref="L214:L231" si="63">K214/F214</f>
        <v>0.11428571428571428</v>
      </c>
      <c r="M214" s="188" t="s">
        <v>587</v>
      </c>
      <c r="N214" s="194">
        <v>43662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119</v>
      </c>
      <c r="B215" s="186">
        <v>43395</v>
      </c>
      <c r="C215" s="186"/>
      <c r="D215" s="187" t="s">
        <v>361</v>
      </c>
      <c r="E215" s="188" t="s">
        <v>618</v>
      </c>
      <c r="F215" s="219">
        <v>475</v>
      </c>
      <c r="G215" s="188"/>
      <c r="H215" s="188">
        <v>574</v>
      </c>
      <c r="I215" s="190">
        <v>570</v>
      </c>
      <c r="J215" s="191" t="s">
        <v>676</v>
      </c>
      <c r="K215" s="192">
        <f t="shared" si="62"/>
        <v>99</v>
      </c>
      <c r="L215" s="193">
        <f t="shared" si="63"/>
        <v>0.20842105263157895</v>
      </c>
      <c r="M215" s="188" t="s">
        <v>587</v>
      </c>
      <c r="N215" s="194">
        <v>43403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6">
        <v>120</v>
      </c>
      <c r="B216" s="217">
        <v>43397</v>
      </c>
      <c r="C216" s="217"/>
      <c r="D216" s="218" t="s">
        <v>382</v>
      </c>
      <c r="E216" s="219" t="s">
        <v>618</v>
      </c>
      <c r="F216" s="219">
        <v>707.5</v>
      </c>
      <c r="G216" s="219"/>
      <c r="H216" s="219">
        <v>872</v>
      </c>
      <c r="I216" s="221">
        <v>872</v>
      </c>
      <c r="J216" s="222" t="s">
        <v>676</v>
      </c>
      <c r="K216" s="192">
        <f t="shared" si="62"/>
        <v>164.5</v>
      </c>
      <c r="L216" s="223">
        <f t="shared" si="63"/>
        <v>0.23250883392226149</v>
      </c>
      <c r="M216" s="219" t="s">
        <v>587</v>
      </c>
      <c r="N216" s="224">
        <v>43482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6">
        <v>121</v>
      </c>
      <c r="B217" s="217">
        <v>43398</v>
      </c>
      <c r="C217" s="217"/>
      <c r="D217" s="218" t="s">
        <v>772</v>
      </c>
      <c r="E217" s="219" t="s">
        <v>618</v>
      </c>
      <c r="F217" s="219">
        <v>162</v>
      </c>
      <c r="G217" s="219"/>
      <c r="H217" s="219">
        <v>204</v>
      </c>
      <c r="I217" s="221">
        <v>209</v>
      </c>
      <c r="J217" s="222" t="s">
        <v>773</v>
      </c>
      <c r="K217" s="192">
        <f t="shared" si="62"/>
        <v>42</v>
      </c>
      <c r="L217" s="223">
        <f t="shared" si="63"/>
        <v>0.25925925925925924</v>
      </c>
      <c r="M217" s="219" t="s">
        <v>587</v>
      </c>
      <c r="N217" s="224">
        <v>43539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6">
        <v>122</v>
      </c>
      <c r="B218" s="217">
        <v>43399</v>
      </c>
      <c r="C218" s="217"/>
      <c r="D218" s="218" t="s">
        <v>480</v>
      </c>
      <c r="E218" s="219" t="s">
        <v>618</v>
      </c>
      <c r="F218" s="219">
        <v>240</v>
      </c>
      <c r="G218" s="219"/>
      <c r="H218" s="219">
        <v>297</v>
      </c>
      <c r="I218" s="221">
        <v>297</v>
      </c>
      <c r="J218" s="222" t="s">
        <v>676</v>
      </c>
      <c r="K218" s="228">
        <f t="shared" si="62"/>
        <v>57</v>
      </c>
      <c r="L218" s="223">
        <f t="shared" si="63"/>
        <v>0.23749999999999999</v>
      </c>
      <c r="M218" s="219" t="s">
        <v>587</v>
      </c>
      <c r="N218" s="224">
        <v>43417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123</v>
      </c>
      <c r="B219" s="186">
        <v>43439</v>
      </c>
      <c r="C219" s="186"/>
      <c r="D219" s="187" t="s">
        <v>774</v>
      </c>
      <c r="E219" s="188" t="s">
        <v>618</v>
      </c>
      <c r="F219" s="188">
        <v>202.5</v>
      </c>
      <c r="G219" s="188"/>
      <c r="H219" s="188">
        <v>255</v>
      </c>
      <c r="I219" s="190">
        <v>252</v>
      </c>
      <c r="J219" s="191" t="s">
        <v>676</v>
      </c>
      <c r="K219" s="192">
        <f t="shared" si="62"/>
        <v>52.5</v>
      </c>
      <c r="L219" s="193">
        <f t="shared" si="63"/>
        <v>0.25925925925925924</v>
      </c>
      <c r="M219" s="188" t="s">
        <v>587</v>
      </c>
      <c r="N219" s="194">
        <v>43542</v>
      </c>
      <c r="O219" s="1"/>
      <c r="P219" s="1"/>
      <c r="Q219" s="1"/>
      <c r="R219" s="6" t="s">
        <v>775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6">
        <v>124</v>
      </c>
      <c r="B220" s="217">
        <v>43465</v>
      </c>
      <c r="C220" s="186"/>
      <c r="D220" s="218" t="s">
        <v>414</v>
      </c>
      <c r="E220" s="219" t="s">
        <v>618</v>
      </c>
      <c r="F220" s="219">
        <v>710</v>
      </c>
      <c r="G220" s="219"/>
      <c r="H220" s="219">
        <v>866</v>
      </c>
      <c r="I220" s="221">
        <v>866</v>
      </c>
      <c r="J220" s="222" t="s">
        <v>676</v>
      </c>
      <c r="K220" s="192">
        <f t="shared" si="62"/>
        <v>156</v>
      </c>
      <c r="L220" s="193">
        <f t="shared" si="63"/>
        <v>0.21971830985915494</v>
      </c>
      <c r="M220" s="188" t="s">
        <v>587</v>
      </c>
      <c r="N220" s="194">
        <v>43553</v>
      </c>
      <c r="O220" s="1"/>
      <c r="P220" s="1"/>
      <c r="Q220" s="1"/>
      <c r="R220" s="6" t="s">
        <v>775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6">
        <v>125</v>
      </c>
      <c r="B221" s="217">
        <v>43522</v>
      </c>
      <c r="C221" s="217"/>
      <c r="D221" s="218" t="s">
        <v>152</v>
      </c>
      <c r="E221" s="219" t="s">
        <v>618</v>
      </c>
      <c r="F221" s="219">
        <v>337.25</v>
      </c>
      <c r="G221" s="219"/>
      <c r="H221" s="219">
        <v>398.5</v>
      </c>
      <c r="I221" s="221">
        <v>411</v>
      </c>
      <c r="J221" s="191" t="s">
        <v>776</v>
      </c>
      <c r="K221" s="192">
        <f t="shared" si="62"/>
        <v>61.25</v>
      </c>
      <c r="L221" s="193">
        <f t="shared" si="63"/>
        <v>0.1816160118606375</v>
      </c>
      <c r="M221" s="188" t="s">
        <v>587</v>
      </c>
      <c r="N221" s="194">
        <v>43760</v>
      </c>
      <c r="O221" s="1"/>
      <c r="P221" s="1"/>
      <c r="Q221" s="1"/>
      <c r="R221" s="6" t="s">
        <v>775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9">
        <v>126</v>
      </c>
      <c r="B222" s="230">
        <v>43559</v>
      </c>
      <c r="C222" s="230"/>
      <c r="D222" s="231" t="s">
        <v>777</v>
      </c>
      <c r="E222" s="232" t="s">
        <v>618</v>
      </c>
      <c r="F222" s="232">
        <v>130</v>
      </c>
      <c r="G222" s="232"/>
      <c r="H222" s="232">
        <v>65</v>
      </c>
      <c r="I222" s="233">
        <v>158</v>
      </c>
      <c r="J222" s="201" t="s">
        <v>778</v>
      </c>
      <c r="K222" s="202">
        <f t="shared" si="62"/>
        <v>-65</v>
      </c>
      <c r="L222" s="203">
        <f t="shared" si="63"/>
        <v>-0.5</v>
      </c>
      <c r="M222" s="199" t="s">
        <v>599</v>
      </c>
      <c r="N222" s="196">
        <v>43726</v>
      </c>
      <c r="O222" s="1"/>
      <c r="P222" s="1"/>
      <c r="Q222" s="1"/>
      <c r="R222" s="6" t="s">
        <v>779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127</v>
      </c>
      <c r="B223" s="217">
        <v>43017</v>
      </c>
      <c r="C223" s="217"/>
      <c r="D223" s="218" t="s">
        <v>185</v>
      </c>
      <c r="E223" s="219" t="s">
        <v>618</v>
      </c>
      <c r="F223" s="219">
        <v>141.5</v>
      </c>
      <c r="G223" s="219"/>
      <c r="H223" s="219">
        <v>183.5</v>
      </c>
      <c r="I223" s="221">
        <v>210</v>
      </c>
      <c r="J223" s="191" t="s">
        <v>773</v>
      </c>
      <c r="K223" s="192">
        <f t="shared" si="62"/>
        <v>42</v>
      </c>
      <c r="L223" s="193">
        <f t="shared" si="63"/>
        <v>0.29681978798586572</v>
      </c>
      <c r="M223" s="188" t="s">
        <v>587</v>
      </c>
      <c r="N223" s="194">
        <v>43042</v>
      </c>
      <c r="O223" s="1"/>
      <c r="P223" s="1"/>
      <c r="Q223" s="1"/>
      <c r="R223" s="6" t="s">
        <v>779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9">
        <v>128</v>
      </c>
      <c r="B224" s="230">
        <v>43074</v>
      </c>
      <c r="C224" s="230"/>
      <c r="D224" s="231" t="s">
        <v>780</v>
      </c>
      <c r="E224" s="232" t="s">
        <v>618</v>
      </c>
      <c r="F224" s="227">
        <v>172</v>
      </c>
      <c r="G224" s="232"/>
      <c r="H224" s="232">
        <v>155.25</v>
      </c>
      <c r="I224" s="233">
        <v>230</v>
      </c>
      <c r="J224" s="201" t="s">
        <v>781</v>
      </c>
      <c r="K224" s="202">
        <f t="shared" si="62"/>
        <v>-16.75</v>
      </c>
      <c r="L224" s="203">
        <f t="shared" si="63"/>
        <v>-9.7383720930232565E-2</v>
      </c>
      <c r="M224" s="199" t="s">
        <v>599</v>
      </c>
      <c r="N224" s="196">
        <v>43787</v>
      </c>
      <c r="O224" s="1"/>
      <c r="P224" s="1"/>
      <c r="Q224" s="1"/>
      <c r="R224" s="6" t="s">
        <v>779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6">
        <v>129</v>
      </c>
      <c r="B225" s="217">
        <v>43398</v>
      </c>
      <c r="C225" s="217"/>
      <c r="D225" s="218" t="s">
        <v>107</v>
      </c>
      <c r="E225" s="219" t="s">
        <v>618</v>
      </c>
      <c r="F225" s="219">
        <v>698.5</v>
      </c>
      <c r="G225" s="219"/>
      <c r="H225" s="219">
        <v>890</v>
      </c>
      <c r="I225" s="221">
        <v>890</v>
      </c>
      <c r="J225" s="191" t="s">
        <v>849</v>
      </c>
      <c r="K225" s="192">
        <f t="shared" si="62"/>
        <v>191.5</v>
      </c>
      <c r="L225" s="193">
        <f t="shared" si="63"/>
        <v>0.27415891195418757</v>
      </c>
      <c r="M225" s="188" t="s">
        <v>587</v>
      </c>
      <c r="N225" s="194">
        <v>44328</v>
      </c>
      <c r="O225" s="1"/>
      <c r="P225" s="1"/>
      <c r="Q225" s="1"/>
      <c r="R225" s="6" t="s">
        <v>775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130</v>
      </c>
      <c r="B226" s="217">
        <v>42877</v>
      </c>
      <c r="C226" s="217"/>
      <c r="D226" s="218" t="s">
        <v>374</v>
      </c>
      <c r="E226" s="219" t="s">
        <v>618</v>
      </c>
      <c r="F226" s="219">
        <v>127.6</v>
      </c>
      <c r="G226" s="219"/>
      <c r="H226" s="219">
        <v>138</v>
      </c>
      <c r="I226" s="221">
        <v>190</v>
      </c>
      <c r="J226" s="191" t="s">
        <v>782</v>
      </c>
      <c r="K226" s="192">
        <f t="shared" si="62"/>
        <v>10.400000000000006</v>
      </c>
      <c r="L226" s="193">
        <f t="shared" si="63"/>
        <v>8.1504702194357417E-2</v>
      </c>
      <c r="M226" s="188" t="s">
        <v>587</v>
      </c>
      <c r="N226" s="194">
        <v>43774</v>
      </c>
      <c r="O226" s="1"/>
      <c r="P226" s="1"/>
      <c r="Q226" s="1"/>
      <c r="R226" s="6" t="s">
        <v>779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131</v>
      </c>
      <c r="B227" s="217">
        <v>43158</v>
      </c>
      <c r="C227" s="217"/>
      <c r="D227" s="218" t="s">
        <v>783</v>
      </c>
      <c r="E227" s="219" t="s">
        <v>618</v>
      </c>
      <c r="F227" s="219">
        <v>317</v>
      </c>
      <c r="G227" s="219"/>
      <c r="H227" s="219">
        <v>382.5</v>
      </c>
      <c r="I227" s="221">
        <v>398</v>
      </c>
      <c r="J227" s="191" t="s">
        <v>784</v>
      </c>
      <c r="K227" s="192">
        <f t="shared" si="62"/>
        <v>65.5</v>
      </c>
      <c r="L227" s="193">
        <f t="shared" si="63"/>
        <v>0.20662460567823343</v>
      </c>
      <c r="M227" s="188" t="s">
        <v>587</v>
      </c>
      <c r="N227" s="194">
        <v>44238</v>
      </c>
      <c r="O227" s="1"/>
      <c r="P227" s="1"/>
      <c r="Q227" s="1"/>
      <c r="R227" s="6" t="s">
        <v>779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9">
        <v>132</v>
      </c>
      <c r="B228" s="230">
        <v>43164</v>
      </c>
      <c r="C228" s="230"/>
      <c r="D228" s="231" t="s">
        <v>144</v>
      </c>
      <c r="E228" s="232" t="s">
        <v>618</v>
      </c>
      <c r="F228" s="227">
        <f>510-14.4</f>
        <v>495.6</v>
      </c>
      <c r="G228" s="232"/>
      <c r="H228" s="232">
        <v>350</v>
      </c>
      <c r="I228" s="233">
        <v>672</v>
      </c>
      <c r="J228" s="201" t="s">
        <v>785</v>
      </c>
      <c r="K228" s="202">
        <f t="shared" si="62"/>
        <v>-145.60000000000002</v>
      </c>
      <c r="L228" s="203">
        <f t="shared" si="63"/>
        <v>-0.29378531073446329</v>
      </c>
      <c r="M228" s="199" t="s">
        <v>599</v>
      </c>
      <c r="N228" s="196">
        <v>43887</v>
      </c>
      <c r="O228" s="1"/>
      <c r="P228" s="1"/>
      <c r="Q228" s="1"/>
      <c r="R228" s="6" t="s">
        <v>775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9">
        <v>133</v>
      </c>
      <c r="B229" s="230">
        <v>43237</v>
      </c>
      <c r="C229" s="230"/>
      <c r="D229" s="231" t="s">
        <v>472</v>
      </c>
      <c r="E229" s="232" t="s">
        <v>618</v>
      </c>
      <c r="F229" s="227">
        <v>230.3</v>
      </c>
      <c r="G229" s="232"/>
      <c r="H229" s="232">
        <v>102.5</v>
      </c>
      <c r="I229" s="233">
        <v>348</v>
      </c>
      <c r="J229" s="201" t="s">
        <v>786</v>
      </c>
      <c r="K229" s="202">
        <f t="shared" si="62"/>
        <v>-127.80000000000001</v>
      </c>
      <c r="L229" s="203">
        <f t="shared" si="63"/>
        <v>-0.55492835432045162</v>
      </c>
      <c r="M229" s="199" t="s">
        <v>599</v>
      </c>
      <c r="N229" s="196">
        <v>43896</v>
      </c>
      <c r="O229" s="1"/>
      <c r="P229" s="1"/>
      <c r="Q229" s="1"/>
      <c r="R229" s="6" t="s">
        <v>775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134</v>
      </c>
      <c r="B230" s="217">
        <v>43258</v>
      </c>
      <c r="C230" s="217"/>
      <c r="D230" s="218" t="s">
        <v>437</v>
      </c>
      <c r="E230" s="219" t="s">
        <v>618</v>
      </c>
      <c r="F230" s="219">
        <f>342.5-5.1</f>
        <v>337.4</v>
      </c>
      <c r="G230" s="219"/>
      <c r="H230" s="219">
        <v>412.5</v>
      </c>
      <c r="I230" s="221">
        <v>439</v>
      </c>
      <c r="J230" s="191" t="s">
        <v>787</v>
      </c>
      <c r="K230" s="192">
        <f t="shared" si="62"/>
        <v>75.100000000000023</v>
      </c>
      <c r="L230" s="193">
        <f t="shared" si="63"/>
        <v>0.22258446947243635</v>
      </c>
      <c r="M230" s="188" t="s">
        <v>587</v>
      </c>
      <c r="N230" s="194">
        <v>44230</v>
      </c>
      <c r="O230" s="1"/>
      <c r="P230" s="1"/>
      <c r="Q230" s="1"/>
      <c r="R230" s="6" t="s">
        <v>779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0">
        <v>135</v>
      </c>
      <c r="B231" s="209">
        <v>43285</v>
      </c>
      <c r="C231" s="209"/>
      <c r="D231" s="210" t="s">
        <v>55</v>
      </c>
      <c r="E231" s="211" t="s">
        <v>618</v>
      </c>
      <c r="F231" s="211">
        <f>127.5-5.53</f>
        <v>121.97</v>
      </c>
      <c r="G231" s="212"/>
      <c r="H231" s="212">
        <v>122.5</v>
      </c>
      <c r="I231" s="212">
        <v>170</v>
      </c>
      <c r="J231" s="213" t="s">
        <v>816</v>
      </c>
      <c r="K231" s="214">
        <f t="shared" si="62"/>
        <v>0.53000000000000114</v>
      </c>
      <c r="L231" s="215">
        <f t="shared" si="63"/>
        <v>4.3453308190538747E-3</v>
      </c>
      <c r="M231" s="211" t="s">
        <v>709</v>
      </c>
      <c r="N231" s="209">
        <v>44431</v>
      </c>
      <c r="O231" s="1"/>
      <c r="P231" s="1"/>
      <c r="Q231" s="1"/>
      <c r="R231" s="6" t="s">
        <v>775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9">
        <v>136</v>
      </c>
      <c r="B232" s="230">
        <v>43294</v>
      </c>
      <c r="C232" s="230"/>
      <c r="D232" s="231" t="s">
        <v>363</v>
      </c>
      <c r="E232" s="232" t="s">
        <v>618</v>
      </c>
      <c r="F232" s="227">
        <v>46.5</v>
      </c>
      <c r="G232" s="232"/>
      <c r="H232" s="232">
        <v>17</v>
      </c>
      <c r="I232" s="233">
        <v>59</v>
      </c>
      <c r="J232" s="201" t="s">
        <v>788</v>
      </c>
      <c r="K232" s="202">
        <f t="shared" ref="K232:K240" si="64">H232-F232</f>
        <v>-29.5</v>
      </c>
      <c r="L232" s="203">
        <f t="shared" ref="L232:L240" si="65">K232/F232</f>
        <v>-0.63440860215053763</v>
      </c>
      <c r="M232" s="199" t="s">
        <v>599</v>
      </c>
      <c r="N232" s="196">
        <v>43887</v>
      </c>
      <c r="O232" s="1"/>
      <c r="P232" s="1"/>
      <c r="Q232" s="1"/>
      <c r="R232" s="6" t="s">
        <v>775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137</v>
      </c>
      <c r="B233" s="217">
        <v>43396</v>
      </c>
      <c r="C233" s="217"/>
      <c r="D233" s="218" t="s">
        <v>416</v>
      </c>
      <c r="E233" s="219" t="s">
        <v>618</v>
      </c>
      <c r="F233" s="219">
        <v>156.5</v>
      </c>
      <c r="G233" s="219"/>
      <c r="H233" s="219">
        <v>207.5</v>
      </c>
      <c r="I233" s="221">
        <v>191</v>
      </c>
      <c r="J233" s="191" t="s">
        <v>676</v>
      </c>
      <c r="K233" s="192">
        <f t="shared" si="64"/>
        <v>51</v>
      </c>
      <c r="L233" s="193">
        <f t="shared" si="65"/>
        <v>0.32587859424920129</v>
      </c>
      <c r="M233" s="188" t="s">
        <v>587</v>
      </c>
      <c r="N233" s="194">
        <v>44369</v>
      </c>
      <c r="O233" s="1"/>
      <c r="P233" s="1"/>
      <c r="Q233" s="1"/>
      <c r="R233" s="6" t="s">
        <v>775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138</v>
      </c>
      <c r="B234" s="217">
        <v>43439</v>
      </c>
      <c r="C234" s="217"/>
      <c r="D234" s="218" t="s">
        <v>325</v>
      </c>
      <c r="E234" s="219" t="s">
        <v>618</v>
      </c>
      <c r="F234" s="219">
        <v>259.5</v>
      </c>
      <c r="G234" s="219"/>
      <c r="H234" s="219">
        <v>320</v>
      </c>
      <c r="I234" s="221">
        <v>320</v>
      </c>
      <c r="J234" s="191" t="s">
        <v>676</v>
      </c>
      <c r="K234" s="192">
        <f t="shared" si="64"/>
        <v>60.5</v>
      </c>
      <c r="L234" s="193">
        <f t="shared" si="65"/>
        <v>0.23314065510597304</v>
      </c>
      <c r="M234" s="188" t="s">
        <v>587</v>
      </c>
      <c r="N234" s="194">
        <v>44323</v>
      </c>
      <c r="O234" s="1"/>
      <c r="P234" s="1"/>
      <c r="Q234" s="1"/>
      <c r="R234" s="6" t="s">
        <v>775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9">
        <v>139</v>
      </c>
      <c r="B235" s="230">
        <v>43439</v>
      </c>
      <c r="C235" s="230"/>
      <c r="D235" s="231" t="s">
        <v>789</v>
      </c>
      <c r="E235" s="232" t="s">
        <v>618</v>
      </c>
      <c r="F235" s="232">
        <v>715</v>
      </c>
      <c r="G235" s="232"/>
      <c r="H235" s="232">
        <v>445</v>
      </c>
      <c r="I235" s="233">
        <v>840</v>
      </c>
      <c r="J235" s="201" t="s">
        <v>790</v>
      </c>
      <c r="K235" s="202">
        <f t="shared" si="64"/>
        <v>-270</v>
      </c>
      <c r="L235" s="203">
        <f t="shared" si="65"/>
        <v>-0.3776223776223776</v>
      </c>
      <c r="M235" s="199" t="s">
        <v>599</v>
      </c>
      <c r="N235" s="196">
        <v>43800</v>
      </c>
      <c r="O235" s="1"/>
      <c r="P235" s="1"/>
      <c r="Q235" s="1"/>
      <c r="R235" s="6" t="s">
        <v>775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140</v>
      </c>
      <c r="B236" s="217">
        <v>43469</v>
      </c>
      <c r="C236" s="217"/>
      <c r="D236" s="218" t="s">
        <v>157</v>
      </c>
      <c r="E236" s="219" t="s">
        <v>618</v>
      </c>
      <c r="F236" s="219">
        <v>875</v>
      </c>
      <c r="G236" s="219"/>
      <c r="H236" s="219">
        <v>1165</v>
      </c>
      <c r="I236" s="221">
        <v>1185</v>
      </c>
      <c r="J236" s="191" t="s">
        <v>791</v>
      </c>
      <c r="K236" s="192">
        <f t="shared" si="64"/>
        <v>290</v>
      </c>
      <c r="L236" s="193">
        <f t="shared" si="65"/>
        <v>0.33142857142857141</v>
      </c>
      <c r="M236" s="188" t="s">
        <v>587</v>
      </c>
      <c r="N236" s="194">
        <v>43847</v>
      </c>
      <c r="O236" s="1"/>
      <c r="P236" s="1"/>
      <c r="Q236" s="1"/>
      <c r="R236" s="6" t="s">
        <v>775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141</v>
      </c>
      <c r="B237" s="217">
        <v>43559</v>
      </c>
      <c r="C237" s="217"/>
      <c r="D237" s="218" t="s">
        <v>341</v>
      </c>
      <c r="E237" s="219" t="s">
        <v>618</v>
      </c>
      <c r="F237" s="219">
        <f>387-14.63</f>
        <v>372.37</v>
      </c>
      <c r="G237" s="219"/>
      <c r="H237" s="219">
        <v>490</v>
      </c>
      <c r="I237" s="221">
        <v>490</v>
      </c>
      <c r="J237" s="191" t="s">
        <v>676</v>
      </c>
      <c r="K237" s="192">
        <f t="shared" si="64"/>
        <v>117.63</v>
      </c>
      <c r="L237" s="193">
        <f t="shared" si="65"/>
        <v>0.31589548030185027</v>
      </c>
      <c r="M237" s="188" t="s">
        <v>587</v>
      </c>
      <c r="N237" s="194">
        <v>43850</v>
      </c>
      <c r="O237" s="1"/>
      <c r="P237" s="1"/>
      <c r="Q237" s="1"/>
      <c r="R237" s="6" t="s">
        <v>775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9">
        <v>142</v>
      </c>
      <c r="B238" s="230">
        <v>43578</v>
      </c>
      <c r="C238" s="230"/>
      <c r="D238" s="231" t="s">
        <v>792</v>
      </c>
      <c r="E238" s="232" t="s">
        <v>589</v>
      </c>
      <c r="F238" s="232">
        <v>220</v>
      </c>
      <c r="G238" s="232"/>
      <c r="H238" s="232">
        <v>127.5</v>
      </c>
      <c r="I238" s="233">
        <v>284</v>
      </c>
      <c r="J238" s="201" t="s">
        <v>793</v>
      </c>
      <c r="K238" s="202">
        <f t="shared" si="64"/>
        <v>-92.5</v>
      </c>
      <c r="L238" s="203">
        <f t="shared" si="65"/>
        <v>-0.42045454545454547</v>
      </c>
      <c r="M238" s="199" t="s">
        <v>599</v>
      </c>
      <c r="N238" s="196">
        <v>43896</v>
      </c>
      <c r="O238" s="1"/>
      <c r="P238" s="1"/>
      <c r="Q238" s="1"/>
      <c r="R238" s="6" t="s">
        <v>775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143</v>
      </c>
      <c r="B239" s="217">
        <v>43622</v>
      </c>
      <c r="C239" s="217"/>
      <c r="D239" s="218" t="s">
        <v>481</v>
      </c>
      <c r="E239" s="219" t="s">
        <v>589</v>
      </c>
      <c r="F239" s="219">
        <v>332.8</v>
      </c>
      <c r="G239" s="219"/>
      <c r="H239" s="219">
        <v>405</v>
      </c>
      <c r="I239" s="221">
        <v>419</v>
      </c>
      <c r="J239" s="191" t="s">
        <v>794</v>
      </c>
      <c r="K239" s="192">
        <f t="shared" si="64"/>
        <v>72.199999999999989</v>
      </c>
      <c r="L239" s="193">
        <f t="shared" si="65"/>
        <v>0.21694711538461534</v>
      </c>
      <c r="M239" s="188" t="s">
        <v>587</v>
      </c>
      <c r="N239" s="194">
        <v>43860</v>
      </c>
      <c r="O239" s="1"/>
      <c r="P239" s="1"/>
      <c r="Q239" s="1"/>
      <c r="R239" s="6" t="s">
        <v>779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0">
        <v>144</v>
      </c>
      <c r="B240" s="209">
        <v>43641</v>
      </c>
      <c r="C240" s="209"/>
      <c r="D240" s="210" t="s">
        <v>150</v>
      </c>
      <c r="E240" s="211" t="s">
        <v>618</v>
      </c>
      <c r="F240" s="211">
        <v>386</v>
      </c>
      <c r="G240" s="212"/>
      <c r="H240" s="212">
        <v>395</v>
      </c>
      <c r="I240" s="212">
        <v>452</v>
      </c>
      <c r="J240" s="213" t="s">
        <v>795</v>
      </c>
      <c r="K240" s="214">
        <f t="shared" si="64"/>
        <v>9</v>
      </c>
      <c r="L240" s="215">
        <f t="shared" si="65"/>
        <v>2.3316062176165803E-2</v>
      </c>
      <c r="M240" s="211" t="s">
        <v>709</v>
      </c>
      <c r="N240" s="209">
        <v>43868</v>
      </c>
      <c r="O240" s="1"/>
      <c r="P240" s="1"/>
      <c r="Q240" s="1"/>
      <c r="R240" s="6" t="s">
        <v>779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0">
        <v>145</v>
      </c>
      <c r="B241" s="209">
        <v>43707</v>
      </c>
      <c r="C241" s="209"/>
      <c r="D241" s="210" t="s">
        <v>130</v>
      </c>
      <c r="E241" s="211" t="s">
        <v>618</v>
      </c>
      <c r="F241" s="211">
        <v>137.5</v>
      </c>
      <c r="G241" s="212"/>
      <c r="H241" s="212">
        <v>138.5</v>
      </c>
      <c r="I241" s="212">
        <v>190</v>
      </c>
      <c r="J241" s="213" t="s">
        <v>815</v>
      </c>
      <c r="K241" s="214">
        <f>H241-F241</f>
        <v>1</v>
      </c>
      <c r="L241" s="215">
        <f>K241/F241</f>
        <v>7.2727272727272727E-3</v>
      </c>
      <c r="M241" s="211" t="s">
        <v>709</v>
      </c>
      <c r="N241" s="209">
        <v>44432</v>
      </c>
      <c r="O241" s="1"/>
      <c r="P241" s="1"/>
      <c r="Q241" s="1"/>
      <c r="R241" s="6" t="s">
        <v>775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146</v>
      </c>
      <c r="B242" s="217">
        <v>43731</v>
      </c>
      <c r="C242" s="217"/>
      <c r="D242" s="218" t="s">
        <v>428</v>
      </c>
      <c r="E242" s="219" t="s">
        <v>618</v>
      </c>
      <c r="F242" s="219">
        <v>235</v>
      </c>
      <c r="G242" s="219"/>
      <c r="H242" s="219">
        <v>295</v>
      </c>
      <c r="I242" s="221">
        <v>296</v>
      </c>
      <c r="J242" s="191" t="s">
        <v>796</v>
      </c>
      <c r="K242" s="192">
        <f t="shared" ref="K242:K248" si="66">H242-F242</f>
        <v>60</v>
      </c>
      <c r="L242" s="193">
        <f t="shared" ref="L242:L248" si="67">K242/F242</f>
        <v>0.25531914893617019</v>
      </c>
      <c r="M242" s="188" t="s">
        <v>587</v>
      </c>
      <c r="N242" s="194">
        <v>43844</v>
      </c>
      <c r="O242" s="1"/>
      <c r="P242" s="1"/>
      <c r="Q242" s="1"/>
      <c r="R242" s="6" t="s">
        <v>779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147</v>
      </c>
      <c r="B243" s="217">
        <v>43752</v>
      </c>
      <c r="C243" s="217"/>
      <c r="D243" s="218" t="s">
        <v>797</v>
      </c>
      <c r="E243" s="219" t="s">
        <v>618</v>
      </c>
      <c r="F243" s="219">
        <v>277.5</v>
      </c>
      <c r="G243" s="219"/>
      <c r="H243" s="219">
        <v>333</v>
      </c>
      <c r="I243" s="221">
        <v>333</v>
      </c>
      <c r="J243" s="191" t="s">
        <v>798</v>
      </c>
      <c r="K243" s="192">
        <f t="shared" si="66"/>
        <v>55.5</v>
      </c>
      <c r="L243" s="193">
        <f t="shared" si="67"/>
        <v>0.2</v>
      </c>
      <c r="M243" s="188" t="s">
        <v>587</v>
      </c>
      <c r="N243" s="194">
        <v>43846</v>
      </c>
      <c r="O243" s="1"/>
      <c r="P243" s="1"/>
      <c r="Q243" s="1"/>
      <c r="R243" s="6" t="s">
        <v>775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148</v>
      </c>
      <c r="B244" s="217">
        <v>43752</v>
      </c>
      <c r="C244" s="217"/>
      <c r="D244" s="218" t="s">
        <v>799</v>
      </c>
      <c r="E244" s="219" t="s">
        <v>618</v>
      </c>
      <c r="F244" s="219">
        <v>930</v>
      </c>
      <c r="G244" s="219"/>
      <c r="H244" s="219">
        <v>1165</v>
      </c>
      <c r="I244" s="221">
        <v>1200</v>
      </c>
      <c r="J244" s="191" t="s">
        <v>800</v>
      </c>
      <c r="K244" s="192">
        <f t="shared" si="66"/>
        <v>235</v>
      </c>
      <c r="L244" s="193">
        <f t="shared" si="67"/>
        <v>0.25268817204301075</v>
      </c>
      <c r="M244" s="188" t="s">
        <v>587</v>
      </c>
      <c r="N244" s="194">
        <v>43847</v>
      </c>
      <c r="O244" s="1"/>
      <c r="P244" s="1"/>
      <c r="Q244" s="1"/>
      <c r="R244" s="6" t="s">
        <v>779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149</v>
      </c>
      <c r="B245" s="217">
        <v>43753</v>
      </c>
      <c r="C245" s="217"/>
      <c r="D245" s="218" t="s">
        <v>801</v>
      </c>
      <c r="E245" s="219" t="s">
        <v>618</v>
      </c>
      <c r="F245" s="189">
        <v>111</v>
      </c>
      <c r="G245" s="219"/>
      <c r="H245" s="219">
        <v>141</v>
      </c>
      <c r="I245" s="221">
        <v>141</v>
      </c>
      <c r="J245" s="191" t="s">
        <v>602</v>
      </c>
      <c r="K245" s="192">
        <f t="shared" si="66"/>
        <v>30</v>
      </c>
      <c r="L245" s="193">
        <f t="shared" si="67"/>
        <v>0.27027027027027029</v>
      </c>
      <c r="M245" s="188" t="s">
        <v>587</v>
      </c>
      <c r="N245" s="194">
        <v>44328</v>
      </c>
      <c r="O245" s="1"/>
      <c r="P245" s="1"/>
      <c r="Q245" s="1"/>
      <c r="R245" s="6" t="s">
        <v>779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150</v>
      </c>
      <c r="B246" s="217">
        <v>43753</v>
      </c>
      <c r="C246" s="217"/>
      <c r="D246" s="218" t="s">
        <v>802</v>
      </c>
      <c r="E246" s="219" t="s">
        <v>618</v>
      </c>
      <c r="F246" s="189">
        <v>296</v>
      </c>
      <c r="G246" s="219"/>
      <c r="H246" s="219">
        <v>370</v>
      </c>
      <c r="I246" s="221">
        <v>370</v>
      </c>
      <c r="J246" s="191" t="s">
        <v>676</v>
      </c>
      <c r="K246" s="192">
        <f t="shared" si="66"/>
        <v>74</v>
      </c>
      <c r="L246" s="193">
        <f t="shared" si="67"/>
        <v>0.25</v>
      </c>
      <c r="M246" s="188" t="s">
        <v>587</v>
      </c>
      <c r="N246" s="194">
        <v>43853</v>
      </c>
      <c r="O246" s="1"/>
      <c r="P246" s="1"/>
      <c r="Q246" s="1"/>
      <c r="R246" s="6" t="s">
        <v>779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151</v>
      </c>
      <c r="B247" s="217">
        <v>43754</v>
      </c>
      <c r="C247" s="217"/>
      <c r="D247" s="218" t="s">
        <v>803</v>
      </c>
      <c r="E247" s="219" t="s">
        <v>618</v>
      </c>
      <c r="F247" s="189">
        <v>300</v>
      </c>
      <c r="G247" s="219"/>
      <c r="H247" s="219">
        <v>382.5</v>
      </c>
      <c r="I247" s="221">
        <v>344</v>
      </c>
      <c r="J247" s="191" t="s">
        <v>853</v>
      </c>
      <c r="K247" s="192">
        <f t="shared" si="66"/>
        <v>82.5</v>
      </c>
      <c r="L247" s="193">
        <f t="shared" si="67"/>
        <v>0.27500000000000002</v>
      </c>
      <c r="M247" s="188" t="s">
        <v>587</v>
      </c>
      <c r="N247" s="194">
        <v>44238</v>
      </c>
      <c r="O247" s="1"/>
      <c r="P247" s="1"/>
      <c r="Q247" s="1"/>
      <c r="R247" s="6" t="s">
        <v>779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152</v>
      </c>
      <c r="B248" s="217">
        <v>43832</v>
      </c>
      <c r="C248" s="217"/>
      <c r="D248" s="218" t="s">
        <v>804</v>
      </c>
      <c r="E248" s="219" t="s">
        <v>618</v>
      </c>
      <c r="F248" s="189">
        <v>495</v>
      </c>
      <c r="G248" s="219"/>
      <c r="H248" s="219">
        <v>595</v>
      </c>
      <c r="I248" s="221">
        <v>590</v>
      </c>
      <c r="J248" s="191" t="s">
        <v>852</v>
      </c>
      <c r="K248" s="192">
        <f t="shared" si="66"/>
        <v>100</v>
      </c>
      <c r="L248" s="193">
        <f t="shared" si="67"/>
        <v>0.20202020202020202</v>
      </c>
      <c r="M248" s="188" t="s">
        <v>587</v>
      </c>
      <c r="N248" s="194">
        <v>44589</v>
      </c>
      <c r="O248" s="1"/>
      <c r="P248" s="1"/>
      <c r="Q248" s="1"/>
      <c r="R248" s="6" t="s">
        <v>779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153</v>
      </c>
      <c r="B249" s="217">
        <v>43966</v>
      </c>
      <c r="C249" s="217"/>
      <c r="D249" s="218" t="s">
        <v>71</v>
      </c>
      <c r="E249" s="219" t="s">
        <v>618</v>
      </c>
      <c r="F249" s="189">
        <v>67.5</v>
      </c>
      <c r="G249" s="219"/>
      <c r="H249" s="219">
        <v>86</v>
      </c>
      <c r="I249" s="221">
        <v>86</v>
      </c>
      <c r="J249" s="191" t="s">
        <v>805</v>
      </c>
      <c r="K249" s="192">
        <f t="shared" ref="K249:K256" si="68">H249-F249</f>
        <v>18.5</v>
      </c>
      <c r="L249" s="193">
        <f t="shared" ref="L249:L256" si="69">K249/F249</f>
        <v>0.27407407407407408</v>
      </c>
      <c r="M249" s="188" t="s">
        <v>587</v>
      </c>
      <c r="N249" s="194">
        <v>44008</v>
      </c>
      <c r="O249" s="1"/>
      <c r="P249" s="1"/>
      <c r="Q249" s="1"/>
      <c r="R249" s="6" t="s">
        <v>779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154</v>
      </c>
      <c r="B250" s="217">
        <v>44035</v>
      </c>
      <c r="C250" s="217"/>
      <c r="D250" s="218" t="s">
        <v>480</v>
      </c>
      <c r="E250" s="219" t="s">
        <v>618</v>
      </c>
      <c r="F250" s="189">
        <v>231</v>
      </c>
      <c r="G250" s="219"/>
      <c r="H250" s="219">
        <v>281</v>
      </c>
      <c r="I250" s="221">
        <v>281</v>
      </c>
      <c r="J250" s="191" t="s">
        <v>676</v>
      </c>
      <c r="K250" s="192">
        <f t="shared" si="68"/>
        <v>50</v>
      </c>
      <c r="L250" s="193">
        <f t="shared" si="69"/>
        <v>0.21645021645021645</v>
      </c>
      <c r="M250" s="188" t="s">
        <v>587</v>
      </c>
      <c r="N250" s="194">
        <v>44358</v>
      </c>
      <c r="O250" s="1"/>
      <c r="P250" s="1"/>
      <c r="Q250" s="1"/>
      <c r="R250" s="6" t="s">
        <v>779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155</v>
      </c>
      <c r="B251" s="217">
        <v>44092</v>
      </c>
      <c r="C251" s="217"/>
      <c r="D251" s="218" t="s">
        <v>405</v>
      </c>
      <c r="E251" s="219" t="s">
        <v>618</v>
      </c>
      <c r="F251" s="219">
        <v>206</v>
      </c>
      <c r="G251" s="219"/>
      <c r="H251" s="219">
        <v>248</v>
      </c>
      <c r="I251" s="221">
        <v>248</v>
      </c>
      <c r="J251" s="191" t="s">
        <v>676</v>
      </c>
      <c r="K251" s="192">
        <f t="shared" si="68"/>
        <v>42</v>
      </c>
      <c r="L251" s="193">
        <f t="shared" si="69"/>
        <v>0.20388349514563106</v>
      </c>
      <c r="M251" s="188" t="s">
        <v>587</v>
      </c>
      <c r="N251" s="194">
        <v>44214</v>
      </c>
      <c r="O251" s="1"/>
      <c r="P251" s="1"/>
      <c r="Q251" s="1"/>
      <c r="R251" s="6" t="s">
        <v>779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156</v>
      </c>
      <c r="B252" s="217">
        <v>44140</v>
      </c>
      <c r="C252" s="217"/>
      <c r="D252" s="218" t="s">
        <v>405</v>
      </c>
      <c r="E252" s="219" t="s">
        <v>618</v>
      </c>
      <c r="F252" s="219">
        <v>182.5</v>
      </c>
      <c r="G252" s="219"/>
      <c r="H252" s="219">
        <v>248</v>
      </c>
      <c r="I252" s="221">
        <v>248</v>
      </c>
      <c r="J252" s="191" t="s">
        <v>676</v>
      </c>
      <c r="K252" s="192">
        <f t="shared" si="68"/>
        <v>65.5</v>
      </c>
      <c r="L252" s="193">
        <f t="shared" si="69"/>
        <v>0.35890410958904112</v>
      </c>
      <c r="M252" s="188" t="s">
        <v>587</v>
      </c>
      <c r="N252" s="194">
        <v>44214</v>
      </c>
      <c r="O252" s="1"/>
      <c r="P252" s="1"/>
      <c r="Q252" s="1"/>
      <c r="R252" s="6" t="s">
        <v>779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157</v>
      </c>
      <c r="B253" s="217">
        <v>44140</v>
      </c>
      <c r="C253" s="217"/>
      <c r="D253" s="218" t="s">
        <v>325</v>
      </c>
      <c r="E253" s="219" t="s">
        <v>618</v>
      </c>
      <c r="F253" s="219">
        <v>247.5</v>
      </c>
      <c r="G253" s="219"/>
      <c r="H253" s="219">
        <v>320</v>
      </c>
      <c r="I253" s="221">
        <v>320</v>
      </c>
      <c r="J253" s="191" t="s">
        <v>676</v>
      </c>
      <c r="K253" s="192">
        <f t="shared" si="68"/>
        <v>72.5</v>
      </c>
      <c r="L253" s="193">
        <f t="shared" si="69"/>
        <v>0.29292929292929293</v>
      </c>
      <c r="M253" s="188" t="s">
        <v>587</v>
      </c>
      <c r="N253" s="194">
        <v>44323</v>
      </c>
      <c r="O253" s="1"/>
      <c r="P253" s="1"/>
      <c r="Q253" s="1"/>
      <c r="R253" s="6" t="s">
        <v>779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6">
        <v>158</v>
      </c>
      <c r="B254" s="217">
        <v>44140</v>
      </c>
      <c r="C254" s="217"/>
      <c r="D254" s="218" t="s">
        <v>271</v>
      </c>
      <c r="E254" s="219" t="s">
        <v>618</v>
      </c>
      <c r="F254" s="189">
        <v>925</v>
      </c>
      <c r="G254" s="219"/>
      <c r="H254" s="219">
        <v>1095</v>
      </c>
      <c r="I254" s="221">
        <v>1093</v>
      </c>
      <c r="J254" s="191" t="s">
        <v>806</v>
      </c>
      <c r="K254" s="192">
        <f t="shared" si="68"/>
        <v>170</v>
      </c>
      <c r="L254" s="193">
        <f t="shared" si="69"/>
        <v>0.18378378378378379</v>
      </c>
      <c r="M254" s="188" t="s">
        <v>587</v>
      </c>
      <c r="N254" s="194">
        <v>44201</v>
      </c>
      <c r="O254" s="1"/>
      <c r="P254" s="1"/>
      <c r="Q254" s="1"/>
      <c r="R254" s="6" t="s">
        <v>779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159</v>
      </c>
      <c r="B255" s="217">
        <v>44140</v>
      </c>
      <c r="C255" s="217"/>
      <c r="D255" s="218" t="s">
        <v>341</v>
      </c>
      <c r="E255" s="219" t="s">
        <v>618</v>
      </c>
      <c r="F255" s="189">
        <v>332.5</v>
      </c>
      <c r="G255" s="219"/>
      <c r="H255" s="219">
        <v>393</v>
      </c>
      <c r="I255" s="221">
        <v>406</v>
      </c>
      <c r="J255" s="191" t="s">
        <v>807</v>
      </c>
      <c r="K255" s="192">
        <f t="shared" si="68"/>
        <v>60.5</v>
      </c>
      <c r="L255" s="193">
        <f t="shared" si="69"/>
        <v>0.18195488721804512</v>
      </c>
      <c r="M255" s="188" t="s">
        <v>587</v>
      </c>
      <c r="N255" s="194">
        <v>44256</v>
      </c>
      <c r="O255" s="1"/>
      <c r="P255" s="1"/>
      <c r="Q255" s="1"/>
      <c r="R255" s="6" t="s">
        <v>779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160</v>
      </c>
      <c r="B256" s="217">
        <v>44141</v>
      </c>
      <c r="C256" s="217"/>
      <c r="D256" s="218" t="s">
        <v>480</v>
      </c>
      <c r="E256" s="219" t="s">
        <v>618</v>
      </c>
      <c r="F256" s="189">
        <v>231</v>
      </c>
      <c r="G256" s="219"/>
      <c r="H256" s="219">
        <v>281</v>
      </c>
      <c r="I256" s="221">
        <v>281</v>
      </c>
      <c r="J256" s="191" t="s">
        <v>676</v>
      </c>
      <c r="K256" s="192">
        <f t="shared" si="68"/>
        <v>50</v>
      </c>
      <c r="L256" s="193">
        <f t="shared" si="69"/>
        <v>0.21645021645021645</v>
      </c>
      <c r="M256" s="188" t="s">
        <v>587</v>
      </c>
      <c r="N256" s="194">
        <v>44358</v>
      </c>
      <c r="O256" s="1"/>
      <c r="P256" s="1"/>
      <c r="Q256" s="1"/>
      <c r="R256" s="6" t="s">
        <v>779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42">
        <v>161</v>
      </c>
      <c r="B257" s="235">
        <v>44187</v>
      </c>
      <c r="C257" s="235"/>
      <c r="D257" s="236" t="s">
        <v>453</v>
      </c>
      <c r="E257" s="53" t="s">
        <v>618</v>
      </c>
      <c r="F257" s="237" t="s">
        <v>808</v>
      </c>
      <c r="G257" s="53"/>
      <c r="H257" s="53"/>
      <c r="I257" s="238">
        <v>239</v>
      </c>
      <c r="J257" s="234" t="s">
        <v>590</v>
      </c>
      <c r="K257" s="234"/>
      <c r="L257" s="239"/>
      <c r="M257" s="240"/>
      <c r="N257" s="241"/>
      <c r="O257" s="1"/>
      <c r="P257" s="1"/>
      <c r="Q257" s="1"/>
      <c r="R257" s="6" t="s">
        <v>779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162</v>
      </c>
      <c r="B258" s="217">
        <v>44258</v>
      </c>
      <c r="C258" s="217"/>
      <c r="D258" s="218" t="s">
        <v>804</v>
      </c>
      <c r="E258" s="219" t="s">
        <v>618</v>
      </c>
      <c r="F258" s="189">
        <v>495</v>
      </c>
      <c r="G258" s="219"/>
      <c r="H258" s="219">
        <v>595</v>
      </c>
      <c r="I258" s="221">
        <v>590</v>
      </c>
      <c r="J258" s="191" t="s">
        <v>852</v>
      </c>
      <c r="K258" s="192">
        <f>H258-F258</f>
        <v>100</v>
      </c>
      <c r="L258" s="193">
        <f>K258/F258</f>
        <v>0.20202020202020202</v>
      </c>
      <c r="M258" s="188" t="s">
        <v>587</v>
      </c>
      <c r="N258" s="194">
        <v>44589</v>
      </c>
      <c r="O258" s="1"/>
      <c r="P258" s="1"/>
      <c r="R258" s="6" t="s">
        <v>779</v>
      </c>
    </row>
    <row r="259" spans="1:26" ht="12.75" customHeight="1">
      <c r="A259" s="216">
        <v>163</v>
      </c>
      <c r="B259" s="217">
        <v>44274</v>
      </c>
      <c r="C259" s="217"/>
      <c r="D259" s="218" t="s">
        <v>341</v>
      </c>
      <c r="E259" s="219" t="s">
        <v>618</v>
      </c>
      <c r="F259" s="189">
        <v>355</v>
      </c>
      <c r="G259" s="219"/>
      <c r="H259" s="219">
        <v>422.5</v>
      </c>
      <c r="I259" s="221">
        <v>420</v>
      </c>
      <c r="J259" s="191" t="s">
        <v>809</v>
      </c>
      <c r="K259" s="192">
        <f>H259-F259</f>
        <v>67.5</v>
      </c>
      <c r="L259" s="193">
        <f>K259/F259</f>
        <v>0.19014084507042253</v>
      </c>
      <c r="M259" s="188" t="s">
        <v>587</v>
      </c>
      <c r="N259" s="194">
        <v>44361</v>
      </c>
      <c r="O259" s="1"/>
      <c r="R259" s="243" t="s">
        <v>779</v>
      </c>
    </row>
    <row r="260" spans="1:26" ht="12.75" customHeight="1">
      <c r="A260" s="216">
        <v>164</v>
      </c>
      <c r="B260" s="217">
        <v>44295</v>
      </c>
      <c r="C260" s="217"/>
      <c r="D260" s="218" t="s">
        <v>810</v>
      </c>
      <c r="E260" s="219" t="s">
        <v>618</v>
      </c>
      <c r="F260" s="189">
        <v>555</v>
      </c>
      <c r="G260" s="219"/>
      <c r="H260" s="219">
        <v>663</v>
      </c>
      <c r="I260" s="221">
        <v>663</v>
      </c>
      <c r="J260" s="191" t="s">
        <v>811</v>
      </c>
      <c r="K260" s="192">
        <f>H260-F260</f>
        <v>108</v>
      </c>
      <c r="L260" s="193">
        <f>K260/F260</f>
        <v>0.19459459459459461</v>
      </c>
      <c r="M260" s="188" t="s">
        <v>587</v>
      </c>
      <c r="N260" s="194">
        <v>44321</v>
      </c>
      <c r="O260" s="1"/>
      <c r="P260" s="1"/>
      <c r="Q260" s="1"/>
      <c r="R260" s="243" t="s">
        <v>779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165</v>
      </c>
      <c r="B261" s="217">
        <v>44308</v>
      </c>
      <c r="C261" s="217"/>
      <c r="D261" s="218" t="s">
        <v>374</v>
      </c>
      <c r="E261" s="219" t="s">
        <v>618</v>
      </c>
      <c r="F261" s="189">
        <v>126.5</v>
      </c>
      <c r="G261" s="219"/>
      <c r="H261" s="219">
        <v>155</v>
      </c>
      <c r="I261" s="221">
        <v>155</v>
      </c>
      <c r="J261" s="191" t="s">
        <v>676</v>
      </c>
      <c r="K261" s="192">
        <f>H261-F261</f>
        <v>28.5</v>
      </c>
      <c r="L261" s="193">
        <f>K261/F261</f>
        <v>0.22529644268774704</v>
      </c>
      <c r="M261" s="188" t="s">
        <v>587</v>
      </c>
      <c r="N261" s="194">
        <v>44362</v>
      </c>
      <c r="O261" s="1"/>
      <c r="R261" s="243" t="s">
        <v>779</v>
      </c>
    </row>
    <row r="262" spans="1:26" ht="12.75" customHeight="1">
      <c r="A262" s="274">
        <v>166</v>
      </c>
      <c r="B262" s="275">
        <v>44368</v>
      </c>
      <c r="C262" s="275"/>
      <c r="D262" s="276" t="s">
        <v>392</v>
      </c>
      <c r="E262" s="277" t="s">
        <v>618</v>
      </c>
      <c r="F262" s="278">
        <v>287.5</v>
      </c>
      <c r="G262" s="277"/>
      <c r="H262" s="277">
        <v>245</v>
      </c>
      <c r="I262" s="279">
        <v>344</v>
      </c>
      <c r="J262" s="201" t="s">
        <v>847</v>
      </c>
      <c r="K262" s="202">
        <f>H262-F262</f>
        <v>-42.5</v>
      </c>
      <c r="L262" s="203">
        <f>K262/F262</f>
        <v>-0.14782608695652175</v>
      </c>
      <c r="M262" s="199" t="s">
        <v>599</v>
      </c>
      <c r="N262" s="196">
        <v>44508</v>
      </c>
      <c r="O262" s="1"/>
      <c r="R262" s="243" t="s">
        <v>779</v>
      </c>
    </row>
    <row r="263" spans="1:26" ht="12.75" customHeight="1">
      <c r="A263" s="242">
        <v>167</v>
      </c>
      <c r="B263" s="235">
        <v>44368</v>
      </c>
      <c r="C263" s="235"/>
      <c r="D263" s="236" t="s">
        <v>480</v>
      </c>
      <c r="E263" s="53" t="s">
        <v>618</v>
      </c>
      <c r="F263" s="237" t="s">
        <v>812</v>
      </c>
      <c r="G263" s="53"/>
      <c r="H263" s="53"/>
      <c r="I263" s="238">
        <v>320</v>
      </c>
      <c r="J263" s="234" t="s">
        <v>590</v>
      </c>
      <c r="K263" s="242"/>
      <c r="L263" s="235"/>
      <c r="M263" s="235"/>
      <c r="N263" s="236"/>
      <c r="O263" s="41"/>
      <c r="R263" s="243" t="s">
        <v>779</v>
      </c>
    </row>
    <row r="264" spans="1:26" ht="12.75" customHeight="1">
      <c r="A264" s="216">
        <v>168</v>
      </c>
      <c r="B264" s="217">
        <v>44406</v>
      </c>
      <c r="C264" s="217"/>
      <c r="D264" s="218" t="s">
        <v>374</v>
      </c>
      <c r="E264" s="219" t="s">
        <v>618</v>
      </c>
      <c r="F264" s="189">
        <v>162.5</v>
      </c>
      <c r="G264" s="219"/>
      <c r="H264" s="219">
        <v>200</v>
      </c>
      <c r="I264" s="221">
        <v>200</v>
      </c>
      <c r="J264" s="191" t="s">
        <v>676</v>
      </c>
      <c r="K264" s="192">
        <f>H264-F264</f>
        <v>37.5</v>
      </c>
      <c r="L264" s="193">
        <f>K264/F264</f>
        <v>0.23076923076923078</v>
      </c>
      <c r="M264" s="188" t="s">
        <v>587</v>
      </c>
      <c r="N264" s="194">
        <v>44571</v>
      </c>
      <c r="O264" s="1"/>
      <c r="R264" s="243" t="s">
        <v>779</v>
      </c>
    </row>
    <row r="265" spans="1:26" ht="12.75" customHeight="1">
      <c r="A265" s="216">
        <v>169</v>
      </c>
      <c r="B265" s="217">
        <v>44462</v>
      </c>
      <c r="C265" s="217"/>
      <c r="D265" s="218" t="s">
        <v>817</v>
      </c>
      <c r="E265" s="219" t="s">
        <v>618</v>
      </c>
      <c r="F265" s="189">
        <v>1235</v>
      </c>
      <c r="G265" s="219"/>
      <c r="H265" s="219">
        <v>1505</v>
      </c>
      <c r="I265" s="221">
        <v>1500</v>
      </c>
      <c r="J265" s="191" t="s">
        <v>676</v>
      </c>
      <c r="K265" s="192">
        <f>H265-F265</f>
        <v>270</v>
      </c>
      <c r="L265" s="193">
        <f>K265/F265</f>
        <v>0.21862348178137653</v>
      </c>
      <c r="M265" s="188" t="s">
        <v>587</v>
      </c>
      <c r="N265" s="194">
        <v>44564</v>
      </c>
      <c r="O265" s="1"/>
      <c r="R265" s="243" t="s">
        <v>779</v>
      </c>
    </row>
    <row r="266" spans="1:26" ht="12.75" customHeight="1">
      <c r="A266" s="258">
        <v>170</v>
      </c>
      <c r="B266" s="259">
        <v>44480</v>
      </c>
      <c r="C266" s="259"/>
      <c r="D266" s="260" t="s">
        <v>819</v>
      </c>
      <c r="E266" s="261" t="s">
        <v>618</v>
      </c>
      <c r="F266" s="262" t="s">
        <v>824</v>
      </c>
      <c r="G266" s="261"/>
      <c r="H266" s="261"/>
      <c r="I266" s="261">
        <v>145</v>
      </c>
      <c r="J266" s="263" t="s">
        <v>590</v>
      </c>
      <c r="K266" s="258"/>
      <c r="L266" s="259"/>
      <c r="M266" s="259"/>
      <c r="N266" s="260"/>
      <c r="O266" s="41"/>
      <c r="R266" s="243" t="s">
        <v>779</v>
      </c>
    </row>
    <row r="267" spans="1:26" ht="12.75" customHeight="1">
      <c r="A267" s="264">
        <v>171</v>
      </c>
      <c r="B267" s="265">
        <v>44481</v>
      </c>
      <c r="C267" s="265"/>
      <c r="D267" s="266" t="s">
        <v>260</v>
      </c>
      <c r="E267" s="267" t="s">
        <v>618</v>
      </c>
      <c r="F267" s="268" t="s">
        <v>821</v>
      </c>
      <c r="G267" s="267"/>
      <c r="H267" s="267"/>
      <c r="I267" s="267">
        <v>380</v>
      </c>
      <c r="J267" s="269" t="s">
        <v>590</v>
      </c>
      <c r="K267" s="264"/>
      <c r="L267" s="265"/>
      <c r="M267" s="265"/>
      <c r="N267" s="266"/>
      <c r="O267" s="41"/>
      <c r="R267" s="243" t="s">
        <v>779</v>
      </c>
    </row>
    <row r="268" spans="1:26" ht="12.75" customHeight="1">
      <c r="A268" s="264">
        <v>172</v>
      </c>
      <c r="B268" s="265">
        <v>44481</v>
      </c>
      <c r="C268" s="265"/>
      <c r="D268" s="266" t="s">
        <v>400</v>
      </c>
      <c r="E268" s="267" t="s">
        <v>618</v>
      </c>
      <c r="F268" s="268" t="s">
        <v>822</v>
      </c>
      <c r="G268" s="267"/>
      <c r="H268" s="267"/>
      <c r="I268" s="267">
        <v>56</v>
      </c>
      <c r="J268" s="269" t="s">
        <v>590</v>
      </c>
      <c r="K268" s="264"/>
      <c r="L268" s="265"/>
      <c r="M268" s="265"/>
      <c r="N268" s="266"/>
      <c r="O268" s="41"/>
      <c r="R268" s="243"/>
    </row>
    <row r="269" spans="1:26" ht="12.75" customHeight="1">
      <c r="A269" s="216">
        <v>173</v>
      </c>
      <c r="B269" s="217">
        <v>44551</v>
      </c>
      <c r="C269" s="217"/>
      <c r="D269" s="218" t="s">
        <v>118</v>
      </c>
      <c r="E269" s="219" t="s">
        <v>618</v>
      </c>
      <c r="F269" s="189">
        <v>2300</v>
      </c>
      <c r="G269" s="219"/>
      <c r="H269" s="219">
        <f>(2820+2200)/2</f>
        <v>2510</v>
      </c>
      <c r="I269" s="221">
        <v>3000</v>
      </c>
      <c r="J269" s="191" t="s">
        <v>862</v>
      </c>
      <c r="K269" s="192">
        <f>H269-F269</f>
        <v>210</v>
      </c>
      <c r="L269" s="193">
        <f>K269/F269</f>
        <v>9.1304347826086957E-2</v>
      </c>
      <c r="M269" s="188" t="s">
        <v>587</v>
      </c>
      <c r="N269" s="194">
        <v>44649</v>
      </c>
      <c r="O269" s="1"/>
      <c r="R269" s="243"/>
    </row>
    <row r="270" spans="1:26" ht="12.75" customHeight="1">
      <c r="A270" s="270">
        <v>174</v>
      </c>
      <c r="B270" s="265">
        <v>44606</v>
      </c>
      <c r="C270" s="270"/>
      <c r="D270" s="270" t="s">
        <v>426</v>
      </c>
      <c r="E270" s="267" t="s">
        <v>618</v>
      </c>
      <c r="F270" s="267" t="s">
        <v>855</v>
      </c>
      <c r="G270" s="267"/>
      <c r="H270" s="267"/>
      <c r="I270" s="267">
        <v>764</v>
      </c>
      <c r="J270" s="267" t="s">
        <v>590</v>
      </c>
      <c r="K270" s="267"/>
      <c r="L270" s="267"/>
      <c r="M270" s="267"/>
      <c r="N270" s="270"/>
      <c r="O270" s="41"/>
      <c r="R270" s="243"/>
    </row>
    <row r="271" spans="1:26" ht="12.75" customHeight="1">
      <c r="A271" s="270">
        <v>175</v>
      </c>
      <c r="B271" s="265">
        <v>44613</v>
      </c>
      <c r="C271" s="270"/>
      <c r="D271" s="270" t="s">
        <v>817</v>
      </c>
      <c r="E271" s="267" t="s">
        <v>618</v>
      </c>
      <c r="F271" s="267" t="s">
        <v>856</v>
      </c>
      <c r="G271" s="267"/>
      <c r="H271" s="267"/>
      <c r="I271" s="267">
        <v>1510</v>
      </c>
      <c r="J271" s="267" t="s">
        <v>590</v>
      </c>
      <c r="K271" s="267"/>
      <c r="L271" s="267"/>
      <c r="M271" s="267"/>
      <c r="N271" s="270"/>
      <c r="O271" s="41"/>
      <c r="R271" s="243"/>
    </row>
    <row r="272" spans="1:26" ht="12.75" customHeight="1">
      <c r="A272">
        <v>176</v>
      </c>
      <c r="B272" s="265">
        <v>44670</v>
      </c>
      <c r="C272" s="265"/>
      <c r="D272" s="270" t="s">
        <v>551</v>
      </c>
      <c r="E272" s="344" t="s">
        <v>618</v>
      </c>
      <c r="F272" s="267" t="s">
        <v>865</v>
      </c>
      <c r="G272" s="267"/>
      <c r="H272" s="267"/>
      <c r="I272" s="267">
        <v>553</v>
      </c>
      <c r="J272" s="267" t="s">
        <v>590</v>
      </c>
      <c r="K272" s="267"/>
      <c r="L272" s="267"/>
      <c r="M272" s="267"/>
      <c r="N272" s="267"/>
      <c r="O272" s="41"/>
      <c r="R272" s="243"/>
    </row>
    <row r="273" spans="1:18" ht="12.75" customHeight="1">
      <c r="A273" s="242"/>
      <c r="F273" s="56"/>
      <c r="G273" s="56"/>
      <c r="H273" s="56"/>
      <c r="I273" s="56"/>
      <c r="J273" s="41"/>
      <c r="K273" s="56"/>
      <c r="L273" s="56"/>
      <c r="M273" s="56"/>
      <c r="O273" s="41"/>
      <c r="R273" s="243"/>
    </row>
    <row r="274" spans="1:18" ht="12.75" customHeight="1"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1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1:18" ht="12.75" customHeight="1">
      <c r="B276" s="244" t="s">
        <v>813</v>
      </c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1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1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1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1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1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A283" s="245"/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A284" s="245"/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A285" s="53"/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</sheetData>
  <autoFilter ref="R1:R281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2022-06-09T02:45:20Z</dcterms:modified>
</cp:coreProperties>
</file>