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F&amp;O)'!$R$1:$R$270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46" i="7"/>
  <c r="L45"/>
  <c r="M46"/>
  <c r="K46"/>
  <c r="K45"/>
  <c r="M45" l="1"/>
  <c r="K61" l="1"/>
  <c r="M61" s="1"/>
  <c r="L34"/>
  <c r="K34"/>
  <c r="K59"/>
  <c r="M59" s="1"/>
  <c r="K253"/>
  <c r="L253" s="1"/>
  <c r="M34" l="1"/>
  <c r="K58"/>
  <c r="M58" s="1"/>
  <c r="L16"/>
  <c r="K16"/>
  <c r="K57"/>
  <c r="M57" s="1"/>
  <c r="K56"/>
  <c r="M56" s="1"/>
  <c r="K55"/>
  <c r="M55" s="1"/>
  <c r="K54"/>
  <c r="M54" s="1"/>
  <c r="K31"/>
  <c r="L31"/>
  <c r="L13"/>
  <c r="K13"/>
  <c r="L12"/>
  <c r="K12"/>
  <c r="M16" l="1"/>
  <c r="M31"/>
  <c r="M13"/>
  <c r="M12"/>
  <c r="L68" l="1"/>
  <c r="K68"/>
  <c r="K248"/>
  <c r="L248" s="1"/>
  <c r="M68" l="1"/>
  <c r="K240"/>
  <c r="L240" s="1"/>
  <c r="K220"/>
  <c r="L220" s="1"/>
  <c r="K245"/>
  <c r="L245" s="1"/>
  <c r="K244"/>
  <c r="L244" s="1"/>
  <c r="K247"/>
  <c r="L247" s="1"/>
  <c r="K242"/>
  <c r="L242" s="1"/>
  <c r="M7"/>
  <c r="F230"/>
  <c r="K230" s="1"/>
  <c r="L230" s="1"/>
  <c r="K231"/>
  <c r="L231" s="1"/>
  <c r="K222"/>
  <c r="L222" s="1"/>
  <c r="K225"/>
  <c r="L225" s="1"/>
  <c r="K233"/>
  <c r="L233" s="1"/>
  <c r="F224"/>
  <c r="F223"/>
  <c r="K223" s="1"/>
  <c r="L223" s="1"/>
  <c r="F221"/>
  <c r="K221" s="1"/>
  <c r="L221" s="1"/>
  <c r="F201"/>
  <c r="K201" s="1"/>
  <c r="L201" s="1"/>
  <c r="F153"/>
  <c r="K153" s="1"/>
  <c r="L153" s="1"/>
  <c r="K232"/>
  <c r="L232" s="1"/>
  <c r="K236"/>
  <c r="L236" s="1"/>
  <c r="K237"/>
  <c r="L237" s="1"/>
  <c r="K229"/>
  <c r="L229" s="1"/>
  <c r="K239"/>
  <c r="L239" s="1"/>
  <c r="K235"/>
  <c r="L235" s="1"/>
  <c r="K228"/>
  <c r="L228" s="1"/>
  <c r="K217"/>
  <c r="L217" s="1"/>
  <c r="K219"/>
  <c r="L219" s="1"/>
  <c r="K216"/>
  <c r="L216" s="1"/>
  <c r="K218"/>
  <c r="L218" s="1"/>
  <c r="K147"/>
  <c r="L147" s="1"/>
  <c r="K200"/>
  <c r="L200" s="1"/>
  <c r="K214"/>
  <c r="L214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2"/>
  <c r="L202" s="1"/>
  <c r="K197"/>
  <c r="L197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5"/>
  <c r="L175" s="1"/>
  <c r="K173"/>
  <c r="L173" s="1"/>
  <c r="K171"/>
  <c r="L171" s="1"/>
  <c r="K169"/>
  <c r="L169" s="1"/>
  <c r="K168"/>
  <c r="L168" s="1"/>
  <c r="K167"/>
  <c r="L167" s="1"/>
  <c r="K165"/>
  <c r="L165" s="1"/>
  <c r="K164"/>
  <c r="L164" s="1"/>
  <c r="K163"/>
  <c r="L163" s="1"/>
  <c r="K162"/>
  <c r="K161"/>
  <c r="L161" s="1"/>
  <c r="K160"/>
  <c r="L160" s="1"/>
  <c r="K158"/>
  <c r="L158" s="1"/>
  <c r="K157"/>
  <c r="L157" s="1"/>
  <c r="K156"/>
  <c r="L156" s="1"/>
  <c r="K155"/>
  <c r="L155" s="1"/>
  <c r="K154"/>
  <c r="L154" s="1"/>
  <c r="H152"/>
  <c r="K152" s="1"/>
  <c r="L152" s="1"/>
  <c r="K149"/>
  <c r="L149" s="1"/>
  <c r="K148"/>
  <c r="L148" s="1"/>
  <c r="K146"/>
  <c r="L146" s="1"/>
  <c r="K145"/>
  <c r="L145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H118"/>
  <c r="K118" s="1"/>
  <c r="L118" s="1"/>
  <c r="F117"/>
  <c r="K117" s="1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D7" i="6"/>
  <c r="K6" i="4"/>
  <c r="K6" i="3"/>
  <c r="L6" i="2"/>
</calcChain>
</file>

<file path=xl/sharedStrings.xml><?xml version="1.0" encoding="utf-8"?>
<sst xmlns="http://schemas.openxmlformats.org/spreadsheetml/2006/main" count="2650" uniqueCount="1015">
  <si>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</si>
  <si>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</si>
  <si>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</si>
  <si>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</si>
  <si>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</si>
  <si>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</si>
  <si>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</si>
  <si>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</si>
  <si>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</si>
  <si>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</si>
  <si>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</si>
  <si>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</si>
  <si>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</si>
  <si>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</si>
  <si>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</si>
  <si>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</si>
  <si>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</si>
  <si>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</si>
  <si>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</si>
  <si>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</si>
  <si>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</si>
  <si>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</si>
  <si>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</si>
  <si>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</si>
  <si>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</si>
  <si>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</si>
  <si>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</si>
  <si>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</si>
  <si>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</si>
  <si>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</si>
  <si>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</si>
  <si>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</si>
  <si>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</si>
  <si>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</si>
  <si>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</si>
  <si>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</si>
  <si>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</si>
  <si>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</si>
  <si>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</si>
  <si>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</si>
  <si>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</si>
  <si>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</si>
  <si>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</si>
  <si>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</si>
  <si>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</si>
  <si>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</si>
  <si>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</si>
  <si>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</si>
  <si>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</si>
  <si>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</si>
  <si>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</si>
  <si>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</si>
  <si>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</si>
  <si>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</si>
  <si>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</si>
  <si>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</si>
  <si>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</si>
  <si>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</si>
  <si>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</si>
  <si>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</si>
  <si>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</si>
  <si>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</si>
  <si>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</si>
  <si>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</si>
  <si>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</si>
  <si>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</si>
  <si>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</si>
  <si>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</si>
  <si>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</si>
  <si>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</si>
  <si>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</si>
  <si>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</si>
  <si>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</si>
  <si>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</si>
  <si>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</si>
  <si>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</si>
  <si>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</si>
  <si>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</si>
  <si>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</si>
  <si>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</si>
  <si>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</si>
  <si>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</si>
  <si>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</si>
  <si>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</si>
  <si>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</si>
  <si>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</si>
  <si>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</si>
  <si>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</si>
  <si>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</si>
  <si>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</si>
  <si>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</si>
  <si>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</si>
  <si>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</si>
  <si>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</si>
  <si>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</si>
  <si>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</si>
  <si>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</si>
  <si>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</si>
  <si>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</si>
  <si>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</si>
  <si>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</si>
  <si>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</si>
  <si>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</si>
  <si>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</si>
  <si>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</si>
  <si>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</si>
  <si>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</si>
  <si>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</si>
  <si>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</si>
  <si>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</si>
  <si>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</si>
  <si>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</si>
  <si>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</si>
  <si>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</si>
  <si>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</si>
  <si>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</si>
  <si>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</si>
  <si>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</si>
  <si>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</si>
  <si>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</si>
  <si>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</si>
  <si>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</si>
  <si>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</si>
  <si>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</si>
  <si>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</si>
  <si>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</si>
  <si>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</si>
  <si>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</si>
  <si>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</si>
  <si>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</si>
  <si>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</si>
  <si>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</si>
  <si>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</si>
  <si>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</si>
  <si>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</si>
  <si>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</si>
  <si>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</si>
  <si>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</si>
  <si>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</si>
  <si>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</si>
  <si>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</si>
  <si>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</si>
  <si>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</si>
  <si>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</si>
  <si>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</si>
  <si>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</si>
  <si>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</si>
  <si>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</si>
  <si>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</si>
  <si>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</si>
  <si>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</si>
  <si>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</si>
  <si>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</si>
  <si>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</si>
  <si>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</si>
  <si>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</si>
  <si>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</si>
  <si>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</si>
  <si>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</si>
  <si>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</si>
  <si>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</si>
  <si>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</si>
  <si>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</si>
  <si>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</si>
  <si>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</si>
  <si>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</si>
  <si>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</si>
  <si>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</si>
  <si>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</si>
  <si>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</si>
  <si>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</si>
  <si>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</si>
  <si>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</si>
  <si>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</si>
  <si>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</si>
  <si>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</si>
  <si>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</si>
  <si>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</si>
  <si>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</si>
  <si>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</si>
  <si>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</si>
  <si>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</si>
  <si>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</si>
  <si>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</si>
  <si>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</si>
  <si>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</si>
  <si>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</si>
  <si>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</si>
  <si>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</si>
  <si>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</si>
  <si>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</si>
  <si>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</si>
  <si>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</si>
  <si>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</si>
  <si>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</si>
  <si>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</si>
  <si>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</si>
  <si>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</si>
  <si>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</si>
  <si>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</si>
  <si>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</si>
  <si>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</si>
  <si>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</si>
  <si>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</si>
  <si>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</si>
  <si>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</si>
  <si>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</si>
  <si>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</si>
  <si>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</si>
  <si>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</si>
  <si>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</si>
  <si>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</si>
  <si>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</si>
  <si>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</si>
  <si>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</si>
  <si>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</si>
  <si>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</si>
  <si>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</si>
  <si>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</si>
  <si>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</si>
  <si>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</si>
  <si>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</si>
  <si>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</si>
  <si>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</si>
  <si>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</si>
  <si>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</si>
  <si>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</si>
  <si>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</si>
  <si>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</si>
  <si>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</si>
  <si>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</si>
  <si>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</si>
  <si>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</si>
  <si>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</si>
  <si>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</si>
  <si>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</si>
  <si>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</si>
  <si>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</si>
  <si>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</si>
  <si>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</si>
  <si>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</si>
  <si>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</si>
  <si>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</si>
  <si>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</si>
  <si>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</si>
  <si>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</si>
  <si>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</si>
  <si>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</si>
  <si>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</si>
  <si>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</si>
  <si>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</si>
  <si>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</si>
  <si>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</si>
  <si>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</si>
  <si>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</si>
  <si>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</si>
  <si>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</si>
  <si>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</si>
  <si>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</si>
  <si>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</si>
  <si>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</si>
  <si>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</si>
  <si>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</si>
  <si>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</si>
  <si>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</si>
  <si>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</si>
  <si>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</si>
  <si>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</si>
  <si>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</si>
  <si>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</si>
  <si>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</si>
  <si>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</si>
  <si>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</si>
  <si>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</si>
  <si>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</si>
  <si>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</si>
  <si>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</si>
  <si>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</si>
  <si>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</si>
  <si>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</si>
  <si>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</si>
  <si>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</si>
  <si>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</si>
  <si>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</si>
  <si>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</si>
  <si>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</si>
  <si>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</si>
  <si>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</si>
  <si>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</si>
  <si>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</si>
  <si>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</si>
  <si>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</si>
  <si>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</si>
  <si>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</si>
  <si>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</si>
  <si>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</si>
  <si>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</si>
  <si>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</si>
  <si>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</si>
  <si>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</si>
  <si>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</si>
  <si>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</si>
  <si>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</si>
  <si>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</si>
  <si>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</si>
  <si>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</si>
  <si>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</si>
  <si>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</si>
  <si>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</si>
  <si>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</si>
  <si>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</si>
  <si>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</si>
  <si>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</si>
  <si>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</si>
  <si>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</si>
  <si>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</si>
  <si>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</si>
  <si>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</si>
  <si>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</si>
  <si>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</si>
  <si>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</si>
  <si>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</si>
  <si>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</si>
  <si>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</si>
  <si>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</si>
  <si>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</si>
  <si>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</si>
  <si>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</si>
  <si>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</si>
  <si>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</si>
  <si>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</si>
  <si>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</si>
  <si>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</si>
  <si>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</si>
  <si>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</si>
  <si>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</si>
  <si>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</si>
  <si>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</si>
  <si>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</si>
  <si>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</si>
  <si>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</si>
  <si>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</si>
  <si>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</si>
  <si>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</si>
  <si>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</si>
  <si>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</si>
  <si>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</si>
  <si>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</si>
  <si>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</si>
  <si>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</si>
  <si>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</si>
  <si>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</si>
  <si>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</si>
  <si>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</si>
  <si>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</si>
  <si>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</si>
  <si>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</si>
  <si>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</si>
  <si>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</si>
  <si>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</si>
  <si>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</si>
  <si>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</si>
  <si>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</si>
  <si>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</si>
  <si>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</si>
  <si>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</si>
  <si>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</si>
  <si>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</si>
  <si>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</si>
  <si>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</si>
  <si>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</si>
  <si>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</si>
  <si>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</si>
  <si>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</si>
  <si>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</si>
  <si>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</si>
  <si>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</si>
  <si>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</si>
  <si>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</si>
  <si>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</si>
  <si>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</si>
  <si>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</si>
  <si>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</si>
  <si>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</si>
  <si>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</si>
  <si>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</si>
  <si>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</si>
  <si>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</si>
  <si>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</si>
  <si>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</si>
  <si>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</si>
  <si>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</si>
  <si>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</si>
  <si>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</si>
  <si>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</si>
  <si>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</si>
  <si>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</si>
  <si>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</si>
  <si>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</si>
  <si>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</si>
  <si>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</si>
  <si>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</si>
  <si>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</si>
  <si>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</si>
  <si>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</si>
  <si>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</si>
  <si>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</si>
  <si>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</si>
  <si>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</si>
  <si>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</si>
  <si>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</si>
  <si>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</si>
  <si>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</si>
  <si>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</si>
  <si>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</si>
  <si>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</si>
  <si>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</si>
  <si>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</si>
  <si>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</si>
  <si>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</si>
  <si>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</si>
  <si>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</si>
  <si>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</si>
  <si>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</si>
  <si>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</si>
  <si>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</si>
  <si>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</si>
  <si>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</si>
  <si>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</si>
  <si>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</si>
  <si>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</si>
  <si>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</si>
  <si>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</si>
  <si>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</si>
  <si>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</si>
  <si>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</si>
  <si>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</si>
  <si>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</si>
  <si>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</si>
  <si>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</si>
  <si>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</si>
  <si>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</si>
  <si>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</si>
  <si>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</si>
  <si>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</si>
  <si>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</si>
  <si>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</si>
  <si>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</si>
  <si>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</si>
  <si>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</si>
  <si>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</si>
  <si>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</si>
  <si>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</si>
  <si>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</si>
  <si>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</si>
  <si>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</si>
  <si>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</si>
  <si>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</si>
  <si>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</si>
  <si>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</si>
  <si>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</si>
  <si>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</si>
  <si>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</si>
  <si>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</si>
  <si>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</si>
  <si>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</si>
  <si>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</si>
  <si>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</si>
  <si>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</si>
  <si>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</si>
  <si>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</si>
  <si>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</si>
  <si>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</si>
  <si>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</si>
  <si>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</si>
  <si>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</si>
  <si>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</si>
  <si>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</si>
  <si>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</si>
  <si>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</si>
  <si>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</si>
  <si>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</si>
  <si>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</si>
  <si>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</si>
  <si>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</si>
  <si>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</si>
  <si>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</si>
  <si>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</si>
  <si>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</si>
  <si>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</si>
  <si>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</si>
  <si>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</si>
  <si>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</si>
  <si>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</si>
  <si>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</si>
  <si>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</si>
  <si>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</si>
  <si>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</si>
  <si>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</si>
  <si>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</si>
  <si>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</si>
  <si>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</si>
  <si>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</si>
  <si>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</si>
  <si>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</si>
  <si>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</si>
  <si>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</si>
  <si>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</si>
  <si>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</si>
  <si>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</si>
  <si>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</si>
  <si>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</si>
  <si>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</si>
  <si>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</si>
  <si>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</si>
  <si>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</si>
  <si>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</si>
  <si>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</si>
  <si>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</si>
  <si>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</si>
  <si>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</si>
  <si>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</si>
  <si>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</si>
  <si>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</si>
  <si>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</si>
  <si>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</si>
  <si>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</si>
  <si>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</si>
  <si>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</si>
  <si>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</si>
  <si>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</si>
  <si>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</si>
  <si>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</si>
  <si>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</si>
  <si>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</si>
  <si>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</si>
  <si>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</si>
  <si>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</si>
  <si>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</si>
  <si>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</si>
  <si>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</si>
  <si>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</si>
  <si>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</si>
  <si>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</si>
  <si>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</si>
  <si>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</si>
  <si>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</si>
  <si>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</si>
  <si>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</si>
  <si>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</si>
  <si>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</si>
  <si>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</si>
  <si>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</si>
  <si>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</si>
  <si>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</si>
  <si>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</si>
  <si>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</si>
  <si>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</si>
  <si>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</si>
  <si>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</si>
  <si>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</si>
  <si>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</si>
  <si>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</si>
  <si>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</si>
  <si>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</si>
  <si>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</si>
  <si>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</si>
  <si>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</si>
  <si>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</si>
  <si>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</si>
  <si>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</si>
  <si>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</si>
  <si>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</si>
  <si>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</si>
  <si>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</si>
  <si>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</si>
  <si>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</si>
  <si>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</si>
  <si>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</si>
  <si>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</si>
  <si>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</si>
  <si>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</si>
  <si>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</si>
  <si>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</si>
  <si>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</si>
  <si>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</si>
  <si>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</si>
  <si>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</si>
  <si>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</si>
  <si>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</si>
  <si>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</si>
  <si>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</si>
  <si>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</si>
  <si>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</si>
  <si>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</si>
  <si>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</si>
  <si>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</si>
  <si>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</si>
  <si>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</si>
  <si>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</si>
  <si>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</si>
  <si>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</si>
  <si>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</si>
  <si>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</si>
  <si>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</si>
  <si>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</si>
  <si>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</si>
  <si>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</si>
  <si>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</si>
  <si>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</si>
  <si>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</si>
  <si>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</si>
  <si>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</si>
  <si>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</si>
  <si>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</si>
  <si>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</si>
  <si>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</si>
  <si>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</si>
  <si>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</si>
  <si>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</si>
  <si>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</si>
  <si>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</si>
  <si>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</si>
  <si>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</si>
  <si>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</si>
  <si>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</si>
  <si>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</si>
  <si>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</si>
  <si>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</si>
  <si>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</si>
  <si>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</si>
  <si>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</si>
  <si>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</si>
  <si>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</si>
  <si>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</si>
  <si>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</si>
  <si>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</si>
  <si>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</si>
  <si>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</si>
  <si>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</si>
  <si>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</si>
  <si>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</si>
  <si>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</si>
  <si>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</si>
  <si>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</si>
  <si>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</si>
  <si>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</si>
  <si>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</si>
  <si>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</si>
  <si>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</si>
  <si>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</si>
  <si>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</si>
  <si>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</si>
  <si>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</si>
  <si>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</si>
  <si>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</si>
  <si>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</si>
  <si>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</si>
  <si>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</si>
  <si>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</si>
  <si>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</si>
  <si>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</si>
  <si>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</si>
  <si>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</si>
  <si>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</si>
  <si>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</si>
  <si>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</si>
  <si>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</si>
  <si>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</si>
  <si>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</si>
  <si>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</si>
  <si>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</si>
  <si>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</si>
  <si>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</si>
  <si>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</si>
  <si>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</si>
  <si>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</si>
  <si>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</si>
  <si>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</si>
  <si>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</si>
  <si>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</si>
  <si>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</si>
  <si>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</si>
  <si>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</si>
  <si>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</si>
  <si>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</si>
  <si>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</si>
  <si>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</si>
  <si>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</si>
  <si>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</si>
  <si>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</si>
  <si>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</si>
  <si>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</si>
  <si>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</si>
  <si>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</si>
  <si>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</si>
  <si>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</si>
  <si>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</si>
  <si>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</si>
  <si>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</si>
  <si>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</si>
  <si>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</si>
  <si>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</si>
  <si>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</si>
  <si>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</si>
  <si>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</si>
  <si>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</si>
  <si>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</si>
  <si>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</si>
  <si>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</si>
  <si>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</si>
  <si>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</si>
  <si>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</si>
  <si>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</si>
  <si>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</si>
  <si>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</si>
  <si>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</si>
  <si>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</si>
  <si>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</si>
  <si>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</si>
  <si>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</si>
  <si>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</si>
  <si>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</si>
  <si>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</si>
  <si>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</si>
  <si>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</si>
  <si>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</si>
  <si>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</si>
  <si>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</si>
  <si>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</si>
  <si>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</si>
  <si>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</si>
  <si>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</si>
  <si>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</si>
  <si>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</si>
  <si>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</si>
  <si>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</si>
  <si>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</si>
  <si>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</si>
  <si>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</si>
  <si>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</si>
  <si>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</si>
  <si>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</si>
  <si>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</si>
  <si>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</si>
  <si>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</si>
  <si>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</si>
  <si>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</si>
  <si>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</si>
  <si>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</si>
  <si>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</si>
  <si>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</si>
  <si>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</si>
  <si>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</si>
  <si>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</si>
  <si>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</si>
  <si>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</si>
  <si>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</si>
  <si>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</si>
  <si>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</si>
  <si>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</si>
  <si>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</si>
  <si>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</si>
  <si>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</si>
  <si>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</si>
  <si>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</si>
  <si>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</si>
  <si>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</si>
  <si>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</si>
  <si>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</si>
  <si>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</si>
  <si>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</si>
  <si>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</si>
  <si>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</si>
  <si>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</si>
  <si>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</si>
  <si>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</si>
  <si>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</si>
  <si>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</si>
  <si>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</si>
  <si>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</si>
  <si>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</si>
  <si>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</si>
  <si>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</si>
  <si>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</si>
  <si>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</si>
  <si>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</si>
  <si>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</si>
  <si>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</si>
  <si>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</si>
  <si>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</si>
  <si>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</si>
  <si>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</si>
  <si>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</si>
  <si>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</si>
  <si>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</si>
  <si>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</si>
  <si>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</si>
  <si>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</si>
  <si>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</si>
  <si>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</si>
  <si>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</si>
  <si>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</si>
  <si>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</si>
  <si>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</si>
  <si>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</si>
  <si>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</si>
  <si>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</si>
  <si>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</si>
  <si>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</si>
  <si>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</si>
  <si>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</si>
  <si>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</si>
  <si>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</si>
  <si>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</si>
  <si>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</si>
  <si>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</si>
  <si>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</si>
  <si>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</si>
  <si>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</si>
  <si>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</si>
  <si>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</si>
  <si>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</si>
  <si>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</si>
  <si>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</si>
  <si>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</si>
  <si>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</si>
  <si>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</si>
  <si>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</si>
  <si>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</si>
  <si>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</si>
  <si>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</si>
  <si>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</si>
  <si>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</si>
  <si>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</si>
  <si>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</si>
  <si>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</si>
  <si>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</si>
  <si>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</si>
  <si>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</si>
  <si>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</si>
  <si>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</si>
  <si>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</si>
  <si>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</si>
  <si>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</si>
  <si>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</si>
  <si>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</si>
  <si>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</si>
  <si>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1430-1450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</si>
  <si>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</si>
  <si>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</si>
  <si>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</si>
  <si>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</si>
  <si>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</si>
  <si>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</si>
  <si>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</si>
  <si>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>MANSI SHARES &amp; STOCK ADVISORS PVT LTD</t>
  </si>
  <si>
    <t>Part Profit of Rs.225/-</t>
  </si>
  <si>
    <t xml:space="preserve">HDFCAMC </t>
  </si>
  <si>
    <t>2790-2810</t>
  </si>
  <si>
    <t xml:space="preserve">COLPAL </t>
  </si>
  <si>
    <t>1498-1502</t>
  </si>
  <si>
    <t xml:space="preserve">SUMICHEM </t>
  </si>
  <si>
    <t>298-302</t>
  </si>
  <si>
    <t>330-340</t>
  </si>
  <si>
    <t>GRAVITON RESEARCH CAPITAL LLP</t>
  </si>
  <si>
    <t>532-535</t>
  </si>
  <si>
    <t>Profit of Rs.12/-</t>
  </si>
  <si>
    <t>ICICIBANK 620 CE MAY</t>
  </si>
  <si>
    <t>Profit of Rs.1.25/-</t>
  </si>
  <si>
    <t>541-545</t>
  </si>
  <si>
    <t>570-575</t>
  </si>
  <si>
    <t>660-666</t>
  </si>
  <si>
    <t>720-740</t>
  </si>
  <si>
    <t>Retail Research Technical Calls &amp; Fundamental Performance Report for the month of May-2021</t>
  </si>
  <si>
    <t>HITECHWIND</t>
  </si>
  <si>
    <t>M T CORPORATION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</si>
  <si>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</si>
  <si>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</si>
  <si>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</si>
  <si>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</si>
  <si>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</si>
  <si>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</si>
  <si>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</si>
  <si>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Part Profit of Rs.70/-</t>
  </si>
  <si>
    <t>557-560</t>
  </si>
  <si>
    <t>580-590</t>
  </si>
  <si>
    <t>ASHOK KUMAR SINGH</t>
  </si>
  <si>
    <t>SUNIL KUMAR SINGH</t>
  </si>
  <si>
    <t>ANIKINDS</t>
  </si>
  <si>
    <t>Anik Industries Limited</t>
  </si>
  <si>
    <t>SUMAN AGRITECH LIMITED</t>
  </si>
  <si>
    <t>MIRCELECTR</t>
  </si>
  <si>
    <t>Mirc Electronics Ltd.</t>
  </si>
  <si>
    <t>BENNETT COLEMAN &amp; CO LTD</t>
  </si>
  <si>
    <t>Profit of Rs.31.50/-</t>
  </si>
  <si>
    <t>HDFC 2500 CE MAY</t>
  </si>
  <si>
    <t>Profit of Rs.6.5/-</t>
  </si>
  <si>
    <t>35-37</t>
  </si>
  <si>
    <t>325-328</t>
  </si>
  <si>
    <t>CIPLA MAY FUT</t>
  </si>
  <si>
    <t>Profit of Rs.108/-</t>
  </si>
  <si>
    <t>SHRENI SHARES PRIVATE LIMITED</t>
  </si>
  <si>
    <t>JAMESWARREN</t>
  </si>
  <si>
    <t>BHADRESHKUMAR JASHWANTLAL SHAH</t>
  </si>
  <si>
    <t>KGES</t>
  </si>
  <si>
    <t>OSIAJEE</t>
  </si>
  <si>
    <t>RAJVEER SAROYA</t>
  </si>
  <si>
    <t>OZONEWORLD</t>
  </si>
  <si>
    <t>SALORAINTL</t>
  </si>
  <si>
    <t>ALERT CONSULTANTS &amp; CREDIT PRIVATE LIMITED</t>
  </si>
  <si>
    <t>INDRAMEDCO</t>
  </si>
  <si>
    <t>Indraprastha Med Corp</t>
  </si>
  <si>
    <t>ANKITA VISHAL SHAH</t>
  </si>
  <si>
    <t>ACEWIN</t>
  </si>
  <si>
    <t>THOMAS KALAIMANI</t>
  </si>
  <si>
    <t>AMALIN CLARA MARY</t>
  </si>
  <si>
    <t>AML</t>
  </si>
  <si>
    <t>VIVEK KUMAR BHAUKA</t>
  </si>
  <si>
    <t>BNRSEC</t>
  </si>
  <si>
    <t>MADANLAL KOTHARI</t>
  </si>
  <si>
    <t>GAGAN</t>
  </si>
  <si>
    <t>AMIT VAISH (HUF)</t>
  </si>
  <si>
    <t>TAPAN HARIVADAN MEHTA</t>
  </si>
  <si>
    <t>NOOPUR TUSHAR SHAH</t>
  </si>
  <si>
    <t>HARDIK MAHENDRAKUMAR SHAH HUF</t>
  </si>
  <si>
    <t>KIRTI AMRUTLAL GAJRA (HUF)</t>
  </si>
  <si>
    <t>KIRTIKUMAR AMRUTLAL GAJRA</t>
  </si>
  <si>
    <t>PIYUSHKUMARMANILALRAJDE</t>
  </si>
  <si>
    <t>LAKHOTIA</t>
  </si>
  <si>
    <t>VIJAYKUMAR MUKHIYA</t>
  </si>
  <si>
    <t>MAXIMUS</t>
  </si>
  <si>
    <t>NAYAN MULCHAND GOSALIA</t>
  </si>
  <si>
    <t>ARYAMAN BROKING LIMITED</t>
  </si>
  <si>
    <t>ACVC FOREX PRIVATE LIMITED</t>
  </si>
  <si>
    <t>ANITA SARNA</t>
  </si>
  <si>
    <t>JAYANTA RAY CHOUDHURY</t>
  </si>
  <si>
    <t>REGENCY</t>
  </si>
  <si>
    <t>VEENA MITTAL</t>
  </si>
  <si>
    <t>SAVERA</t>
  </si>
  <si>
    <t>GADANA PROPERTIES LLP</t>
  </si>
  <si>
    <t>SHREEKANT PHUMBHRA</t>
  </si>
  <si>
    <t>SITINET</t>
  </si>
  <si>
    <t>VAL</t>
  </si>
  <si>
    <t>ARC FINANCE LIMITED</t>
  </si>
  <si>
    <t>VIVIMEDLAB</t>
  </si>
  <si>
    <t>VMV</t>
  </si>
  <si>
    <t>DEVJEET CHAKRABORTY</t>
  </si>
  <si>
    <t>YOGISUNG</t>
  </si>
  <si>
    <t>EUROPLUS ONE REALITY PRIVARTE LIMITED</t>
  </si>
  <si>
    <t>Aarti Drugs Ltd.</t>
  </si>
  <si>
    <t>VAIBHAV STOCK AND DERIVATIVES BROKING PRIVATE LIMITED</t>
  </si>
  <si>
    <t>AGROPHOS</t>
  </si>
  <si>
    <t>Agro Phos India Limited</t>
  </si>
  <si>
    <t>QE SECURITIES</t>
  </si>
  <si>
    <t>SKYVEIL TRADE SOLUTIONS LLP</t>
  </si>
  <si>
    <t>COFFEEDAY</t>
  </si>
  <si>
    <t>Coffee Day Enterprise Ltd</t>
  </si>
  <si>
    <t>SETU SECURITIES PVT LTD</t>
  </si>
  <si>
    <t>Coforge Limited</t>
  </si>
  <si>
    <t>NK SECURITIES RESEARCH PRIVATE LIMITED</t>
  </si>
  <si>
    <t>XTX MARKETS LLP</t>
  </si>
  <si>
    <t>DSSL</t>
  </si>
  <si>
    <t>Dynacons Sys &amp; Sol. Ltd.</t>
  </si>
  <si>
    <t>HARRMALAYA</t>
  </si>
  <si>
    <t>Harrisons  Malayalam Ltd</t>
  </si>
  <si>
    <t>VIJETA STOCK &amp; SHARES SERVICES PRIVATE LIMITED VIJETA  STOCK</t>
  </si>
  <si>
    <t>JUMPNET</t>
  </si>
  <si>
    <t>Jump Networks Limited</t>
  </si>
  <si>
    <t>MAJESCO</t>
  </si>
  <si>
    <t>Majesco Limited</t>
  </si>
  <si>
    <t>RAJASTHAN GLOBAL SECURITIES PVT LTD</t>
  </si>
  <si>
    <t>NITINSPIN</t>
  </si>
  <si>
    <t>Nitin Spinners Limited</t>
  </si>
  <si>
    <t>MAXGROW FINTRADE PRIVATE LIMITED  .</t>
  </si>
  <si>
    <t>PNC</t>
  </si>
  <si>
    <t>Pritish Nandy Comm. Ltd.</t>
  </si>
  <si>
    <t>RADIOCITY</t>
  </si>
  <si>
    <t>Music Broadcast Limited</t>
  </si>
  <si>
    <t>PARTH INFIN BROKERS PVT LTD</t>
  </si>
  <si>
    <t>RCOM</t>
  </si>
  <si>
    <t>Reliance Comm. Ltd.</t>
  </si>
  <si>
    <t>TOPGAIN FINANCE PRIVATE LIMITED</t>
  </si>
  <si>
    <t>RPOWER</t>
  </si>
  <si>
    <t>Reliance Power Limited</t>
  </si>
  <si>
    <t>MULTIPLIER S AND S ADV PVT LTD</t>
  </si>
  <si>
    <t>SILGO</t>
  </si>
  <si>
    <t>Silgo Retail Limited</t>
  </si>
  <si>
    <t>SARITA DEWAN</t>
  </si>
  <si>
    <t>SUBEXLTD</t>
  </si>
  <si>
    <t>Subex Ltd</t>
  </si>
  <si>
    <t>HRTI PRIVATE LIMITED</t>
  </si>
  <si>
    <t>TAINWALCHM</t>
  </si>
  <si>
    <t>Tainwala Chem &amp; Plastics</t>
  </si>
  <si>
    <t>VIJIT TRADING</t>
  </si>
  <si>
    <t>MUKUL MAHESHWARI</t>
  </si>
  <si>
    <t>TOKYOPLAST</t>
  </si>
  <si>
    <t>Tokyo Plast Intl Ltd</t>
  </si>
  <si>
    <t>Vivimed Labs Limited</t>
  </si>
  <si>
    <t>Wockhardt Ltd.</t>
  </si>
  <si>
    <t>ZUARIGLOB</t>
  </si>
  <si>
    <t>Zuari Industries Ltd.</t>
  </si>
  <si>
    <t>MANISH INNANI</t>
  </si>
  <si>
    <t>HOUSING DEVELOPMENT FINANCE CORPORATION LIMITED</t>
  </si>
  <si>
    <t>INDUSIND BANK LTD CLIENT A/C</t>
  </si>
  <si>
    <t>SUNPHARMA MAY FUT</t>
  </si>
  <si>
    <t>NIFTY 14650 CE 06-MAY</t>
  </si>
  <si>
    <t>893-895</t>
  </si>
  <si>
    <t>Profit of Rs.14/-</t>
  </si>
  <si>
    <t>HDFCBANK 1420 CE MAY</t>
  </si>
  <si>
    <t>36.5-37.5</t>
  </si>
  <si>
    <t>12.0-13.0</t>
  </si>
  <si>
    <t>Profit of Rs.15.5/-</t>
  </si>
  <si>
    <t>Profit of Rs.9.5/-</t>
  </si>
  <si>
    <t>508-512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</si>
</sst>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64" fontId="47" fillId="0" borderId="0" applyFont="0" applyFill="0" applyBorder="0" applyAlignment="0" applyProtection="0"/>
  </cellStyleXfs>
  <cellXfs count="53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6" fillId="2" borderId="4" xfId="0" applyNumberFormat="1" applyFont="1" applyFill="1" applyBorder="1" applyAlignment="1">
      <alignment horizontal="left"/>
    </xf>
    <xf numFmtId="168" fontId="46" fillId="14" borderId="11" xfId="0" applyNumberFormat="1" applyFont="1" applyFill="1" applyBorder="1" applyAlignment="1">
      <alignment horizontal="left"/>
    </xf>
    <xf numFmtId="168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6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6" fillId="2" borderId="35" xfId="0" applyNumberFormat="1" applyFont="1" applyFill="1" applyBorder="1" applyAlignment="1">
      <alignment horizontal="center" vertical="center"/>
    </xf>
    <xf numFmtId="166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6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5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70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6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46" fillId="58" borderId="35" xfId="0" applyNumberFormat="1" applyFont="1" applyFill="1" applyBorder="1" applyAlignment="1">
      <alignment horizontal="center" vertical="center"/>
    </xf>
    <xf numFmtId="165" fontId="46" fillId="59" borderId="35" xfId="0" applyNumberFormat="1" applyFont="1" applyFill="1" applyBorder="1" applyAlignment="1">
      <alignment horizontal="center" vertical="center"/>
    </xf>
    <xf numFmtId="0" fontId="49" fillId="59" borderId="35" xfId="0" applyFont="1" applyFill="1" applyBorder="1"/>
    <xf numFmtId="0" fontId="7" fillId="59" borderId="35" xfId="0" applyFont="1" applyFill="1" applyBorder="1" applyAlignment="1">
      <alignment horizontal="center" vertical="center"/>
    </xf>
    <xf numFmtId="2" fontId="7" fillId="59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6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" fontId="7" fillId="58" borderId="35" xfId="160" applyNumberFormat="1" applyFont="1" applyFill="1" applyBorder="1" applyAlignment="1">
      <alignment horizontal="center" vertical="center"/>
    </xf>
    <xf numFmtId="17" fontId="46" fillId="2" borderId="35" xfId="0" applyNumberFormat="1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3" sqref="B23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44323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44323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20" t="s">
        <v>16</v>
      </c>
      <c r="B9" s="522" t="s">
        <v>17</v>
      </c>
      <c r="C9" s="522" t="s">
        <v>18</v>
      </c>
      <c r="D9" s="522" t="s">
        <v>831</v>
      </c>
      <c r="E9" s="260" t="s">
        <v>19</v>
      </c>
      <c r="F9" s="260" t="s">
        <v>20</v>
      </c>
      <c r="G9" s="517" t="s">
        <v>21</v>
      </c>
      <c r="H9" s="518"/>
      <c r="I9" s="519"/>
      <c r="J9" s="517" t="s">
        <v>22</v>
      </c>
      <c r="K9" s="518"/>
      <c r="L9" s="519"/>
      <c r="M9" s="260"/>
      <c r="N9" s="267"/>
      <c r="O9" s="267"/>
      <c r="P9" s="267"/>
    </row>
    <row r="10" spans="1:16" ht="59.25" customHeight="1">
      <c r="A10" s="521"/>
      <c r="B10" s="523" t="s">
        <v>17</v>
      </c>
      <c r="C10" s="523"/>
      <c r="D10" s="523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59" t="s">
        <v>35</v>
      </c>
      <c r="D11" s="460">
        <v>44343</v>
      </c>
      <c r="E11" s="284">
        <v>32953.75</v>
      </c>
      <c r="F11" s="284">
        <v>32917.716666666667</v>
      </c>
      <c r="G11" s="296">
        <v>32691.033333333333</v>
      </c>
      <c r="H11" s="296">
        <v>32428.316666666666</v>
      </c>
      <c r="I11" s="296">
        <v>32201.633333333331</v>
      </c>
      <c r="J11" s="296">
        <v>33180.433333333334</v>
      </c>
      <c r="K11" s="296">
        <v>33407.116666666669</v>
      </c>
      <c r="L11" s="296">
        <v>33669.833333333336</v>
      </c>
      <c r="M11" s="283">
        <v>33144.400000000001</v>
      </c>
      <c r="N11" s="283">
        <v>32655</v>
      </c>
      <c r="O11" s="457">
        <v>1500650</v>
      </c>
      <c r="P11" s="458">
        <v>-6.4986448175955641E-2</v>
      </c>
    </row>
    <row r="12" spans="1:16" ht="15">
      <c r="A12" s="263">
        <v>2</v>
      </c>
      <c r="B12" s="362" t="s">
        <v>34</v>
      </c>
      <c r="C12" s="459" t="s">
        <v>36</v>
      </c>
      <c r="D12" s="460">
        <v>44343</v>
      </c>
      <c r="E12" s="297">
        <v>14769.95</v>
      </c>
      <c r="F12" s="297">
        <v>14738.466666666667</v>
      </c>
      <c r="G12" s="298">
        <v>14688.933333333334</v>
      </c>
      <c r="H12" s="298">
        <v>14607.916666666668</v>
      </c>
      <c r="I12" s="298">
        <v>14558.383333333335</v>
      </c>
      <c r="J12" s="298">
        <v>14819.483333333334</v>
      </c>
      <c r="K12" s="298">
        <v>14869.016666666666</v>
      </c>
      <c r="L12" s="298">
        <v>14950.033333333333</v>
      </c>
      <c r="M12" s="285">
        <v>14788</v>
      </c>
      <c r="N12" s="285">
        <v>14657.45</v>
      </c>
      <c r="O12" s="300">
        <v>12174600</v>
      </c>
      <c r="P12" s="301">
        <v>3.8263505864142913E-2</v>
      </c>
    </row>
    <row r="13" spans="1:16" ht="15">
      <c r="A13" s="263">
        <v>3</v>
      </c>
      <c r="B13" s="362" t="s">
        <v>34</v>
      </c>
      <c r="C13" s="459" t="s">
        <v>829</v>
      </c>
      <c r="D13" s="460">
        <v>44343</v>
      </c>
      <c r="E13" s="423">
        <v>15727.45</v>
      </c>
      <c r="F13" s="423">
        <v>15694.1</v>
      </c>
      <c r="G13" s="424">
        <v>15603.35</v>
      </c>
      <c r="H13" s="424">
        <v>15479.25</v>
      </c>
      <c r="I13" s="424">
        <v>15388.5</v>
      </c>
      <c r="J13" s="424">
        <v>15818.2</v>
      </c>
      <c r="K13" s="424">
        <v>15908.95</v>
      </c>
      <c r="L13" s="424">
        <v>16033.050000000001</v>
      </c>
      <c r="M13" s="425">
        <v>15784.85</v>
      </c>
      <c r="N13" s="425">
        <v>15570</v>
      </c>
      <c r="O13" s="426">
        <v>66360</v>
      </c>
      <c r="P13" s="427">
        <v>0.43760831889081458</v>
      </c>
    </row>
    <row r="14" spans="1:16" ht="15">
      <c r="A14" s="263">
        <v>4</v>
      </c>
      <c r="B14" s="382" t="s">
        <v>840</v>
      </c>
      <c r="C14" s="459" t="s">
        <v>735</v>
      </c>
      <c r="D14" s="460">
        <v>44343</v>
      </c>
      <c r="E14" s="297">
        <v>1788.45</v>
      </c>
      <c r="F14" s="297">
        <v>1759.5</v>
      </c>
      <c r="G14" s="298">
        <v>1724.35</v>
      </c>
      <c r="H14" s="298">
        <v>1660.25</v>
      </c>
      <c r="I14" s="298">
        <v>1625.1</v>
      </c>
      <c r="J14" s="298">
        <v>1823.6</v>
      </c>
      <c r="K14" s="298">
        <v>1858.75</v>
      </c>
      <c r="L14" s="298">
        <v>1922.85</v>
      </c>
      <c r="M14" s="285">
        <v>1794.65</v>
      </c>
      <c r="N14" s="285">
        <v>1695.4</v>
      </c>
      <c r="O14" s="300">
        <v>819400</v>
      </c>
      <c r="P14" s="301">
        <v>0.11252163877668782</v>
      </c>
    </row>
    <row r="15" spans="1:16" ht="15">
      <c r="A15" s="263">
        <v>5</v>
      </c>
      <c r="B15" s="362" t="s">
        <v>37</v>
      </c>
      <c r="C15" s="459" t="s">
        <v>38</v>
      </c>
      <c r="D15" s="460">
        <v>44343</v>
      </c>
      <c r="E15" s="297">
        <v>1904.4</v>
      </c>
      <c r="F15" s="297">
        <v>1903.6666666666667</v>
      </c>
      <c r="G15" s="298">
        <v>1888.8333333333335</v>
      </c>
      <c r="H15" s="298">
        <v>1873.2666666666667</v>
      </c>
      <c r="I15" s="298">
        <v>1858.4333333333334</v>
      </c>
      <c r="J15" s="298">
        <v>1919.2333333333336</v>
      </c>
      <c r="K15" s="298">
        <v>1934.0666666666671</v>
      </c>
      <c r="L15" s="298">
        <v>1949.6333333333337</v>
      </c>
      <c r="M15" s="285">
        <v>1918.5</v>
      </c>
      <c r="N15" s="285">
        <v>1888.1</v>
      </c>
      <c r="O15" s="300">
        <v>2395000</v>
      </c>
      <c r="P15" s="301">
        <v>9.4836670179135937E-3</v>
      </c>
    </row>
    <row r="16" spans="1:16" ht="15">
      <c r="A16" s="263">
        <v>6</v>
      </c>
      <c r="B16" s="362" t="s">
        <v>39</v>
      </c>
      <c r="C16" s="459" t="s">
        <v>40</v>
      </c>
      <c r="D16" s="460">
        <v>44343</v>
      </c>
      <c r="E16" s="297">
        <v>1291.2</v>
      </c>
      <c r="F16" s="297">
        <v>1291.5333333333335</v>
      </c>
      <c r="G16" s="298">
        <v>1266.116666666667</v>
      </c>
      <c r="H16" s="298">
        <v>1241.0333333333335</v>
      </c>
      <c r="I16" s="298">
        <v>1215.616666666667</v>
      </c>
      <c r="J16" s="298">
        <v>1316.616666666667</v>
      </c>
      <c r="K16" s="298">
        <v>1342.0333333333335</v>
      </c>
      <c r="L16" s="298">
        <v>1367.116666666667</v>
      </c>
      <c r="M16" s="285">
        <v>1316.95</v>
      </c>
      <c r="N16" s="285">
        <v>1266.45</v>
      </c>
      <c r="O16" s="300">
        <v>13596000</v>
      </c>
      <c r="P16" s="301">
        <v>-3.2244287849669012E-2</v>
      </c>
    </row>
    <row r="17" spans="1:16" ht="15">
      <c r="A17" s="263">
        <v>7</v>
      </c>
      <c r="B17" s="362" t="s">
        <v>39</v>
      </c>
      <c r="C17" s="459" t="s">
        <v>41</v>
      </c>
      <c r="D17" s="460">
        <v>44343</v>
      </c>
      <c r="E17" s="297">
        <v>745.45</v>
      </c>
      <c r="F17" s="297">
        <v>746.9</v>
      </c>
      <c r="G17" s="298">
        <v>736.59999999999991</v>
      </c>
      <c r="H17" s="298">
        <v>727.74999999999989</v>
      </c>
      <c r="I17" s="298">
        <v>717.44999999999982</v>
      </c>
      <c r="J17" s="298">
        <v>755.75</v>
      </c>
      <c r="K17" s="298">
        <v>766.05</v>
      </c>
      <c r="L17" s="298">
        <v>774.90000000000009</v>
      </c>
      <c r="M17" s="285">
        <v>757.2</v>
      </c>
      <c r="N17" s="285">
        <v>738.05</v>
      </c>
      <c r="O17" s="300">
        <v>73666250</v>
      </c>
      <c r="P17" s="301">
        <v>-6.7869080543631332E-5</v>
      </c>
    </row>
    <row r="18" spans="1:16" ht="15">
      <c r="A18" s="263">
        <v>8</v>
      </c>
      <c r="B18" s="362" t="s">
        <v>51</v>
      </c>
      <c r="C18" s="459" t="s">
        <v>226</v>
      </c>
      <c r="D18" s="460">
        <v>44343</v>
      </c>
      <c r="E18" s="297">
        <v>2878.15</v>
      </c>
      <c r="F18" s="297">
        <v>2892.4</v>
      </c>
      <c r="G18" s="298">
        <v>2844.8</v>
      </c>
      <c r="H18" s="298">
        <v>2811.4500000000003</v>
      </c>
      <c r="I18" s="298">
        <v>2763.8500000000004</v>
      </c>
      <c r="J18" s="298">
        <v>2925.75</v>
      </c>
      <c r="K18" s="298">
        <v>2973.3499999999995</v>
      </c>
      <c r="L18" s="298">
        <v>3006.7</v>
      </c>
      <c r="M18" s="285">
        <v>2940</v>
      </c>
      <c r="N18" s="285">
        <v>2859.05</v>
      </c>
      <c r="O18" s="300">
        <v>266600</v>
      </c>
      <c r="P18" s="301">
        <v>1.4459665144596651E-2</v>
      </c>
    </row>
    <row r="19" spans="1:16" ht="15">
      <c r="A19" s="263">
        <v>9</v>
      </c>
      <c r="B19" s="362" t="s">
        <v>43</v>
      </c>
      <c r="C19" s="459" t="s">
        <v>44</v>
      </c>
      <c r="D19" s="460">
        <v>44343</v>
      </c>
      <c r="E19" s="297">
        <v>785.3</v>
      </c>
      <c r="F19" s="297">
        <v>788.19999999999993</v>
      </c>
      <c r="G19" s="298">
        <v>773.39999999999986</v>
      </c>
      <c r="H19" s="298">
        <v>761.49999999999989</v>
      </c>
      <c r="I19" s="298">
        <v>746.69999999999982</v>
      </c>
      <c r="J19" s="298">
        <v>800.09999999999991</v>
      </c>
      <c r="K19" s="298">
        <v>814.89999999999986</v>
      </c>
      <c r="L19" s="298">
        <v>826.8</v>
      </c>
      <c r="M19" s="285">
        <v>803</v>
      </c>
      <c r="N19" s="285">
        <v>776.3</v>
      </c>
      <c r="O19" s="300">
        <v>4761000</v>
      </c>
      <c r="P19" s="301">
        <v>4.6423296054019835E-3</v>
      </c>
    </row>
    <row r="20" spans="1:16" ht="15">
      <c r="A20" s="263">
        <v>10</v>
      </c>
      <c r="B20" s="362" t="s">
        <v>37</v>
      </c>
      <c r="C20" s="459" t="s">
        <v>45</v>
      </c>
      <c r="D20" s="460">
        <v>44343</v>
      </c>
      <c r="E20" s="297">
        <v>314.75</v>
      </c>
      <c r="F20" s="297">
        <v>314.23333333333335</v>
      </c>
      <c r="G20" s="298">
        <v>311.61666666666667</v>
      </c>
      <c r="H20" s="298">
        <v>308.48333333333335</v>
      </c>
      <c r="I20" s="298">
        <v>305.86666666666667</v>
      </c>
      <c r="J20" s="298">
        <v>317.36666666666667</v>
      </c>
      <c r="K20" s="298">
        <v>319.98333333333335</v>
      </c>
      <c r="L20" s="298">
        <v>323.11666666666667</v>
      </c>
      <c r="M20" s="285">
        <v>316.85000000000002</v>
      </c>
      <c r="N20" s="285">
        <v>311.10000000000002</v>
      </c>
      <c r="O20" s="300">
        <v>17082000</v>
      </c>
      <c r="P20" s="301">
        <v>-3.360488798370672E-2</v>
      </c>
    </row>
    <row r="21" spans="1:16" ht="15">
      <c r="A21" s="263">
        <v>11</v>
      </c>
      <c r="B21" s="362" t="s">
        <v>51</v>
      </c>
      <c r="C21" s="459" t="s">
        <v>294</v>
      </c>
      <c r="D21" s="460">
        <v>44343</v>
      </c>
      <c r="E21" s="297">
        <v>945.55</v>
      </c>
      <c r="F21" s="297">
        <v>951.18333333333339</v>
      </c>
      <c r="G21" s="298">
        <v>932.41666666666674</v>
      </c>
      <c r="H21" s="298">
        <v>919.2833333333333</v>
      </c>
      <c r="I21" s="298">
        <v>900.51666666666665</v>
      </c>
      <c r="J21" s="298">
        <v>964.31666666666683</v>
      </c>
      <c r="K21" s="298">
        <v>983.08333333333348</v>
      </c>
      <c r="L21" s="298">
        <v>996.21666666666692</v>
      </c>
      <c r="M21" s="285">
        <v>969.95</v>
      </c>
      <c r="N21" s="285">
        <v>938.05</v>
      </c>
      <c r="O21" s="300">
        <v>1340900</v>
      </c>
      <c r="P21" s="301">
        <v>5.2677029360967187E-2</v>
      </c>
    </row>
    <row r="22" spans="1:16" ht="15">
      <c r="A22" s="263">
        <v>12</v>
      </c>
      <c r="B22" s="362" t="s">
        <v>39</v>
      </c>
      <c r="C22" s="459" t="s">
        <v>46</v>
      </c>
      <c r="D22" s="460">
        <v>44343</v>
      </c>
      <c r="E22" s="297">
        <v>3357.5</v>
      </c>
      <c r="F22" s="297">
        <v>3356.15</v>
      </c>
      <c r="G22" s="298">
        <v>3315.8</v>
      </c>
      <c r="H22" s="298">
        <v>3274.1</v>
      </c>
      <c r="I22" s="298">
        <v>3233.75</v>
      </c>
      <c r="J22" s="298">
        <v>3397.8500000000004</v>
      </c>
      <c r="K22" s="298">
        <v>3438.2</v>
      </c>
      <c r="L22" s="298">
        <v>3479.9000000000005</v>
      </c>
      <c r="M22" s="285">
        <v>3396.5</v>
      </c>
      <c r="N22" s="285">
        <v>3314.45</v>
      </c>
      <c r="O22" s="300">
        <v>1970500</v>
      </c>
      <c r="P22" s="301">
        <v>-3.6194668623135244E-2</v>
      </c>
    </row>
    <row r="23" spans="1:16" ht="15">
      <c r="A23" s="263">
        <v>13</v>
      </c>
      <c r="B23" s="362" t="s">
        <v>43</v>
      </c>
      <c r="C23" s="459" t="s">
        <v>47</v>
      </c>
      <c r="D23" s="460">
        <v>44343</v>
      </c>
      <c r="E23" s="297">
        <v>214.85</v>
      </c>
      <c r="F23" s="297">
        <v>215.1</v>
      </c>
      <c r="G23" s="298">
        <v>211.45</v>
      </c>
      <c r="H23" s="298">
        <v>208.04999999999998</v>
      </c>
      <c r="I23" s="298">
        <v>204.39999999999998</v>
      </c>
      <c r="J23" s="298">
        <v>218.5</v>
      </c>
      <c r="K23" s="298">
        <v>222.15000000000003</v>
      </c>
      <c r="L23" s="298">
        <v>225.55</v>
      </c>
      <c r="M23" s="285">
        <v>218.75</v>
      </c>
      <c r="N23" s="285">
        <v>211.7</v>
      </c>
      <c r="O23" s="300">
        <v>17925000</v>
      </c>
      <c r="P23" s="301">
        <v>3.2843560933448576E-2</v>
      </c>
    </row>
    <row r="24" spans="1:16" ht="15">
      <c r="A24" s="263">
        <v>14</v>
      </c>
      <c r="B24" s="362" t="s">
        <v>43</v>
      </c>
      <c r="C24" s="459" t="s">
        <v>48</v>
      </c>
      <c r="D24" s="460">
        <v>44343</v>
      </c>
      <c r="E24" s="297">
        <v>114.4</v>
      </c>
      <c r="F24" s="297">
        <v>113.58333333333333</v>
      </c>
      <c r="G24" s="298">
        <v>112.41666666666666</v>
      </c>
      <c r="H24" s="298">
        <v>110.43333333333332</v>
      </c>
      <c r="I24" s="298">
        <v>109.26666666666665</v>
      </c>
      <c r="J24" s="298">
        <v>115.56666666666666</v>
      </c>
      <c r="K24" s="298">
        <v>116.73333333333332</v>
      </c>
      <c r="L24" s="298">
        <v>118.71666666666667</v>
      </c>
      <c r="M24" s="285">
        <v>114.75</v>
      </c>
      <c r="N24" s="285">
        <v>111.6</v>
      </c>
      <c r="O24" s="300">
        <v>29394000</v>
      </c>
      <c r="P24" s="301">
        <v>-4.2228739002932551E-2</v>
      </c>
    </row>
    <row r="25" spans="1:16" ht="15">
      <c r="A25" s="263">
        <v>15</v>
      </c>
      <c r="B25" s="362" t="s">
        <v>49</v>
      </c>
      <c r="C25" s="459" t="s">
        <v>50</v>
      </c>
      <c r="D25" s="460">
        <v>44343</v>
      </c>
      <c r="E25" s="297">
        <v>2558</v>
      </c>
      <c r="F25" s="297">
        <v>2562.4</v>
      </c>
      <c r="G25" s="298">
        <v>2532.6000000000004</v>
      </c>
      <c r="H25" s="298">
        <v>2507.2000000000003</v>
      </c>
      <c r="I25" s="298">
        <v>2477.4000000000005</v>
      </c>
      <c r="J25" s="298">
        <v>2587.8000000000002</v>
      </c>
      <c r="K25" s="298">
        <v>2617.6000000000004</v>
      </c>
      <c r="L25" s="298">
        <v>2643</v>
      </c>
      <c r="M25" s="285">
        <v>2592.1999999999998</v>
      </c>
      <c r="N25" s="285">
        <v>2537</v>
      </c>
      <c r="O25" s="300">
        <v>4680000</v>
      </c>
      <c r="P25" s="301">
        <v>8.2730093071354711E-3</v>
      </c>
    </row>
    <row r="26" spans="1:16" ht="15">
      <c r="A26" s="263">
        <v>16</v>
      </c>
      <c r="B26" s="362" t="s">
        <v>53</v>
      </c>
      <c r="C26" s="459" t="s">
        <v>222</v>
      </c>
      <c r="D26" s="460">
        <v>44343</v>
      </c>
      <c r="E26" s="297">
        <v>961.65</v>
      </c>
      <c r="F26" s="297">
        <v>957.91666666666663</v>
      </c>
      <c r="G26" s="298">
        <v>943.38333333333321</v>
      </c>
      <c r="H26" s="298">
        <v>925.11666666666656</v>
      </c>
      <c r="I26" s="298">
        <v>910.58333333333314</v>
      </c>
      <c r="J26" s="298">
        <v>976.18333333333328</v>
      </c>
      <c r="K26" s="298">
        <v>990.71666666666681</v>
      </c>
      <c r="L26" s="298">
        <v>1008.9833333333333</v>
      </c>
      <c r="M26" s="285">
        <v>972.45</v>
      </c>
      <c r="N26" s="285">
        <v>939.65</v>
      </c>
      <c r="O26" s="300">
        <v>3263500</v>
      </c>
      <c r="P26" s="301">
        <v>-8.8662384808712649E-2</v>
      </c>
    </row>
    <row r="27" spans="1:16" ht="15">
      <c r="A27" s="263">
        <v>17</v>
      </c>
      <c r="B27" s="362" t="s">
        <v>51</v>
      </c>
      <c r="C27" s="459" t="s">
        <v>52</v>
      </c>
      <c r="D27" s="460">
        <v>44343</v>
      </c>
      <c r="E27" s="297">
        <v>1013.2</v>
      </c>
      <c r="F27" s="297">
        <v>1021.1</v>
      </c>
      <c r="G27" s="298">
        <v>997.10000000000014</v>
      </c>
      <c r="H27" s="298">
        <v>981.00000000000011</v>
      </c>
      <c r="I27" s="298">
        <v>957.00000000000023</v>
      </c>
      <c r="J27" s="298">
        <v>1037.2</v>
      </c>
      <c r="K27" s="298">
        <v>1061.1999999999998</v>
      </c>
      <c r="L27" s="298">
        <v>1077.3</v>
      </c>
      <c r="M27" s="285">
        <v>1045.0999999999999</v>
      </c>
      <c r="N27" s="285">
        <v>1005</v>
      </c>
      <c r="O27" s="300">
        <v>9692150</v>
      </c>
      <c r="P27" s="301">
        <v>-1.1796673073099609E-2</v>
      </c>
    </row>
    <row r="28" spans="1:16" ht="15">
      <c r="A28" s="263">
        <v>18</v>
      </c>
      <c r="B28" s="362" t="s">
        <v>53</v>
      </c>
      <c r="C28" s="459" t="s">
        <v>54</v>
      </c>
      <c r="D28" s="460">
        <v>44343</v>
      </c>
      <c r="E28" s="297">
        <v>718.25</v>
      </c>
      <c r="F28" s="297">
        <v>718.7166666666667</v>
      </c>
      <c r="G28" s="298">
        <v>712.53333333333342</v>
      </c>
      <c r="H28" s="298">
        <v>706.81666666666672</v>
      </c>
      <c r="I28" s="298">
        <v>700.63333333333344</v>
      </c>
      <c r="J28" s="298">
        <v>724.43333333333339</v>
      </c>
      <c r="K28" s="298">
        <v>730.61666666666679</v>
      </c>
      <c r="L28" s="298">
        <v>736.33333333333337</v>
      </c>
      <c r="M28" s="285">
        <v>724.9</v>
      </c>
      <c r="N28" s="285">
        <v>713</v>
      </c>
      <c r="O28" s="300">
        <v>40969200</v>
      </c>
      <c r="P28" s="301">
        <v>-1.1866516164510434E-2</v>
      </c>
    </row>
    <row r="29" spans="1:16" ht="15">
      <c r="A29" s="263">
        <v>19</v>
      </c>
      <c r="B29" s="362" t="s">
        <v>43</v>
      </c>
      <c r="C29" s="459" t="s">
        <v>55</v>
      </c>
      <c r="D29" s="460">
        <v>44343</v>
      </c>
      <c r="E29" s="297">
        <v>3959.35</v>
      </c>
      <c r="F29" s="297">
        <v>3943.6166666666663</v>
      </c>
      <c r="G29" s="298">
        <v>3892.7833333333328</v>
      </c>
      <c r="H29" s="298">
        <v>3826.2166666666667</v>
      </c>
      <c r="I29" s="298">
        <v>3775.3833333333332</v>
      </c>
      <c r="J29" s="298">
        <v>4010.1833333333325</v>
      </c>
      <c r="K29" s="298">
        <v>4061.0166666666655</v>
      </c>
      <c r="L29" s="298">
        <v>4127.5833333333321</v>
      </c>
      <c r="M29" s="285">
        <v>3994.45</v>
      </c>
      <c r="N29" s="285">
        <v>3877.05</v>
      </c>
      <c r="O29" s="300">
        <v>2143750</v>
      </c>
      <c r="P29" s="301">
        <v>6.1011380969142317E-3</v>
      </c>
    </row>
    <row r="30" spans="1:16" ht="15">
      <c r="A30" s="263">
        <v>20</v>
      </c>
      <c r="B30" s="362" t="s">
        <v>56</v>
      </c>
      <c r="C30" s="459" t="s">
        <v>57</v>
      </c>
      <c r="D30" s="460">
        <v>44343</v>
      </c>
      <c r="E30" s="297">
        <v>11087.15</v>
      </c>
      <c r="F30" s="297">
        <v>11113.083333333334</v>
      </c>
      <c r="G30" s="298">
        <v>10999.416666666668</v>
      </c>
      <c r="H30" s="298">
        <v>10911.683333333334</v>
      </c>
      <c r="I30" s="298">
        <v>10798.016666666668</v>
      </c>
      <c r="J30" s="298">
        <v>11200.816666666668</v>
      </c>
      <c r="K30" s="298">
        <v>11314.483333333335</v>
      </c>
      <c r="L30" s="298">
        <v>11402.216666666667</v>
      </c>
      <c r="M30" s="285">
        <v>11226.75</v>
      </c>
      <c r="N30" s="285">
        <v>11025.35</v>
      </c>
      <c r="O30" s="300">
        <v>861400</v>
      </c>
      <c r="P30" s="301">
        <v>-9.2017483321831153E-3</v>
      </c>
    </row>
    <row r="31" spans="1:16" ht="15">
      <c r="A31" s="263">
        <v>21</v>
      </c>
      <c r="B31" s="362" t="s">
        <v>56</v>
      </c>
      <c r="C31" s="459" t="s">
        <v>58</v>
      </c>
      <c r="D31" s="460">
        <v>44343</v>
      </c>
      <c r="E31" s="297">
        <v>5550.05</v>
      </c>
      <c r="F31" s="297">
        <v>5558.2</v>
      </c>
      <c r="G31" s="298">
        <v>5480.0999999999995</v>
      </c>
      <c r="H31" s="298">
        <v>5410.15</v>
      </c>
      <c r="I31" s="298">
        <v>5332.0499999999993</v>
      </c>
      <c r="J31" s="298">
        <v>5628.15</v>
      </c>
      <c r="K31" s="298">
        <v>5706.25</v>
      </c>
      <c r="L31" s="298">
        <v>5776.2</v>
      </c>
      <c r="M31" s="285">
        <v>5636.3</v>
      </c>
      <c r="N31" s="285">
        <v>5488.25</v>
      </c>
      <c r="O31" s="300">
        <v>3839000</v>
      </c>
      <c r="P31" s="301">
        <v>-1.6460641772881573E-2</v>
      </c>
    </row>
    <row r="32" spans="1:16" ht="15">
      <c r="A32" s="263">
        <v>22</v>
      </c>
      <c r="B32" s="362" t="s">
        <v>43</v>
      </c>
      <c r="C32" s="459" t="s">
        <v>59</v>
      </c>
      <c r="D32" s="460">
        <v>44343</v>
      </c>
      <c r="E32" s="297">
        <v>1834.6</v>
      </c>
      <c r="F32" s="297">
        <v>1834.9499999999998</v>
      </c>
      <c r="G32" s="298">
        <v>1811.3499999999997</v>
      </c>
      <c r="H32" s="298">
        <v>1788.1</v>
      </c>
      <c r="I32" s="298">
        <v>1764.4999999999998</v>
      </c>
      <c r="J32" s="298">
        <v>1858.1999999999996</v>
      </c>
      <c r="K32" s="298">
        <v>1881.8</v>
      </c>
      <c r="L32" s="298">
        <v>1905.0499999999995</v>
      </c>
      <c r="M32" s="285">
        <v>1858.55</v>
      </c>
      <c r="N32" s="285">
        <v>1811.7</v>
      </c>
      <c r="O32" s="300">
        <v>1710800</v>
      </c>
      <c r="P32" s="301">
        <v>1.5914489311163897E-2</v>
      </c>
    </row>
    <row r="33" spans="1:16" ht="15">
      <c r="A33" s="263">
        <v>23</v>
      </c>
      <c r="B33" s="362" t="s">
        <v>53</v>
      </c>
      <c r="C33" s="459" t="s">
        <v>229</v>
      </c>
      <c r="D33" s="460">
        <v>44343</v>
      </c>
      <c r="E33" s="297">
        <v>292.7</v>
      </c>
      <c r="F33" s="297">
        <v>298.88333333333338</v>
      </c>
      <c r="G33" s="298">
        <v>285.51666666666677</v>
      </c>
      <c r="H33" s="298">
        <v>278.33333333333337</v>
      </c>
      <c r="I33" s="298">
        <v>264.96666666666675</v>
      </c>
      <c r="J33" s="298">
        <v>306.06666666666678</v>
      </c>
      <c r="K33" s="298">
        <v>319.43333333333345</v>
      </c>
      <c r="L33" s="298">
        <v>326.61666666666679</v>
      </c>
      <c r="M33" s="285">
        <v>312.25</v>
      </c>
      <c r="N33" s="285">
        <v>291.7</v>
      </c>
      <c r="O33" s="300">
        <v>28103400</v>
      </c>
      <c r="P33" s="301">
        <v>0.38782222222222223</v>
      </c>
    </row>
    <row r="34" spans="1:16" ht="15">
      <c r="A34" s="263">
        <v>24</v>
      </c>
      <c r="B34" s="362" t="s">
        <v>53</v>
      </c>
      <c r="C34" s="459" t="s">
        <v>60</v>
      </c>
      <c r="D34" s="460">
        <v>44343</v>
      </c>
      <c r="E34" s="297">
        <v>70.900000000000006</v>
      </c>
      <c r="F34" s="297">
        <v>71.483333333333334</v>
      </c>
      <c r="G34" s="298">
        <v>69.666666666666671</v>
      </c>
      <c r="H34" s="298">
        <v>68.433333333333337</v>
      </c>
      <c r="I34" s="298">
        <v>66.616666666666674</v>
      </c>
      <c r="J34" s="298">
        <v>72.716666666666669</v>
      </c>
      <c r="K34" s="298">
        <v>74.533333333333331</v>
      </c>
      <c r="L34" s="298">
        <v>75.766666666666666</v>
      </c>
      <c r="M34" s="285">
        <v>73.3</v>
      </c>
      <c r="N34" s="285">
        <v>70.25</v>
      </c>
      <c r="O34" s="300">
        <v>109336500</v>
      </c>
      <c r="P34" s="301">
        <v>-2.4530271398747392E-2</v>
      </c>
    </row>
    <row r="35" spans="1:16" ht="15">
      <c r="A35" s="263">
        <v>25</v>
      </c>
      <c r="B35" s="362" t="s">
        <v>49</v>
      </c>
      <c r="C35" s="459" t="s">
        <v>62</v>
      </c>
      <c r="D35" s="460">
        <v>44343</v>
      </c>
      <c r="E35" s="297">
        <v>1361.15</v>
      </c>
      <c r="F35" s="297">
        <v>1367.3833333333332</v>
      </c>
      <c r="G35" s="298">
        <v>1350.7666666666664</v>
      </c>
      <c r="H35" s="298">
        <v>1340.3833333333332</v>
      </c>
      <c r="I35" s="298">
        <v>1323.7666666666664</v>
      </c>
      <c r="J35" s="298">
        <v>1377.7666666666664</v>
      </c>
      <c r="K35" s="298">
        <v>1394.3833333333332</v>
      </c>
      <c r="L35" s="298">
        <v>1404.7666666666664</v>
      </c>
      <c r="M35" s="285">
        <v>1384</v>
      </c>
      <c r="N35" s="285">
        <v>1357</v>
      </c>
      <c r="O35" s="300">
        <v>1129150</v>
      </c>
      <c r="P35" s="301">
        <v>-3.8816108685104317E-3</v>
      </c>
    </row>
    <row r="36" spans="1:16" ht="15">
      <c r="A36" s="263">
        <v>26</v>
      </c>
      <c r="B36" s="362" t="s">
        <v>63</v>
      </c>
      <c r="C36" s="459" t="s">
        <v>64</v>
      </c>
      <c r="D36" s="460">
        <v>44343</v>
      </c>
      <c r="E36" s="297">
        <v>142.69999999999999</v>
      </c>
      <c r="F36" s="297">
        <v>141.30000000000001</v>
      </c>
      <c r="G36" s="298">
        <v>139.20000000000002</v>
      </c>
      <c r="H36" s="298">
        <v>135.70000000000002</v>
      </c>
      <c r="I36" s="298">
        <v>133.60000000000002</v>
      </c>
      <c r="J36" s="298">
        <v>144.80000000000001</v>
      </c>
      <c r="K36" s="298">
        <v>146.90000000000003</v>
      </c>
      <c r="L36" s="298">
        <v>150.4</v>
      </c>
      <c r="M36" s="285">
        <v>143.4</v>
      </c>
      <c r="N36" s="285">
        <v>137.80000000000001</v>
      </c>
      <c r="O36" s="300">
        <v>34257000</v>
      </c>
      <c r="P36" s="301">
        <v>-3.1270148291424889E-2</v>
      </c>
    </row>
    <row r="37" spans="1:16" ht="15">
      <c r="A37" s="263">
        <v>27</v>
      </c>
      <c r="B37" s="362" t="s">
        <v>49</v>
      </c>
      <c r="C37" s="459" t="s">
        <v>65</v>
      </c>
      <c r="D37" s="460">
        <v>44343</v>
      </c>
      <c r="E37" s="297">
        <v>720.1</v>
      </c>
      <c r="F37" s="297">
        <v>717.58333333333337</v>
      </c>
      <c r="G37" s="298">
        <v>713.31666666666672</v>
      </c>
      <c r="H37" s="298">
        <v>706.5333333333333</v>
      </c>
      <c r="I37" s="298">
        <v>702.26666666666665</v>
      </c>
      <c r="J37" s="298">
        <v>724.36666666666679</v>
      </c>
      <c r="K37" s="298">
        <v>728.63333333333344</v>
      </c>
      <c r="L37" s="298">
        <v>735.41666666666686</v>
      </c>
      <c r="M37" s="285">
        <v>721.85</v>
      </c>
      <c r="N37" s="285">
        <v>710.8</v>
      </c>
      <c r="O37" s="300">
        <v>2986500</v>
      </c>
      <c r="P37" s="301">
        <v>3.6968576709796672E-3</v>
      </c>
    </row>
    <row r="38" spans="1:16" ht="15">
      <c r="A38" s="263">
        <v>28</v>
      </c>
      <c r="B38" s="362" t="s">
        <v>43</v>
      </c>
      <c r="C38" s="459" t="s">
        <v>66</v>
      </c>
      <c r="D38" s="460">
        <v>44343</v>
      </c>
      <c r="E38" s="297">
        <v>645.1</v>
      </c>
      <c r="F38" s="297">
        <v>643.88333333333333</v>
      </c>
      <c r="G38" s="298">
        <v>637.2166666666667</v>
      </c>
      <c r="H38" s="298">
        <v>629.33333333333337</v>
      </c>
      <c r="I38" s="298">
        <v>622.66666666666674</v>
      </c>
      <c r="J38" s="298">
        <v>651.76666666666665</v>
      </c>
      <c r="K38" s="298">
        <v>658.43333333333339</v>
      </c>
      <c r="L38" s="298">
        <v>666.31666666666661</v>
      </c>
      <c r="M38" s="285">
        <v>650.54999999999995</v>
      </c>
      <c r="N38" s="285">
        <v>636</v>
      </c>
      <c r="O38" s="300">
        <v>6501000</v>
      </c>
      <c r="P38" s="301">
        <v>-2.7597038366614316E-2</v>
      </c>
    </row>
    <row r="39" spans="1:16" ht="15">
      <c r="A39" s="263">
        <v>29</v>
      </c>
      <c r="B39" s="362" t="s">
        <v>67</v>
      </c>
      <c r="C39" s="459" t="s">
        <v>68</v>
      </c>
      <c r="D39" s="460">
        <v>44343</v>
      </c>
      <c r="E39" s="297">
        <v>562.25</v>
      </c>
      <c r="F39" s="297">
        <v>561.81666666666661</v>
      </c>
      <c r="G39" s="298">
        <v>555.78333333333319</v>
      </c>
      <c r="H39" s="298">
        <v>549.31666666666661</v>
      </c>
      <c r="I39" s="298">
        <v>543.28333333333319</v>
      </c>
      <c r="J39" s="298">
        <v>568.28333333333319</v>
      </c>
      <c r="K39" s="298">
        <v>574.31666666666649</v>
      </c>
      <c r="L39" s="298">
        <v>580.78333333333319</v>
      </c>
      <c r="M39" s="285">
        <v>567.85</v>
      </c>
      <c r="N39" s="285">
        <v>555.35</v>
      </c>
      <c r="O39" s="300">
        <v>96631455</v>
      </c>
      <c r="P39" s="301">
        <v>7.6045627376425855E-3</v>
      </c>
    </row>
    <row r="40" spans="1:16" ht="15">
      <c r="A40" s="263">
        <v>30</v>
      </c>
      <c r="B40" s="362" t="s">
        <v>63</v>
      </c>
      <c r="C40" s="459" t="s">
        <v>69</v>
      </c>
      <c r="D40" s="460">
        <v>44343</v>
      </c>
      <c r="E40" s="297">
        <v>58.3</v>
      </c>
      <c r="F40" s="297">
        <v>58.333333333333336</v>
      </c>
      <c r="G40" s="298">
        <v>57.166666666666671</v>
      </c>
      <c r="H40" s="298">
        <v>56.033333333333339</v>
      </c>
      <c r="I40" s="298">
        <v>54.866666666666674</v>
      </c>
      <c r="J40" s="298">
        <v>59.466666666666669</v>
      </c>
      <c r="K40" s="298">
        <v>60.63333333333334</v>
      </c>
      <c r="L40" s="298">
        <v>61.766666666666666</v>
      </c>
      <c r="M40" s="285">
        <v>59.5</v>
      </c>
      <c r="N40" s="285">
        <v>57.2</v>
      </c>
      <c r="O40" s="300">
        <v>138600000</v>
      </c>
      <c r="P40" s="301">
        <v>5.2212036667995218E-2</v>
      </c>
    </row>
    <row r="41" spans="1:16" ht="15">
      <c r="A41" s="263">
        <v>31</v>
      </c>
      <c r="B41" s="362" t="s">
        <v>51</v>
      </c>
      <c r="C41" s="459" t="s">
        <v>70</v>
      </c>
      <c r="D41" s="460">
        <v>44343</v>
      </c>
      <c r="E41" s="297">
        <v>382.1</v>
      </c>
      <c r="F41" s="297">
        <v>382.31666666666666</v>
      </c>
      <c r="G41" s="298">
        <v>378.7833333333333</v>
      </c>
      <c r="H41" s="298">
        <v>375.46666666666664</v>
      </c>
      <c r="I41" s="298">
        <v>371.93333333333328</v>
      </c>
      <c r="J41" s="298">
        <v>385.63333333333333</v>
      </c>
      <c r="K41" s="298">
        <v>389.16666666666674</v>
      </c>
      <c r="L41" s="298">
        <v>392.48333333333335</v>
      </c>
      <c r="M41" s="285">
        <v>385.85</v>
      </c>
      <c r="N41" s="285">
        <v>379</v>
      </c>
      <c r="O41" s="300">
        <v>21845400</v>
      </c>
      <c r="P41" s="301">
        <v>2.3932729624838292E-2</v>
      </c>
    </row>
    <row r="42" spans="1:16" ht="15">
      <c r="A42" s="263">
        <v>32</v>
      </c>
      <c r="B42" s="362" t="s">
        <v>43</v>
      </c>
      <c r="C42" s="459" t="s">
        <v>71</v>
      </c>
      <c r="D42" s="460">
        <v>44343</v>
      </c>
      <c r="E42" s="297">
        <v>13702.5</v>
      </c>
      <c r="F42" s="297">
        <v>13632.300000000001</v>
      </c>
      <c r="G42" s="298">
        <v>13541.100000000002</v>
      </c>
      <c r="H42" s="298">
        <v>13379.7</v>
      </c>
      <c r="I42" s="298">
        <v>13288.500000000002</v>
      </c>
      <c r="J42" s="298">
        <v>13793.700000000003</v>
      </c>
      <c r="K42" s="298">
        <v>13884.900000000003</v>
      </c>
      <c r="L42" s="298">
        <v>14046.300000000003</v>
      </c>
      <c r="M42" s="285">
        <v>13723.5</v>
      </c>
      <c r="N42" s="285">
        <v>13470.9</v>
      </c>
      <c r="O42" s="300">
        <v>95550</v>
      </c>
      <c r="P42" s="301">
        <v>-2.5497195308516064E-2</v>
      </c>
    </row>
    <row r="43" spans="1:16" ht="15">
      <c r="A43" s="263">
        <v>33</v>
      </c>
      <c r="B43" s="362" t="s">
        <v>72</v>
      </c>
      <c r="C43" s="459" t="s">
        <v>73</v>
      </c>
      <c r="D43" s="460">
        <v>44343</v>
      </c>
      <c r="E43" s="297">
        <v>436.2</v>
      </c>
      <c r="F43" s="297">
        <v>433.51666666666671</v>
      </c>
      <c r="G43" s="298">
        <v>429.28333333333342</v>
      </c>
      <c r="H43" s="298">
        <v>422.36666666666673</v>
      </c>
      <c r="I43" s="298">
        <v>418.13333333333344</v>
      </c>
      <c r="J43" s="298">
        <v>440.43333333333339</v>
      </c>
      <c r="K43" s="298">
        <v>444.66666666666663</v>
      </c>
      <c r="L43" s="298">
        <v>451.58333333333337</v>
      </c>
      <c r="M43" s="285">
        <v>437.75</v>
      </c>
      <c r="N43" s="285">
        <v>426.6</v>
      </c>
      <c r="O43" s="300">
        <v>44382600</v>
      </c>
      <c r="P43" s="301">
        <v>-2.0237179746630508E-3</v>
      </c>
    </row>
    <row r="44" spans="1:16" ht="15">
      <c r="A44" s="263">
        <v>34</v>
      </c>
      <c r="B44" s="362" t="s">
        <v>49</v>
      </c>
      <c r="C44" s="459" t="s">
        <v>74</v>
      </c>
      <c r="D44" s="460">
        <v>44343</v>
      </c>
      <c r="E44" s="297">
        <v>3463.85</v>
      </c>
      <c r="F44" s="297">
        <v>3469.9333333333329</v>
      </c>
      <c r="G44" s="298">
        <v>3441.8166666666657</v>
      </c>
      <c r="H44" s="298">
        <v>3419.7833333333328</v>
      </c>
      <c r="I44" s="298">
        <v>3391.6666666666656</v>
      </c>
      <c r="J44" s="298">
        <v>3491.9666666666658</v>
      </c>
      <c r="K44" s="298">
        <v>3520.0833333333335</v>
      </c>
      <c r="L44" s="298">
        <v>3542.1166666666659</v>
      </c>
      <c r="M44" s="285">
        <v>3498.05</v>
      </c>
      <c r="N44" s="285">
        <v>3447.9</v>
      </c>
      <c r="O44" s="300">
        <v>1943800</v>
      </c>
      <c r="P44" s="301">
        <v>-3.0233486330073837E-2</v>
      </c>
    </row>
    <row r="45" spans="1:16" ht="15">
      <c r="A45" s="263">
        <v>35</v>
      </c>
      <c r="B45" s="362" t="s">
        <v>51</v>
      </c>
      <c r="C45" s="459" t="s">
        <v>75</v>
      </c>
      <c r="D45" s="460">
        <v>44343</v>
      </c>
      <c r="E45" s="297">
        <v>604.70000000000005</v>
      </c>
      <c r="F45" s="297">
        <v>604.38333333333333</v>
      </c>
      <c r="G45" s="298">
        <v>595.76666666666665</v>
      </c>
      <c r="H45" s="298">
        <v>586.83333333333337</v>
      </c>
      <c r="I45" s="298">
        <v>578.2166666666667</v>
      </c>
      <c r="J45" s="298">
        <v>613.31666666666661</v>
      </c>
      <c r="K45" s="298">
        <v>621.93333333333317</v>
      </c>
      <c r="L45" s="298">
        <v>630.86666666666656</v>
      </c>
      <c r="M45" s="285">
        <v>613</v>
      </c>
      <c r="N45" s="285">
        <v>595.45000000000005</v>
      </c>
      <c r="O45" s="300">
        <v>19151000</v>
      </c>
      <c r="P45" s="301">
        <v>8.6902234985641147E-2</v>
      </c>
    </row>
    <row r="46" spans="1:16" ht="15">
      <c r="A46" s="263">
        <v>36</v>
      </c>
      <c r="B46" s="362" t="s">
        <v>53</v>
      </c>
      <c r="C46" s="459" t="s">
        <v>76</v>
      </c>
      <c r="D46" s="460">
        <v>44343</v>
      </c>
      <c r="E46" s="297">
        <v>144.1</v>
      </c>
      <c r="F46" s="297">
        <v>144.83333333333334</v>
      </c>
      <c r="G46" s="298">
        <v>142.11666666666667</v>
      </c>
      <c r="H46" s="298">
        <v>140.13333333333333</v>
      </c>
      <c r="I46" s="298">
        <v>137.41666666666666</v>
      </c>
      <c r="J46" s="298">
        <v>146.81666666666669</v>
      </c>
      <c r="K46" s="298">
        <v>149.53333333333333</v>
      </c>
      <c r="L46" s="298">
        <v>151.51666666666671</v>
      </c>
      <c r="M46" s="285">
        <v>147.55000000000001</v>
      </c>
      <c r="N46" s="285">
        <v>142.85</v>
      </c>
      <c r="O46" s="300">
        <v>60814800</v>
      </c>
      <c r="P46" s="301">
        <v>-1.3489838822704976E-2</v>
      </c>
    </row>
    <row r="47" spans="1:16" ht="15">
      <c r="A47" s="263">
        <v>37</v>
      </c>
      <c r="B47" s="362" t="s">
        <v>56</v>
      </c>
      <c r="C47" s="459" t="s">
        <v>81</v>
      </c>
      <c r="D47" s="460">
        <v>44343</v>
      </c>
      <c r="E47" s="297">
        <v>581.54999999999995</v>
      </c>
      <c r="F47" s="297">
        <v>575.65</v>
      </c>
      <c r="G47" s="298">
        <v>564.4</v>
      </c>
      <c r="H47" s="298">
        <v>547.25</v>
      </c>
      <c r="I47" s="298">
        <v>536</v>
      </c>
      <c r="J47" s="298">
        <v>592.79999999999995</v>
      </c>
      <c r="K47" s="298">
        <v>604.04999999999995</v>
      </c>
      <c r="L47" s="298">
        <v>621.19999999999993</v>
      </c>
      <c r="M47" s="285">
        <v>586.9</v>
      </c>
      <c r="N47" s="285">
        <v>558.5</v>
      </c>
      <c r="O47" s="300">
        <v>5020000</v>
      </c>
      <c r="P47" s="301">
        <v>3.9606523427388039E-2</v>
      </c>
    </row>
    <row r="48" spans="1:16" ht="15">
      <c r="A48" s="263">
        <v>38</v>
      </c>
      <c r="B48" s="382" t="s">
        <v>51</v>
      </c>
      <c r="C48" s="459" t="s">
        <v>82</v>
      </c>
      <c r="D48" s="460">
        <v>44343</v>
      </c>
      <c r="E48" s="297">
        <v>888.75</v>
      </c>
      <c r="F48" s="297">
        <v>897.83333333333337</v>
      </c>
      <c r="G48" s="298">
        <v>875.91666666666674</v>
      </c>
      <c r="H48" s="298">
        <v>863.08333333333337</v>
      </c>
      <c r="I48" s="298">
        <v>841.16666666666674</v>
      </c>
      <c r="J48" s="298">
        <v>910.66666666666674</v>
      </c>
      <c r="K48" s="298">
        <v>932.58333333333348</v>
      </c>
      <c r="L48" s="298">
        <v>945.41666666666674</v>
      </c>
      <c r="M48" s="285">
        <v>919.75</v>
      </c>
      <c r="N48" s="285">
        <v>885</v>
      </c>
      <c r="O48" s="300">
        <v>17509700</v>
      </c>
      <c r="P48" s="301">
        <v>0.11415336256100587</v>
      </c>
    </row>
    <row r="49" spans="1:16" ht="15">
      <c r="A49" s="263">
        <v>39</v>
      </c>
      <c r="B49" s="362" t="s">
        <v>39</v>
      </c>
      <c r="C49" s="459" t="s">
        <v>83</v>
      </c>
      <c r="D49" s="460">
        <v>44343</v>
      </c>
      <c r="E49" s="297">
        <v>135.44999999999999</v>
      </c>
      <c r="F49" s="297">
        <v>135.38333333333333</v>
      </c>
      <c r="G49" s="298">
        <v>134.51666666666665</v>
      </c>
      <c r="H49" s="298">
        <v>133.58333333333331</v>
      </c>
      <c r="I49" s="298">
        <v>132.71666666666664</v>
      </c>
      <c r="J49" s="298">
        <v>136.31666666666666</v>
      </c>
      <c r="K49" s="298">
        <v>137.18333333333334</v>
      </c>
      <c r="L49" s="298">
        <v>138.11666666666667</v>
      </c>
      <c r="M49" s="285">
        <v>136.25</v>
      </c>
      <c r="N49" s="285">
        <v>134.44999999999999</v>
      </c>
      <c r="O49" s="300">
        <v>34251000</v>
      </c>
      <c r="P49" s="301">
        <v>-2.1478281737461004E-2</v>
      </c>
    </row>
    <row r="50" spans="1:16" ht="15">
      <c r="A50" s="263">
        <v>40</v>
      </c>
      <c r="B50" s="362" t="s">
        <v>106</v>
      </c>
      <c r="C50" s="459" t="s">
        <v>822</v>
      </c>
      <c r="D50" s="460">
        <v>44343</v>
      </c>
      <c r="E50" s="297">
        <v>3396.05</v>
      </c>
      <c r="F50" s="297">
        <v>3222.2999999999997</v>
      </c>
      <c r="G50" s="298">
        <v>2989.7499999999995</v>
      </c>
      <c r="H50" s="298">
        <v>2583.4499999999998</v>
      </c>
      <c r="I50" s="298">
        <v>2350.8999999999996</v>
      </c>
      <c r="J50" s="298">
        <v>3628.5999999999995</v>
      </c>
      <c r="K50" s="298">
        <v>3861.1499999999996</v>
      </c>
      <c r="L50" s="298">
        <v>4267.4499999999989</v>
      </c>
      <c r="M50" s="285">
        <v>3454.85</v>
      </c>
      <c r="N50" s="285">
        <v>2816</v>
      </c>
      <c r="O50" s="300">
        <v>868325</v>
      </c>
      <c r="P50" s="301">
        <v>1.1380732533087103</v>
      </c>
    </row>
    <row r="51" spans="1:16" ht="15">
      <c r="A51" s="263">
        <v>41</v>
      </c>
      <c r="B51" s="362" t="s">
        <v>49</v>
      </c>
      <c r="C51" s="459" t="s">
        <v>84</v>
      </c>
      <c r="D51" s="460">
        <v>44343</v>
      </c>
      <c r="E51" s="297">
        <v>1510.55</v>
      </c>
      <c r="F51" s="297">
        <v>1509.0833333333333</v>
      </c>
      <c r="G51" s="298">
        <v>1499.4666666666665</v>
      </c>
      <c r="H51" s="298">
        <v>1488.3833333333332</v>
      </c>
      <c r="I51" s="298">
        <v>1478.7666666666664</v>
      </c>
      <c r="J51" s="298">
        <v>1520.1666666666665</v>
      </c>
      <c r="K51" s="298">
        <v>1529.7833333333333</v>
      </c>
      <c r="L51" s="298">
        <v>1540.8666666666666</v>
      </c>
      <c r="M51" s="285">
        <v>1518.7</v>
      </c>
      <c r="N51" s="285">
        <v>1498</v>
      </c>
      <c r="O51" s="300">
        <v>3570700</v>
      </c>
      <c r="P51" s="301">
        <v>2.8506831809692323E-3</v>
      </c>
    </row>
    <row r="52" spans="1:16" ht="15">
      <c r="A52" s="263">
        <v>42</v>
      </c>
      <c r="B52" s="362" t="s">
        <v>39</v>
      </c>
      <c r="C52" s="459" t="s">
        <v>85</v>
      </c>
      <c r="D52" s="460">
        <v>44343</v>
      </c>
      <c r="E52" s="297">
        <v>580.85</v>
      </c>
      <c r="F52" s="297">
        <v>582.95000000000005</v>
      </c>
      <c r="G52" s="298">
        <v>571.70000000000005</v>
      </c>
      <c r="H52" s="298">
        <v>562.54999999999995</v>
      </c>
      <c r="I52" s="298">
        <v>551.29999999999995</v>
      </c>
      <c r="J52" s="298">
        <v>592.10000000000014</v>
      </c>
      <c r="K52" s="298">
        <v>603.35000000000014</v>
      </c>
      <c r="L52" s="298">
        <v>612.50000000000023</v>
      </c>
      <c r="M52" s="285">
        <v>594.20000000000005</v>
      </c>
      <c r="N52" s="285">
        <v>573.79999999999995</v>
      </c>
      <c r="O52" s="300">
        <v>6792798</v>
      </c>
      <c r="P52" s="301">
        <v>4.220623501199041E-2</v>
      </c>
    </row>
    <row r="53" spans="1:16" ht="15">
      <c r="A53" s="263">
        <v>43</v>
      </c>
      <c r="B53" s="362" t="s">
        <v>53</v>
      </c>
      <c r="C53" s="459" t="s">
        <v>231</v>
      </c>
      <c r="D53" s="460">
        <v>44343</v>
      </c>
      <c r="E53" s="297">
        <v>171.8</v>
      </c>
      <c r="F53" s="297">
        <v>172.38333333333333</v>
      </c>
      <c r="G53" s="298">
        <v>170.01666666666665</v>
      </c>
      <c r="H53" s="298">
        <v>168.23333333333332</v>
      </c>
      <c r="I53" s="298">
        <v>165.86666666666665</v>
      </c>
      <c r="J53" s="298">
        <v>174.16666666666666</v>
      </c>
      <c r="K53" s="298">
        <v>176.53333333333333</v>
      </c>
      <c r="L53" s="298">
        <v>178.31666666666666</v>
      </c>
      <c r="M53" s="285">
        <v>174.75</v>
      </c>
      <c r="N53" s="285">
        <v>170.6</v>
      </c>
      <c r="O53" s="300">
        <v>5142900</v>
      </c>
      <c r="P53" s="301">
        <v>6.7567567567567571E-2</v>
      </c>
    </row>
    <row r="54" spans="1:16" ht="15">
      <c r="A54" s="263">
        <v>44</v>
      </c>
      <c r="B54" s="362" t="s">
        <v>63</v>
      </c>
      <c r="C54" s="459" t="s">
        <v>86</v>
      </c>
      <c r="D54" s="460">
        <v>44343</v>
      </c>
      <c r="E54" s="297">
        <v>843.6</v>
      </c>
      <c r="F54" s="297">
        <v>849.5333333333333</v>
      </c>
      <c r="G54" s="298">
        <v>836.06666666666661</v>
      </c>
      <c r="H54" s="298">
        <v>828.5333333333333</v>
      </c>
      <c r="I54" s="298">
        <v>815.06666666666661</v>
      </c>
      <c r="J54" s="298">
        <v>857.06666666666661</v>
      </c>
      <c r="K54" s="298">
        <v>870.5333333333333</v>
      </c>
      <c r="L54" s="298">
        <v>878.06666666666661</v>
      </c>
      <c r="M54" s="285">
        <v>863</v>
      </c>
      <c r="N54" s="285">
        <v>842</v>
      </c>
      <c r="O54" s="300">
        <v>946200</v>
      </c>
      <c r="P54" s="301">
        <v>-7.2352941176470592E-2</v>
      </c>
    </row>
    <row r="55" spans="1:16" ht="15">
      <c r="A55" s="263">
        <v>45</v>
      </c>
      <c r="B55" s="362" t="s">
        <v>49</v>
      </c>
      <c r="C55" s="459" t="s">
        <v>87</v>
      </c>
      <c r="D55" s="460">
        <v>44343</v>
      </c>
      <c r="E55" s="297">
        <v>546.95000000000005</v>
      </c>
      <c r="F55" s="297">
        <v>545.19999999999993</v>
      </c>
      <c r="G55" s="298">
        <v>541.74999999999989</v>
      </c>
      <c r="H55" s="298">
        <v>536.54999999999995</v>
      </c>
      <c r="I55" s="298">
        <v>533.09999999999991</v>
      </c>
      <c r="J55" s="298">
        <v>550.39999999999986</v>
      </c>
      <c r="K55" s="298">
        <v>553.84999999999991</v>
      </c>
      <c r="L55" s="298">
        <v>559.04999999999984</v>
      </c>
      <c r="M55" s="285">
        <v>548.65</v>
      </c>
      <c r="N55" s="285">
        <v>540</v>
      </c>
      <c r="O55" s="300">
        <v>13136250</v>
      </c>
      <c r="P55" s="301">
        <v>3.3333333333333333E-2</v>
      </c>
    </row>
    <row r="56" spans="1:16" ht="15">
      <c r="A56" s="263">
        <v>46</v>
      </c>
      <c r="B56" s="362" t="s">
        <v>840</v>
      </c>
      <c r="C56" s="459" t="s">
        <v>342</v>
      </c>
      <c r="D56" s="460">
        <v>44343</v>
      </c>
      <c r="E56" s="297">
        <v>1900.8</v>
      </c>
      <c r="F56" s="297">
        <v>1933.9166666666667</v>
      </c>
      <c r="G56" s="298">
        <v>1855.1333333333334</v>
      </c>
      <c r="H56" s="298">
        <v>1809.4666666666667</v>
      </c>
      <c r="I56" s="298">
        <v>1730.6833333333334</v>
      </c>
      <c r="J56" s="298">
        <v>1979.5833333333335</v>
      </c>
      <c r="K56" s="298">
        <v>2058.3666666666668</v>
      </c>
      <c r="L56" s="298">
        <v>2104.0333333333338</v>
      </c>
      <c r="M56" s="285">
        <v>2012.7</v>
      </c>
      <c r="N56" s="285">
        <v>1888.25</v>
      </c>
      <c r="O56" s="300">
        <v>1585000</v>
      </c>
      <c r="P56" s="301">
        <v>0.13214285714285715</v>
      </c>
    </row>
    <row r="57" spans="1:16" ht="15">
      <c r="A57" s="263">
        <v>47</v>
      </c>
      <c r="B57" s="362" t="s">
        <v>51</v>
      </c>
      <c r="C57" s="459" t="s">
        <v>90</v>
      </c>
      <c r="D57" s="460">
        <v>44343</v>
      </c>
      <c r="E57" s="297">
        <v>4083.65</v>
      </c>
      <c r="F57" s="297">
        <v>4073.9333333333329</v>
      </c>
      <c r="G57" s="298">
        <v>4042.9166666666661</v>
      </c>
      <c r="H57" s="298">
        <v>4002.1833333333329</v>
      </c>
      <c r="I57" s="298">
        <v>3971.1666666666661</v>
      </c>
      <c r="J57" s="298">
        <v>4114.6666666666661</v>
      </c>
      <c r="K57" s="298">
        <v>4145.6833333333334</v>
      </c>
      <c r="L57" s="298">
        <v>4186.4166666666661</v>
      </c>
      <c r="M57" s="285">
        <v>4104.95</v>
      </c>
      <c r="N57" s="285">
        <v>4033.2</v>
      </c>
      <c r="O57" s="300">
        <v>2537400</v>
      </c>
      <c r="P57" s="301">
        <v>-2.1819583654587509E-2</v>
      </c>
    </row>
    <row r="58" spans="1:16" ht="15">
      <c r="A58" s="263">
        <v>48</v>
      </c>
      <c r="B58" s="362" t="s">
        <v>91</v>
      </c>
      <c r="C58" s="459" t="s">
        <v>92</v>
      </c>
      <c r="D58" s="460">
        <v>44343</v>
      </c>
      <c r="E58" s="297">
        <v>251.6</v>
      </c>
      <c r="F58" s="297">
        <v>250.18333333333331</v>
      </c>
      <c r="G58" s="298">
        <v>247.66666666666663</v>
      </c>
      <c r="H58" s="298">
        <v>243.73333333333332</v>
      </c>
      <c r="I58" s="298">
        <v>241.21666666666664</v>
      </c>
      <c r="J58" s="298">
        <v>254.11666666666662</v>
      </c>
      <c r="K58" s="298">
        <v>256.63333333333333</v>
      </c>
      <c r="L58" s="298">
        <v>260.56666666666661</v>
      </c>
      <c r="M58" s="285">
        <v>252.7</v>
      </c>
      <c r="N58" s="285">
        <v>246.25</v>
      </c>
      <c r="O58" s="300">
        <v>31145400</v>
      </c>
      <c r="P58" s="301">
        <v>-1.2698412698412698E-3</v>
      </c>
    </row>
    <row r="59" spans="1:16" ht="15">
      <c r="A59" s="263">
        <v>49</v>
      </c>
      <c r="B59" s="362" t="s">
        <v>51</v>
      </c>
      <c r="C59" s="459" t="s">
        <v>93</v>
      </c>
      <c r="D59" s="460">
        <v>44343</v>
      </c>
      <c r="E59" s="297">
        <v>5187.1499999999996</v>
      </c>
      <c r="F59" s="297">
        <v>5207.4833333333336</v>
      </c>
      <c r="G59" s="298">
        <v>5129.916666666667</v>
      </c>
      <c r="H59" s="298">
        <v>5072.6833333333334</v>
      </c>
      <c r="I59" s="298">
        <v>4995.1166666666668</v>
      </c>
      <c r="J59" s="298">
        <v>5264.7166666666672</v>
      </c>
      <c r="K59" s="298">
        <v>5342.2833333333328</v>
      </c>
      <c r="L59" s="298">
        <v>5399.5166666666673</v>
      </c>
      <c r="M59" s="285">
        <v>5285.05</v>
      </c>
      <c r="N59" s="285">
        <v>5150.25</v>
      </c>
      <c r="O59" s="300">
        <v>3336125</v>
      </c>
      <c r="P59" s="301">
        <v>-7.5487133720065448E-3</v>
      </c>
    </row>
    <row r="60" spans="1:16" ht="15">
      <c r="A60" s="263">
        <v>50</v>
      </c>
      <c r="B60" s="362" t="s">
        <v>43</v>
      </c>
      <c r="C60" s="459" t="s">
        <v>94</v>
      </c>
      <c r="D60" s="460">
        <v>44343</v>
      </c>
      <c r="E60" s="297">
        <v>2454.65</v>
      </c>
      <c r="F60" s="297">
        <v>2432.4833333333331</v>
      </c>
      <c r="G60" s="298">
        <v>2402.9666666666662</v>
      </c>
      <c r="H60" s="298">
        <v>2351.2833333333333</v>
      </c>
      <c r="I60" s="298">
        <v>2321.7666666666664</v>
      </c>
      <c r="J60" s="298">
        <v>2484.1666666666661</v>
      </c>
      <c r="K60" s="298">
        <v>2513.6833333333334</v>
      </c>
      <c r="L60" s="298">
        <v>2565.3666666666659</v>
      </c>
      <c r="M60" s="285">
        <v>2462</v>
      </c>
      <c r="N60" s="285">
        <v>2380.8000000000002</v>
      </c>
      <c r="O60" s="300">
        <v>2662450</v>
      </c>
      <c r="P60" s="301">
        <v>-3.2803560076287347E-2</v>
      </c>
    </row>
    <row r="61" spans="1:16" ht="15">
      <c r="A61" s="263">
        <v>51</v>
      </c>
      <c r="B61" s="362" t="s">
        <v>43</v>
      </c>
      <c r="C61" s="459" t="s">
        <v>96</v>
      </c>
      <c r="D61" s="460">
        <v>44343</v>
      </c>
      <c r="E61" s="297">
        <v>1139.3</v>
      </c>
      <c r="F61" s="297">
        <v>1137.0666666666666</v>
      </c>
      <c r="G61" s="298">
        <v>1125.2333333333331</v>
      </c>
      <c r="H61" s="298">
        <v>1111.1666666666665</v>
      </c>
      <c r="I61" s="298">
        <v>1099.333333333333</v>
      </c>
      <c r="J61" s="298">
        <v>1151.1333333333332</v>
      </c>
      <c r="K61" s="298">
        <v>1162.9666666666667</v>
      </c>
      <c r="L61" s="298">
        <v>1177.0333333333333</v>
      </c>
      <c r="M61" s="285">
        <v>1148.9000000000001</v>
      </c>
      <c r="N61" s="285">
        <v>1123</v>
      </c>
      <c r="O61" s="300">
        <v>3522200</v>
      </c>
      <c r="P61" s="301">
        <v>7.0008354218880534E-2</v>
      </c>
    </row>
    <row r="62" spans="1:16" ht="15">
      <c r="A62" s="263">
        <v>52</v>
      </c>
      <c r="B62" s="362" t="s">
        <v>43</v>
      </c>
      <c r="C62" s="459" t="s">
        <v>97</v>
      </c>
      <c r="D62" s="460">
        <v>44343</v>
      </c>
      <c r="E62" s="297">
        <v>183.8</v>
      </c>
      <c r="F62" s="297">
        <v>184.31666666666669</v>
      </c>
      <c r="G62" s="298">
        <v>181.88333333333338</v>
      </c>
      <c r="H62" s="298">
        <v>179.9666666666667</v>
      </c>
      <c r="I62" s="298">
        <v>177.53333333333339</v>
      </c>
      <c r="J62" s="298">
        <v>186.23333333333338</v>
      </c>
      <c r="K62" s="298">
        <v>188.66666666666671</v>
      </c>
      <c r="L62" s="298">
        <v>190.58333333333337</v>
      </c>
      <c r="M62" s="285">
        <v>186.75</v>
      </c>
      <c r="N62" s="285">
        <v>182.4</v>
      </c>
      <c r="O62" s="300">
        <v>12063600</v>
      </c>
      <c r="P62" s="301">
        <v>2.2269676632092738E-2</v>
      </c>
    </row>
    <row r="63" spans="1:16" ht="15">
      <c r="A63" s="263">
        <v>53</v>
      </c>
      <c r="B63" s="362" t="s">
        <v>53</v>
      </c>
      <c r="C63" s="459" t="s">
        <v>98</v>
      </c>
      <c r="D63" s="460">
        <v>44343</v>
      </c>
      <c r="E63" s="297">
        <v>79.150000000000006</v>
      </c>
      <c r="F63" s="297">
        <v>79.63333333333334</v>
      </c>
      <c r="G63" s="298">
        <v>78.316666666666677</v>
      </c>
      <c r="H63" s="298">
        <v>77.483333333333334</v>
      </c>
      <c r="I63" s="298">
        <v>76.166666666666671</v>
      </c>
      <c r="J63" s="298">
        <v>80.466666666666683</v>
      </c>
      <c r="K63" s="298">
        <v>81.783333333333346</v>
      </c>
      <c r="L63" s="298">
        <v>82.616666666666688</v>
      </c>
      <c r="M63" s="285">
        <v>80.95</v>
      </c>
      <c r="N63" s="285">
        <v>78.8</v>
      </c>
      <c r="O63" s="300">
        <v>64170000</v>
      </c>
      <c r="P63" s="301">
        <v>2.197802197802198E-2</v>
      </c>
    </row>
    <row r="64" spans="1:16" ht="15">
      <c r="A64" s="263">
        <v>54</v>
      </c>
      <c r="B64" s="382" t="s">
        <v>72</v>
      </c>
      <c r="C64" s="459" t="s">
        <v>99</v>
      </c>
      <c r="D64" s="460">
        <v>44343</v>
      </c>
      <c r="E64" s="297">
        <v>151.65</v>
      </c>
      <c r="F64" s="297">
        <v>150.11666666666667</v>
      </c>
      <c r="G64" s="298">
        <v>148.13333333333335</v>
      </c>
      <c r="H64" s="298">
        <v>144.61666666666667</v>
      </c>
      <c r="I64" s="298">
        <v>142.63333333333335</v>
      </c>
      <c r="J64" s="298">
        <v>153.63333333333335</v>
      </c>
      <c r="K64" s="298">
        <v>155.6166666666667</v>
      </c>
      <c r="L64" s="298">
        <v>159.13333333333335</v>
      </c>
      <c r="M64" s="285">
        <v>152.1</v>
      </c>
      <c r="N64" s="285">
        <v>146.6</v>
      </c>
      <c r="O64" s="300">
        <v>32592300</v>
      </c>
      <c r="P64" s="301">
        <v>-8.167811397809541E-3</v>
      </c>
    </row>
    <row r="65" spans="1:16" ht="15">
      <c r="A65" s="263">
        <v>55</v>
      </c>
      <c r="B65" s="362" t="s">
        <v>51</v>
      </c>
      <c r="C65" s="459" t="s">
        <v>100</v>
      </c>
      <c r="D65" s="460">
        <v>44343</v>
      </c>
      <c r="E65" s="297">
        <v>573</v>
      </c>
      <c r="F65" s="297">
        <v>574.41666666666663</v>
      </c>
      <c r="G65" s="298">
        <v>567.38333333333321</v>
      </c>
      <c r="H65" s="298">
        <v>561.76666666666654</v>
      </c>
      <c r="I65" s="298">
        <v>554.73333333333312</v>
      </c>
      <c r="J65" s="298">
        <v>580.0333333333333</v>
      </c>
      <c r="K65" s="298">
        <v>587.06666666666683</v>
      </c>
      <c r="L65" s="298">
        <v>592.68333333333339</v>
      </c>
      <c r="M65" s="285">
        <v>581.45000000000005</v>
      </c>
      <c r="N65" s="285">
        <v>568.79999999999995</v>
      </c>
      <c r="O65" s="300">
        <v>8530700</v>
      </c>
      <c r="P65" s="301">
        <v>1.2143539364169736E-2</v>
      </c>
    </row>
    <row r="66" spans="1:16" ht="15">
      <c r="A66" s="263">
        <v>56</v>
      </c>
      <c r="B66" s="362" t="s">
        <v>101</v>
      </c>
      <c r="C66" s="459" t="s">
        <v>102</v>
      </c>
      <c r="D66" s="460">
        <v>44343</v>
      </c>
      <c r="E66" s="297">
        <v>24.45</v>
      </c>
      <c r="F66" s="297">
        <v>24.216666666666669</v>
      </c>
      <c r="G66" s="298">
        <v>23.833333333333336</v>
      </c>
      <c r="H66" s="298">
        <v>23.216666666666669</v>
      </c>
      <c r="I66" s="298">
        <v>22.833333333333336</v>
      </c>
      <c r="J66" s="298">
        <v>24.833333333333336</v>
      </c>
      <c r="K66" s="298">
        <v>25.216666666666669</v>
      </c>
      <c r="L66" s="298">
        <v>25.833333333333336</v>
      </c>
      <c r="M66" s="285">
        <v>24.6</v>
      </c>
      <c r="N66" s="285">
        <v>23.6</v>
      </c>
      <c r="O66" s="300">
        <v>142785000</v>
      </c>
      <c r="P66" s="301">
        <v>1.0509554140127388E-2</v>
      </c>
    </row>
    <row r="67" spans="1:16" ht="15">
      <c r="A67" s="263">
        <v>57</v>
      </c>
      <c r="B67" s="362" t="s">
        <v>49</v>
      </c>
      <c r="C67" s="459" t="s">
        <v>103</v>
      </c>
      <c r="D67" s="460">
        <v>44343</v>
      </c>
      <c r="E67" s="423">
        <v>711</v>
      </c>
      <c r="F67" s="423">
        <v>711.36666666666667</v>
      </c>
      <c r="G67" s="424">
        <v>702.48333333333335</v>
      </c>
      <c r="H67" s="424">
        <v>693.9666666666667</v>
      </c>
      <c r="I67" s="424">
        <v>685.08333333333337</v>
      </c>
      <c r="J67" s="424">
        <v>719.88333333333333</v>
      </c>
      <c r="K67" s="424">
        <v>728.76666666666677</v>
      </c>
      <c r="L67" s="424">
        <v>737.2833333333333</v>
      </c>
      <c r="M67" s="425">
        <v>720.25</v>
      </c>
      <c r="N67" s="425">
        <v>702.85</v>
      </c>
      <c r="O67" s="426">
        <v>4022000</v>
      </c>
      <c r="P67" s="427">
        <v>6.7584480600750936E-3</v>
      </c>
    </row>
    <row r="68" spans="1:16" ht="15">
      <c r="A68" s="263">
        <v>58</v>
      </c>
      <c r="B68" s="362" t="s">
        <v>91</v>
      </c>
      <c r="C68" s="459" t="s">
        <v>244</v>
      </c>
      <c r="D68" s="460">
        <v>44343</v>
      </c>
      <c r="E68" s="297">
        <v>1260.3499999999999</v>
      </c>
      <c r="F68" s="297">
        <v>1243.1166666666668</v>
      </c>
      <c r="G68" s="298">
        <v>1223.2833333333335</v>
      </c>
      <c r="H68" s="298">
        <v>1186.2166666666667</v>
      </c>
      <c r="I68" s="298">
        <v>1166.3833333333334</v>
      </c>
      <c r="J68" s="298">
        <v>1280.1833333333336</v>
      </c>
      <c r="K68" s="298">
        <v>1300.0166666666667</v>
      </c>
      <c r="L68" s="298">
        <v>1337.0833333333337</v>
      </c>
      <c r="M68" s="285">
        <v>1262.95</v>
      </c>
      <c r="N68" s="285">
        <v>1206.05</v>
      </c>
      <c r="O68" s="300">
        <v>1719250</v>
      </c>
      <c r="P68" s="301">
        <v>-1.1214953271028037E-2</v>
      </c>
    </row>
    <row r="69" spans="1:16" ht="15">
      <c r="A69" s="263">
        <v>59</v>
      </c>
      <c r="B69" s="382" t="s">
        <v>51</v>
      </c>
      <c r="C69" s="459" t="s">
        <v>367</v>
      </c>
      <c r="D69" s="460">
        <v>44343</v>
      </c>
      <c r="E69" s="297">
        <v>353.85</v>
      </c>
      <c r="F69" s="297">
        <v>354.3</v>
      </c>
      <c r="G69" s="298">
        <v>349.55</v>
      </c>
      <c r="H69" s="298">
        <v>345.25</v>
      </c>
      <c r="I69" s="298">
        <v>340.5</v>
      </c>
      <c r="J69" s="298">
        <v>358.6</v>
      </c>
      <c r="K69" s="298">
        <v>363.35</v>
      </c>
      <c r="L69" s="298">
        <v>367.65000000000003</v>
      </c>
      <c r="M69" s="285">
        <v>359.05</v>
      </c>
      <c r="N69" s="285">
        <v>350</v>
      </c>
      <c r="O69" s="300">
        <v>6981200</v>
      </c>
      <c r="P69" s="301">
        <v>2.0158550396375992E-2</v>
      </c>
    </row>
    <row r="70" spans="1:16" ht="15">
      <c r="A70" s="263">
        <v>60</v>
      </c>
      <c r="B70" s="362" t="s">
        <v>37</v>
      </c>
      <c r="C70" s="459" t="s">
        <v>104</v>
      </c>
      <c r="D70" s="460">
        <v>44343</v>
      </c>
      <c r="E70" s="297">
        <v>1452.95</v>
      </c>
      <c r="F70" s="297">
        <v>1444.8</v>
      </c>
      <c r="G70" s="298">
        <v>1431.85</v>
      </c>
      <c r="H70" s="298">
        <v>1410.75</v>
      </c>
      <c r="I70" s="298">
        <v>1397.8</v>
      </c>
      <c r="J70" s="298">
        <v>1465.8999999999999</v>
      </c>
      <c r="K70" s="298">
        <v>1478.8500000000001</v>
      </c>
      <c r="L70" s="298">
        <v>1499.9499999999998</v>
      </c>
      <c r="M70" s="285">
        <v>1457.75</v>
      </c>
      <c r="N70" s="285">
        <v>1423.7</v>
      </c>
      <c r="O70" s="300">
        <v>14924500</v>
      </c>
      <c r="P70" s="301">
        <v>-1.4367275236840454E-2</v>
      </c>
    </row>
    <row r="71" spans="1:16" ht="15">
      <c r="A71" s="263">
        <v>61</v>
      </c>
      <c r="B71" s="362" t="s">
        <v>72</v>
      </c>
      <c r="C71" s="459" t="s">
        <v>372</v>
      </c>
      <c r="D71" s="460">
        <v>44343</v>
      </c>
      <c r="E71" s="297">
        <v>538.45000000000005</v>
      </c>
      <c r="F71" s="297">
        <v>536.94999999999993</v>
      </c>
      <c r="G71" s="298">
        <v>534.49999999999989</v>
      </c>
      <c r="H71" s="298">
        <v>530.54999999999995</v>
      </c>
      <c r="I71" s="298">
        <v>528.09999999999991</v>
      </c>
      <c r="J71" s="298">
        <v>540.89999999999986</v>
      </c>
      <c r="K71" s="298">
        <v>543.34999999999991</v>
      </c>
      <c r="L71" s="298">
        <v>547.29999999999984</v>
      </c>
      <c r="M71" s="285">
        <v>539.4</v>
      </c>
      <c r="N71" s="285">
        <v>533</v>
      </c>
      <c r="O71" s="300">
        <v>915000</v>
      </c>
      <c r="P71" s="301">
        <v>8.4444444444444447E-2</v>
      </c>
    </row>
    <row r="72" spans="1:16" ht="15">
      <c r="A72" s="263">
        <v>62</v>
      </c>
      <c r="B72" s="362" t="s">
        <v>63</v>
      </c>
      <c r="C72" s="459" t="s">
        <v>105</v>
      </c>
      <c r="D72" s="460">
        <v>44343</v>
      </c>
      <c r="E72" s="297">
        <v>1010.7</v>
      </c>
      <c r="F72" s="297">
        <v>1005.8333333333334</v>
      </c>
      <c r="G72" s="298">
        <v>998.36666666666679</v>
      </c>
      <c r="H72" s="298">
        <v>986.03333333333342</v>
      </c>
      <c r="I72" s="298">
        <v>978.56666666666683</v>
      </c>
      <c r="J72" s="298">
        <v>1018.1666666666667</v>
      </c>
      <c r="K72" s="298">
        <v>1025.6333333333332</v>
      </c>
      <c r="L72" s="298">
        <v>1037.9666666666667</v>
      </c>
      <c r="M72" s="285">
        <v>1013.3</v>
      </c>
      <c r="N72" s="285">
        <v>993.5</v>
      </c>
      <c r="O72" s="300">
        <v>4601000</v>
      </c>
      <c r="P72" s="301">
        <v>3.8180429802552635E-3</v>
      </c>
    </row>
    <row r="73" spans="1:16" ht="15">
      <c r="A73" s="263">
        <v>63</v>
      </c>
      <c r="B73" s="362" t="s">
        <v>106</v>
      </c>
      <c r="C73" s="459" t="s">
        <v>107</v>
      </c>
      <c r="D73" s="460">
        <v>44343</v>
      </c>
      <c r="E73" s="297">
        <v>921.5</v>
      </c>
      <c r="F73" s="297">
        <v>919.20000000000016</v>
      </c>
      <c r="G73" s="298">
        <v>908.50000000000034</v>
      </c>
      <c r="H73" s="298">
        <v>895.50000000000023</v>
      </c>
      <c r="I73" s="298">
        <v>884.80000000000041</v>
      </c>
      <c r="J73" s="298">
        <v>932.20000000000027</v>
      </c>
      <c r="K73" s="298">
        <v>942.90000000000009</v>
      </c>
      <c r="L73" s="298">
        <v>955.9000000000002</v>
      </c>
      <c r="M73" s="285">
        <v>929.9</v>
      </c>
      <c r="N73" s="285">
        <v>906.2</v>
      </c>
      <c r="O73" s="300">
        <v>23744000</v>
      </c>
      <c r="P73" s="301">
        <v>1.34448760083657E-2</v>
      </c>
    </row>
    <row r="74" spans="1:16" ht="15">
      <c r="A74" s="263">
        <v>64</v>
      </c>
      <c r="B74" s="362" t="s">
        <v>56</v>
      </c>
      <c r="C74" s="459" t="s">
        <v>108</v>
      </c>
      <c r="D74" s="460">
        <v>44343</v>
      </c>
      <c r="E74" s="297">
        <v>2437.9</v>
      </c>
      <c r="F74" s="297">
        <v>2425.5666666666666</v>
      </c>
      <c r="G74" s="298">
        <v>2409.1333333333332</v>
      </c>
      <c r="H74" s="298">
        <v>2380.3666666666668</v>
      </c>
      <c r="I74" s="298">
        <v>2363.9333333333334</v>
      </c>
      <c r="J74" s="298">
        <v>2454.333333333333</v>
      </c>
      <c r="K74" s="298">
        <v>2470.7666666666664</v>
      </c>
      <c r="L74" s="298">
        <v>2499.5333333333328</v>
      </c>
      <c r="M74" s="285">
        <v>2442</v>
      </c>
      <c r="N74" s="285">
        <v>2396.8000000000002</v>
      </c>
      <c r="O74" s="300">
        <v>16795500</v>
      </c>
      <c r="P74" s="301">
        <v>-2.6737131234462738E-2</v>
      </c>
    </row>
    <row r="75" spans="1:16" ht="15">
      <c r="A75" s="263">
        <v>65</v>
      </c>
      <c r="B75" s="362" t="s">
        <v>56</v>
      </c>
      <c r="C75" s="459" t="s">
        <v>248</v>
      </c>
      <c r="D75" s="460">
        <v>44343</v>
      </c>
      <c r="E75" s="297">
        <v>2749.15</v>
      </c>
      <c r="F75" s="297">
        <v>2758.1166666666663</v>
      </c>
      <c r="G75" s="298">
        <v>2730.2333333333327</v>
      </c>
      <c r="H75" s="298">
        <v>2711.3166666666662</v>
      </c>
      <c r="I75" s="298">
        <v>2683.4333333333325</v>
      </c>
      <c r="J75" s="298">
        <v>2777.0333333333328</v>
      </c>
      <c r="K75" s="298">
        <v>2804.916666666667</v>
      </c>
      <c r="L75" s="298">
        <v>2823.833333333333</v>
      </c>
      <c r="M75" s="285">
        <v>2786</v>
      </c>
      <c r="N75" s="285">
        <v>2739.2</v>
      </c>
      <c r="O75" s="300">
        <v>707800</v>
      </c>
      <c r="P75" s="301">
        <v>4.6422235363690126E-2</v>
      </c>
    </row>
    <row r="76" spans="1:16" ht="15">
      <c r="A76" s="263">
        <v>66</v>
      </c>
      <c r="B76" s="362" t="s">
        <v>53</v>
      </c>
      <c r="C76" t="s">
        <v>109</v>
      </c>
      <c r="D76" s="460">
        <v>44343</v>
      </c>
      <c r="E76" s="423">
        <v>1409.5</v>
      </c>
      <c r="F76" s="423">
        <v>1409.8833333333332</v>
      </c>
      <c r="G76" s="424">
        <v>1401.7666666666664</v>
      </c>
      <c r="H76" s="424">
        <v>1394.0333333333333</v>
      </c>
      <c r="I76" s="424">
        <v>1385.9166666666665</v>
      </c>
      <c r="J76" s="424">
        <v>1417.6166666666663</v>
      </c>
      <c r="K76" s="424">
        <v>1425.7333333333331</v>
      </c>
      <c r="L76" s="424">
        <v>1433.4666666666662</v>
      </c>
      <c r="M76" s="425">
        <v>1418</v>
      </c>
      <c r="N76" s="425">
        <v>1402.15</v>
      </c>
      <c r="O76" s="426">
        <v>26231150</v>
      </c>
      <c r="P76" s="427">
        <v>1.474468085106383E-2</v>
      </c>
    </row>
    <row r="77" spans="1:16" ht="15">
      <c r="A77" s="263">
        <v>67</v>
      </c>
      <c r="B77" s="362" t="s">
        <v>56</v>
      </c>
      <c r="C77" s="459" t="s">
        <v>249</v>
      </c>
      <c r="D77" s="460">
        <v>44343</v>
      </c>
      <c r="E77" s="297">
        <v>675.55</v>
      </c>
      <c r="F77" s="297">
        <v>677.4</v>
      </c>
      <c r="G77" s="298">
        <v>671.15</v>
      </c>
      <c r="H77" s="298">
        <v>666.75</v>
      </c>
      <c r="I77" s="298">
        <v>660.5</v>
      </c>
      <c r="J77" s="298">
        <v>681.8</v>
      </c>
      <c r="K77" s="298">
        <v>688.05</v>
      </c>
      <c r="L77" s="298">
        <v>692.44999999999993</v>
      </c>
      <c r="M77" s="285">
        <v>683.65</v>
      </c>
      <c r="N77" s="285">
        <v>673</v>
      </c>
      <c r="O77" s="300">
        <v>12983300</v>
      </c>
      <c r="P77" s="301">
        <v>1.5049879600963193E-2</v>
      </c>
    </row>
    <row r="78" spans="1:16" ht="15">
      <c r="A78" s="263">
        <v>68</v>
      </c>
      <c r="B78" s="382" t="s">
        <v>43</v>
      </c>
      <c r="C78" s="459" t="s">
        <v>110</v>
      </c>
      <c r="D78" s="460">
        <v>44343</v>
      </c>
      <c r="E78" s="297">
        <v>2930.3</v>
      </c>
      <c r="F78" s="297">
        <v>2894.1</v>
      </c>
      <c r="G78" s="298">
        <v>2850.2</v>
      </c>
      <c r="H78" s="298">
        <v>2770.1</v>
      </c>
      <c r="I78" s="298">
        <v>2726.2</v>
      </c>
      <c r="J78" s="298">
        <v>2974.2</v>
      </c>
      <c r="K78" s="298">
        <v>3018.1000000000004</v>
      </c>
      <c r="L78" s="298">
        <v>3098.2</v>
      </c>
      <c r="M78" s="285">
        <v>2938</v>
      </c>
      <c r="N78" s="285">
        <v>2814</v>
      </c>
      <c r="O78" s="300">
        <v>3936000</v>
      </c>
      <c r="P78" s="301">
        <v>5.7297123055846562E-2</v>
      </c>
    </row>
    <row r="79" spans="1:16" ht="15">
      <c r="A79" s="263">
        <v>69</v>
      </c>
      <c r="B79" s="362" t="s">
        <v>111</v>
      </c>
      <c r="C79" s="459" t="s">
        <v>112</v>
      </c>
      <c r="D79" s="460">
        <v>44343</v>
      </c>
      <c r="E79" s="297">
        <v>388.05</v>
      </c>
      <c r="F79" s="297">
        <v>382.38333333333338</v>
      </c>
      <c r="G79" s="298">
        <v>375.01666666666677</v>
      </c>
      <c r="H79" s="298">
        <v>361.98333333333341</v>
      </c>
      <c r="I79" s="298">
        <v>354.61666666666679</v>
      </c>
      <c r="J79" s="298">
        <v>395.41666666666674</v>
      </c>
      <c r="K79" s="298">
        <v>402.78333333333342</v>
      </c>
      <c r="L79" s="298">
        <v>415.81666666666672</v>
      </c>
      <c r="M79" s="285">
        <v>389.75</v>
      </c>
      <c r="N79" s="285">
        <v>369.35</v>
      </c>
      <c r="O79" s="300">
        <v>37328300</v>
      </c>
      <c r="P79" s="301">
        <v>4.6912686927158706E-2</v>
      </c>
    </row>
    <row r="80" spans="1:16" ht="15">
      <c r="A80" s="263">
        <v>70</v>
      </c>
      <c r="B80" s="362" t="s">
        <v>72</v>
      </c>
      <c r="C80" s="459" t="s">
        <v>113</v>
      </c>
      <c r="D80" s="460">
        <v>44343</v>
      </c>
      <c r="E80" s="297">
        <v>247</v>
      </c>
      <c r="F80" s="297">
        <v>248.04999999999998</v>
      </c>
      <c r="G80" s="298">
        <v>244.64999999999998</v>
      </c>
      <c r="H80" s="298">
        <v>242.29999999999998</v>
      </c>
      <c r="I80" s="298">
        <v>238.89999999999998</v>
      </c>
      <c r="J80" s="298">
        <v>250.39999999999998</v>
      </c>
      <c r="K80" s="298">
        <v>253.8</v>
      </c>
      <c r="L80" s="298">
        <v>256.14999999999998</v>
      </c>
      <c r="M80" s="285">
        <v>251.45</v>
      </c>
      <c r="N80" s="285">
        <v>245.7</v>
      </c>
      <c r="O80" s="300">
        <v>25482600</v>
      </c>
      <c r="P80" s="301">
        <v>2.3089430894308944E-2</v>
      </c>
    </row>
    <row r="81" spans="1:16" ht="15">
      <c r="A81" s="263">
        <v>71</v>
      </c>
      <c r="B81" s="362" t="s">
        <v>49</v>
      </c>
      <c r="C81" s="459" t="s">
        <v>114</v>
      </c>
      <c r="D81" s="460">
        <v>44343</v>
      </c>
      <c r="E81" s="297">
        <v>2401.85</v>
      </c>
      <c r="F81" s="297">
        <v>2405.6833333333329</v>
      </c>
      <c r="G81" s="298">
        <v>2387.1666666666661</v>
      </c>
      <c r="H81" s="298">
        <v>2372.4833333333331</v>
      </c>
      <c r="I81" s="298">
        <v>2353.9666666666662</v>
      </c>
      <c r="J81" s="298">
        <v>2420.3666666666659</v>
      </c>
      <c r="K81" s="298">
        <v>2438.8833333333332</v>
      </c>
      <c r="L81" s="298">
        <v>2453.5666666666657</v>
      </c>
      <c r="M81" s="285">
        <v>2424.1999999999998</v>
      </c>
      <c r="N81" s="285">
        <v>2391</v>
      </c>
      <c r="O81" s="300">
        <v>7561200</v>
      </c>
      <c r="P81" s="301">
        <v>8.967173738991193E-3</v>
      </c>
    </row>
    <row r="82" spans="1:16" ht="15">
      <c r="A82" s="263">
        <v>72</v>
      </c>
      <c r="B82" s="362" t="s">
        <v>56</v>
      </c>
      <c r="C82" s="459" t="s">
        <v>115</v>
      </c>
      <c r="D82" s="460">
        <v>44343</v>
      </c>
      <c r="E82" s="297">
        <v>177.6</v>
      </c>
      <c r="F82" s="297">
        <v>178.43333333333331</v>
      </c>
      <c r="G82" s="298">
        <v>174.56666666666661</v>
      </c>
      <c r="H82" s="298">
        <v>171.5333333333333</v>
      </c>
      <c r="I82" s="298">
        <v>167.6666666666666</v>
      </c>
      <c r="J82" s="298">
        <v>181.46666666666661</v>
      </c>
      <c r="K82" s="298">
        <v>185.33333333333334</v>
      </c>
      <c r="L82" s="298">
        <v>188.36666666666662</v>
      </c>
      <c r="M82" s="285">
        <v>182.3</v>
      </c>
      <c r="N82" s="285">
        <v>175.4</v>
      </c>
      <c r="O82" s="300">
        <v>24294700</v>
      </c>
      <c r="P82" s="301">
        <v>1.6999740461977681E-2</v>
      </c>
    </row>
    <row r="83" spans="1:16" ht="15">
      <c r="A83" s="263">
        <v>73</v>
      </c>
      <c r="B83" s="362" t="s">
        <v>53</v>
      </c>
      <c r="C83" s="459" t="s">
        <v>116</v>
      </c>
      <c r="D83" s="460">
        <v>44343</v>
      </c>
      <c r="E83" s="297">
        <v>610.20000000000005</v>
      </c>
      <c r="F83" s="297">
        <v>607.85</v>
      </c>
      <c r="G83" s="298">
        <v>603.70000000000005</v>
      </c>
      <c r="H83" s="298">
        <v>597.20000000000005</v>
      </c>
      <c r="I83" s="298">
        <v>593.05000000000007</v>
      </c>
      <c r="J83" s="298">
        <v>614.35</v>
      </c>
      <c r="K83" s="298">
        <v>618.49999999999989</v>
      </c>
      <c r="L83" s="298">
        <v>625</v>
      </c>
      <c r="M83" s="285">
        <v>612</v>
      </c>
      <c r="N83" s="285">
        <v>601.35</v>
      </c>
      <c r="O83" s="300">
        <v>74602000</v>
      </c>
      <c r="P83" s="301">
        <v>-2.779221244646729E-2</v>
      </c>
    </row>
    <row r="84" spans="1:16" ht="15">
      <c r="A84" s="263">
        <v>74</v>
      </c>
      <c r="B84" s="362" t="s">
        <v>56</v>
      </c>
      <c r="C84" s="459" t="s">
        <v>252</v>
      </c>
      <c r="D84" s="460">
        <v>44343</v>
      </c>
      <c r="E84" s="297">
        <v>1462.35</v>
      </c>
      <c r="F84" s="297">
        <v>1469.45</v>
      </c>
      <c r="G84" s="298">
        <v>1451.9</v>
      </c>
      <c r="H84" s="298">
        <v>1441.45</v>
      </c>
      <c r="I84" s="298">
        <v>1423.9</v>
      </c>
      <c r="J84" s="298">
        <v>1479.9</v>
      </c>
      <c r="K84" s="298">
        <v>1497.4499999999998</v>
      </c>
      <c r="L84" s="298">
        <v>1507.9</v>
      </c>
      <c r="M84" s="285">
        <v>1487</v>
      </c>
      <c r="N84" s="285">
        <v>1459</v>
      </c>
      <c r="O84" s="300">
        <v>1157275</v>
      </c>
      <c r="P84" s="301">
        <v>1.1891490152359718E-2</v>
      </c>
    </row>
    <row r="85" spans="1:16" ht="15">
      <c r="A85" s="263">
        <v>75</v>
      </c>
      <c r="B85" s="362" t="s">
        <v>56</v>
      </c>
      <c r="C85" s="459" t="s">
        <v>117</v>
      </c>
      <c r="D85" s="460">
        <v>44343</v>
      </c>
      <c r="E85" s="297">
        <v>560.54999999999995</v>
      </c>
      <c r="F85" s="297">
        <v>560.98333333333323</v>
      </c>
      <c r="G85" s="298">
        <v>552.46666666666647</v>
      </c>
      <c r="H85" s="298">
        <v>544.38333333333321</v>
      </c>
      <c r="I85" s="298">
        <v>535.86666666666645</v>
      </c>
      <c r="J85" s="298">
        <v>569.06666666666649</v>
      </c>
      <c r="K85" s="298">
        <v>577.58333333333314</v>
      </c>
      <c r="L85" s="298">
        <v>585.66666666666652</v>
      </c>
      <c r="M85" s="285">
        <v>569.5</v>
      </c>
      <c r="N85" s="285">
        <v>552.9</v>
      </c>
      <c r="O85" s="300">
        <v>6988500</v>
      </c>
      <c r="P85" s="301">
        <v>-7.4563272262462722E-3</v>
      </c>
    </row>
    <row r="86" spans="1:16" ht="15">
      <c r="A86" s="263">
        <v>76</v>
      </c>
      <c r="B86" s="362" t="s">
        <v>67</v>
      </c>
      <c r="C86" s="459" t="s">
        <v>118</v>
      </c>
      <c r="D86" s="460">
        <v>44343</v>
      </c>
      <c r="E86" s="297">
        <v>8.4</v>
      </c>
      <c r="F86" s="297">
        <v>8.3833333333333346</v>
      </c>
      <c r="G86" s="298">
        <v>8.31666666666667</v>
      </c>
      <c r="H86" s="298">
        <v>8.2333333333333361</v>
      </c>
      <c r="I86" s="298">
        <v>8.1666666666666714</v>
      </c>
      <c r="J86" s="298">
        <v>8.4666666666666686</v>
      </c>
      <c r="K86" s="298">
        <v>8.533333333333335</v>
      </c>
      <c r="L86" s="298">
        <v>8.6166666666666671</v>
      </c>
      <c r="M86" s="285">
        <v>8.4499999999999993</v>
      </c>
      <c r="N86" s="285">
        <v>8.3000000000000007</v>
      </c>
      <c r="O86" s="300">
        <v>641550000</v>
      </c>
      <c r="P86" s="301">
        <v>1.9678583142013774E-3</v>
      </c>
    </row>
    <row r="87" spans="1:16" ht="15">
      <c r="A87" s="263">
        <v>77</v>
      </c>
      <c r="B87" s="362" t="s">
        <v>53</v>
      </c>
      <c r="C87" s="459" t="s">
        <v>119</v>
      </c>
      <c r="D87" s="460">
        <v>44343</v>
      </c>
      <c r="E87" s="297">
        <v>57</v>
      </c>
      <c r="F87" s="297">
        <v>56.666666666666664</v>
      </c>
      <c r="G87" s="298">
        <v>56.133333333333326</v>
      </c>
      <c r="H87" s="298">
        <v>55.266666666666659</v>
      </c>
      <c r="I87" s="298">
        <v>54.73333333333332</v>
      </c>
      <c r="J87" s="298">
        <v>57.533333333333331</v>
      </c>
      <c r="K87" s="298">
        <v>58.066666666666677</v>
      </c>
      <c r="L87" s="298">
        <v>58.933333333333337</v>
      </c>
      <c r="M87" s="285">
        <v>57.2</v>
      </c>
      <c r="N87" s="285">
        <v>55.8</v>
      </c>
      <c r="O87" s="300">
        <v>137883000</v>
      </c>
      <c r="P87" s="301">
        <v>-4.0206321915090597E-2</v>
      </c>
    </row>
    <row r="88" spans="1:16" ht="15">
      <c r="A88" s="263">
        <v>78</v>
      </c>
      <c r="B88" s="362" t="s">
        <v>72</v>
      </c>
      <c r="C88" s="459" t="s">
        <v>120</v>
      </c>
      <c r="D88" s="460">
        <v>44343</v>
      </c>
      <c r="E88" s="297">
        <v>522.04999999999995</v>
      </c>
      <c r="F88" s="297">
        <v>518.86666666666667</v>
      </c>
      <c r="G88" s="298">
        <v>513.73333333333335</v>
      </c>
      <c r="H88" s="298">
        <v>505.41666666666669</v>
      </c>
      <c r="I88" s="298">
        <v>500.28333333333336</v>
      </c>
      <c r="J88" s="298">
        <v>527.18333333333339</v>
      </c>
      <c r="K88" s="298">
        <v>532.31666666666683</v>
      </c>
      <c r="L88" s="298">
        <v>540.63333333333333</v>
      </c>
      <c r="M88" s="285">
        <v>524</v>
      </c>
      <c r="N88" s="285">
        <v>510.55</v>
      </c>
      <c r="O88" s="300">
        <v>4483875</v>
      </c>
      <c r="P88" s="301">
        <v>5.860579888957434E-3</v>
      </c>
    </row>
    <row r="89" spans="1:16" ht="15">
      <c r="A89" s="263">
        <v>79</v>
      </c>
      <c r="B89" s="362" t="s">
        <v>39</v>
      </c>
      <c r="C89" s="459" t="s">
        <v>121</v>
      </c>
      <c r="D89" s="460">
        <v>44343</v>
      </c>
      <c r="E89" s="297">
        <v>1666.2</v>
      </c>
      <c r="F89" s="297">
        <v>1665.0666666666666</v>
      </c>
      <c r="G89" s="298">
        <v>1646.3333333333333</v>
      </c>
      <c r="H89" s="298">
        <v>1626.4666666666667</v>
      </c>
      <c r="I89" s="298">
        <v>1607.7333333333333</v>
      </c>
      <c r="J89" s="298">
        <v>1684.9333333333332</v>
      </c>
      <c r="K89" s="298">
        <v>1703.6666666666667</v>
      </c>
      <c r="L89" s="298">
        <v>1723.5333333333331</v>
      </c>
      <c r="M89" s="285">
        <v>1683.8</v>
      </c>
      <c r="N89" s="285">
        <v>1645.2</v>
      </c>
      <c r="O89" s="300">
        <v>3954500</v>
      </c>
      <c r="P89" s="301">
        <v>-1.6409997475385005E-3</v>
      </c>
    </row>
    <row r="90" spans="1:16" ht="15">
      <c r="A90" s="263">
        <v>80</v>
      </c>
      <c r="B90" s="362" t="s">
        <v>53</v>
      </c>
      <c r="C90" s="459" t="s">
        <v>122</v>
      </c>
      <c r="D90" s="460">
        <v>44343</v>
      </c>
      <c r="E90" s="297">
        <v>928.7</v>
      </c>
      <c r="F90" s="297">
        <v>932.05000000000007</v>
      </c>
      <c r="G90" s="298">
        <v>920.55000000000018</v>
      </c>
      <c r="H90" s="298">
        <v>912.40000000000009</v>
      </c>
      <c r="I90" s="298">
        <v>900.9000000000002</v>
      </c>
      <c r="J90" s="298">
        <v>940.20000000000016</v>
      </c>
      <c r="K90" s="298">
        <v>951.69999999999993</v>
      </c>
      <c r="L90" s="298">
        <v>959.85000000000014</v>
      </c>
      <c r="M90" s="285">
        <v>943.55</v>
      </c>
      <c r="N90" s="285">
        <v>923.9</v>
      </c>
      <c r="O90" s="300">
        <v>19046700</v>
      </c>
      <c r="P90" s="301">
        <v>-2.1047275418632622E-2</v>
      </c>
    </row>
    <row r="91" spans="1:16" ht="15">
      <c r="A91" s="263">
        <v>81</v>
      </c>
      <c r="B91" s="362" t="s">
        <v>67</v>
      </c>
      <c r="C91" s="459" t="s">
        <v>826</v>
      </c>
      <c r="D91" s="460">
        <v>44343</v>
      </c>
      <c r="E91" s="297">
        <v>259.60000000000002</v>
      </c>
      <c r="F91" s="297">
        <v>257.89999999999998</v>
      </c>
      <c r="G91" s="298">
        <v>255.59999999999997</v>
      </c>
      <c r="H91" s="298">
        <v>251.6</v>
      </c>
      <c r="I91" s="298">
        <v>249.29999999999998</v>
      </c>
      <c r="J91" s="298">
        <v>261.89999999999998</v>
      </c>
      <c r="K91" s="298">
        <v>264.19999999999993</v>
      </c>
      <c r="L91" s="298">
        <v>268.19999999999993</v>
      </c>
      <c r="M91" s="285">
        <v>260.2</v>
      </c>
      <c r="N91" s="285">
        <v>253.9</v>
      </c>
      <c r="O91" s="300">
        <v>9248400</v>
      </c>
      <c r="P91" s="301">
        <v>-1.5114873035066505E-3</v>
      </c>
    </row>
    <row r="92" spans="1:16" ht="15">
      <c r="A92" s="263">
        <v>82</v>
      </c>
      <c r="B92" s="362" t="s">
        <v>106</v>
      </c>
      <c r="C92" s="459" t="s">
        <v>124</v>
      </c>
      <c r="D92" s="460">
        <v>44343</v>
      </c>
      <c r="E92" s="423">
        <v>1366.35</v>
      </c>
      <c r="F92" s="423">
        <v>1361.0833333333333</v>
      </c>
      <c r="G92" s="424">
        <v>1348.6666666666665</v>
      </c>
      <c r="H92" s="424">
        <v>1330.9833333333333</v>
      </c>
      <c r="I92" s="424">
        <v>1318.5666666666666</v>
      </c>
      <c r="J92" s="424">
        <v>1378.7666666666664</v>
      </c>
      <c r="K92" s="424">
        <v>1391.1833333333329</v>
      </c>
      <c r="L92" s="424">
        <v>1408.8666666666663</v>
      </c>
      <c r="M92" s="425">
        <v>1373.5</v>
      </c>
      <c r="N92" s="425">
        <v>1343.4</v>
      </c>
      <c r="O92" s="426">
        <v>30552600</v>
      </c>
      <c r="P92" s="427">
        <v>-2.2892121119085083E-2</v>
      </c>
    </row>
    <row r="93" spans="1:16" ht="15">
      <c r="A93" s="263">
        <v>83</v>
      </c>
      <c r="B93" s="362" t="s">
        <v>72</v>
      </c>
      <c r="C93" s="459" t="s">
        <v>125</v>
      </c>
      <c r="D93" s="460">
        <v>44343</v>
      </c>
      <c r="E93" s="297">
        <v>93.25</v>
      </c>
      <c r="F93" s="297">
        <v>93.166666666666671</v>
      </c>
      <c r="G93" s="298">
        <v>92.683333333333337</v>
      </c>
      <c r="H93" s="298">
        <v>92.11666666666666</v>
      </c>
      <c r="I93" s="298">
        <v>91.633333333333326</v>
      </c>
      <c r="J93" s="298">
        <v>93.733333333333348</v>
      </c>
      <c r="K93" s="298">
        <v>94.216666666666669</v>
      </c>
      <c r="L93" s="298">
        <v>94.78333333333336</v>
      </c>
      <c r="M93" s="285">
        <v>93.65</v>
      </c>
      <c r="N93" s="285">
        <v>92.6</v>
      </c>
      <c r="O93" s="300">
        <v>57947500</v>
      </c>
      <c r="P93" s="301">
        <v>-5.7990409278465488E-3</v>
      </c>
    </row>
    <row r="94" spans="1:16" ht="15">
      <c r="A94" s="263">
        <v>84</v>
      </c>
      <c r="B94" s="382" t="s">
        <v>39</v>
      </c>
      <c r="C94" s="459" t="s">
        <v>772</v>
      </c>
      <c r="D94" s="460">
        <v>44343</v>
      </c>
      <c r="E94" s="297">
        <v>1733.6</v>
      </c>
      <c r="F94" s="297">
        <v>1737.1833333333332</v>
      </c>
      <c r="G94" s="298">
        <v>1722.0666666666664</v>
      </c>
      <c r="H94" s="298">
        <v>1710.5333333333333</v>
      </c>
      <c r="I94" s="298">
        <v>1695.4166666666665</v>
      </c>
      <c r="J94" s="298">
        <v>1748.7166666666662</v>
      </c>
      <c r="K94" s="298">
        <v>1763.833333333333</v>
      </c>
      <c r="L94" s="298">
        <v>1775.3666666666661</v>
      </c>
      <c r="M94" s="285">
        <v>1752.3</v>
      </c>
      <c r="N94" s="285">
        <v>1725.65</v>
      </c>
      <c r="O94" s="300">
        <v>1519700</v>
      </c>
      <c r="P94" s="301">
        <v>-1.9706498951781972E-2</v>
      </c>
    </row>
    <row r="95" spans="1:16" ht="15">
      <c r="A95" s="263">
        <v>85</v>
      </c>
      <c r="B95" s="362" t="s">
        <v>49</v>
      </c>
      <c r="C95" s="459" t="s">
        <v>126</v>
      </c>
      <c r="D95" s="460">
        <v>44343</v>
      </c>
      <c r="E95" s="297">
        <v>203.9</v>
      </c>
      <c r="F95" s="297">
        <v>204.68333333333331</v>
      </c>
      <c r="G95" s="298">
        <v>202.26666666666662</v>
      </c>
      <c r="H95" s="298">
        <v>200.63333333333333</v>
      </c>
      <c r="I95" s="298">
        <v>198.21666666666664</v>
      </c>
      <c r="J95" s="298">
        <v>206.31666666666661</v>
      </c>
      <c r="K95" s="298">
        <v>208.73333333333329</v>
      </c>
      <c r="L95" s="298">
        <v>210.36666666666659</v>
      </c>
      <c r="M95" s="285">
        <v>207.1</v>
      </c>
      <c r="N95" s="285">
        <v>203.05</v>
      </c>
      <c r="O95" s="300">
        <v>113062400</v>
      </c>
      <c r="P95" s="301">
        <v>9.7742212060588744E-3</v>
      </c>
    </row>
    <row r="96" spans="1:16" ht="15">
      <c r="A96" s="263">
        <v>86</v>
      </c>
      <c r="B96" s="362" t="s">
        <v>111</v>
      </c>
      <c r="C96" s="459" t="s">
        <v>127</v>
      </c>
      <c r="D96" s="460">
        <v>44343</v>
      </c>
      <c r="E96" s="297">
        <v>462</v>
      </c>
      <c r="F96" s="297">
        <v>455.63333333333338</v>
      </c>
      <c r="G96" s="298">
        <v>446.36666666666679</v>
      </c>
      <c r="H96" s="298">
        <v>430.73333333333341</v>
      </c>
      <c r="I96" s="298">
        <v>421.46666666666681</v>
      </c>
      <c r="J96" s="298">
        <v>471.26666666666677</v>
      </c>
      <c r="K96" s="298">
        <v>480.5333333333333</v>
      </c>
      <c r="L96" s="298">
        <v>496.16666666666674</v>
      </c>
      <c r="M96" s="285">
        <v>464.9</v>
      </c>
      <c r="N96" s="285">
        <v>440</v>
      </c>
      <c r="O96" s="300">
        <v>29735000</v>
      </c>
      <c r="P96" s="301">
        <v>6.6248319139399367E-2</v>
      </c>
    </row>
    <row r="97" spans="1:16" ht="15">
      <c r="A97" s="263">
        <v>87</v>
      </c>
      <c r="B97" s="362" t="s">
        <v>111</v>
      </c>
      <c r="C97" s="459" t="s">
        <v>128</v>
      </c>
      <c r="D97" s="460">
        <v>44343</v>
      </c>
      <c r="E97" s="297">
        <v>734.9</v>
      </c>
      <c r="F97" s="297">
        <v>733.93333333333339</v>
      </c>
      <c r="G97" s="298">
        <v>721.41666666666674</v>
      </c>
      <c r="H97" s="298">
        <v>707.93333333333339</v>
      </c>
      <c r="I97" s="298">
        <v>695.41666666666674</v>
      </c>
      <c r="J97" s="298">
        <v>747.41666666666674</v>
      </c>
      <c r="K97" s="298">
        <v>759.93333333333339</v>
      </c>
      <c r="L97" s="298">
        <v>773.41666666666674</v>
      </c>
      <c r="M97" s="285">
        <v>746.45</v>
      </c>
      <c r="N97" s="285">
        <v>720.45</v>
      </c>
      <c r="O97" s="300">
        <v>35029800</v>
      </c>
      <c r="P97" s="301">
        <v>1.5815847165674912E-2</v>
      </c>
    </row>
    <row r="98" spans="1:16" ht="15">
      <c r="A98" s="263">
        <v>88</v>
      </c>
      <c r="B98" s="362" t="s">
        <v>39</v>
      </c>
      <c r="C98" s="459" t="s">
        <v>129</v>
      </c>
      <c r="D98" s="460">
        <v>44343</v>
      </c>
      <c r="E98" s="297">
        <v>2837.4</v>
      </c>
      <c r="F98" s="297">
        <v>2825.15</v>
      </c>
      <c r="G98" s="298">
        <v>2804.8</v>
      </c>
      <c r="H98" s="298">
        <v>2772.2000000000003</v>
      </c>
      <c r="I98" s="298">
        <v>2751.8500000000004</v>
      </c>
      <c r="J98" s="298">
        <v>2857.75</v>
      </c>
      <c r="K98" s="298">
        <v>2878.0999999999995</v>
      </c>
      <c r="L98" s="298">
        <v>2910.7</v>
      </c>
      <c r="M98" s="285">
        <v>2845.5</v>
      </c>
      <c r="N98" s="285">
        <v>2792.55</v>
      </c>
      <c r="O98" s="300">
        <v>1331250</v>
      </c>
      <c r="P98" s="301">
        <v>5.6657223796033997E-3</v>
      </c>
    </row>
    <row r="99" spans="1:16" ht="15">
      <c r="A99" s="263">
        <v>89</v>
      </c>
      <c r="B99" s="362" t="s">
        <v>53</v>
      </c>
      <c r="C99" s="459" t="s">
        <v>131</v>
      </c>
      <c r="D99" s="460">
        <v>44343</v>
      </c>
      <c r="E99" s="297">
        <v>1787.7</v>
      </c>
      <c r="F99" s="297">
        <v>1782.05</v>
      </c>
      <c r="G99" s="298">
        <v>1771.6</v>
      </c>
      <c r="H99" s="298">
        <v>1755.5</v>
      </c>
      <c r="I99" s="298">
        <v>1745.05</v>
      </c>
      <c r="J99" s="298">
        <v>1798.1499999999999</v>
      </c>
      <c r="K99" s="298">
        <v>1808.6000000000001</v>
      </c>
      <c r="L99" s="298">
        <v>1824.6999999999998</v>
      </c>
      <c r="M99" s="285">
        <v>1792.5</v>
      </c>
      <c r="N99" s="285">
        <v>1765.95</v>
      </c>
      <c r="O99" s="300">
        <v>11974000</v>
      </c>
      <c r="P99" s="301">
        <v>1.553753774128982E-2</v>
      </c>
    </row>
    <row r="100" spans="1:16" ht="15">
      <c r="A100" s="263">
        <v>90</v>
      </c>
      <c r="B100" s="362" t="s">
        <v>56</v>
      </c>
      <c r="C100" s="459" t="s">
        <v>132</v>
      </c>
      <c r="D100" s="460">
        <v>44343</v>
      </c>
      <c r="E100" s="297">
        <v>85.65</v>
      </c>
      <c r="F100" s="297">
        <v>85.88333333333334</v>
      </c>
      <c r="G100" s="298">
        <v>85.066666666666677</v>
      </c>
      <c r="H100" s="298">
        <v>84.483333333333334</v>
      </c>
      <c r="I100" s="298">
        <v>83.666666666666671</v>
      </c>
      <c r="J100" s="298">
        <v>86.466666666666683</v>
      </c>
      <c r="K100" s="298">
        <v>87.283333333333346</v>
      </c>
      <c r="L100" s="298">
        <v>87.866666666666688</v>
      </c>
      <c r="M100" s="285">
        <v>86.7</v>
      </c>
      <c r="N100" s="285">
        <v>85.3</v>
      </c>
      <c r="O100" s="300">
        <v>41630460</v>
      </c>
      <c r="P100" s="301">
        <v>7.5876383763837638E-2</v>
      </c>
    </row>
    <row r="101" spans="1:16" ht="15">
      <c r="A101" s="263">
        <v>91</v>
      </c>
      <c r="B101" s="362" t="s">
        <v>39</v>
      </c>
      <c r="C101" s="459" t="s">
        <v>348</v>
      </c>
      <c r="D101" s="460">
        <v>44343</v>
      </c>
      <c r="E101" s="297">
        <v>2858.2</v>
      </c>
      <c r="F101" s="297">
        <v>2860.0833333333335</v>
      </c>
      <c r="G101" s="298">
        <v>2841.416666666667</v>
      </c>
      <c r="H101" s="298">
        <v>2824.6333333333337</v>
      </c>
      <c r="I101" s="298">
        <v>2805.9666666666672</v>
      </c>
      <c r="J101" s="298">
        <v>2876.8666666666668</v>
      </c>
      <c r="K101" s="298">
        <v>2895.5333333333338</v>
      </c>
      <c r="L101" s="298">
        <v>2912.3166666666666</v>
      </c>
      <c r="M101" s="285">
        <v>2878.75</v>
      </c>
      <c r="N101" s="285">
        <v>2843.3</v>
      </c>
      <c r="O101" s="300">
        <v>418000</v>
      </c>
      <c r="P101" s="301">
        <v>4.4999999999999998E-2</v>
      </c>
    </row>
    <row r="102" spans="1:16" ht="15">
      <c r="A102" s="263">
        <v>92</v>
      </c>
      <c r="B102" s="362" t="s">
        <v>56</v>
      </c>
      <c r="C102" s="459" t="s">
        <v>133</v>
      </c>
      <c r="D102" s="460">
        <v>44343</v>
      </c>
      <c r="E102" s="297">
        <v>413.55</v>
      </c>
      <c r="F102" s="297">
        <v>414.26666666666665</v>
      </c>
      <c r="G102" s="298">
        <v>411.0333333333333</v>
      </c>
      <c r="H102" s="298">
        <v>408.51666666666665</v>
      </c>
      <c r="I102" s="298">
        <v>405.2833333333333</v>
      </c>
      <c r="J102" s="298">
        <v>416.7833333333333</v>
      </c>
      <c r="K102" s="298">
        <v>420.01666666666665</v>
      </c>
      <c r="L102" s="298">
        <v>422.5333333333333</v>
      </c>
      <c r="M102" s="285">
        <v>417.5</v>
      </c>
      <c r="N102" s="285">
        <v>411.75</v>
      </c>
      <c r="O102" s="300">
        <v>5428000</v>
      </c>
      <c r="P102" s="301">
        <v>7.3746312684365781E-4</v>
      </c>
    </row>
    <row r="103" spans="1:16" ht="15">
      <c r="A103" s="263">
        <v>93</v>
      </c>
      <c r="B103" s="362" t="s">
        <v>63</v>
      </c>
      <c r="C103" s="459" t="s">
        <v>134</v>
      </c>
      <c r="D103" s="460">
        <v>44343</v>
      </c>
      <c r="E103" s="297">
        <v>1346.65</v>
      </c>
      <c r="F103" s="297">
        <v>1350.9333333333334</v>
      </c>
      <c r="G103" s="298">
        <v>1337.9666666666667</v>
      </c>
      <c r="H103" s="298">
        <v>1329.2833333333333</v>
      </c>
      <c r="I103" s="298">
        <v>1316.3166666666666</v>
      </c>
      <c r="J103" s="298">
        <v>1359.6166666666668</v>
      </c>
      <c r="K103" s="298">
        <v>1372.5833333333335</v>
      </c>
      <c r="L103" s="298">
        <v>1381.2666666666669</v>
      </c>
      <c r="M103" s="285">
        <v>1363.9</v>
      </c>
      <c r="N103" s="285">
        <v>1342.25</v>
      </c>
      <c r="O103" s="300">
        <v>15592850</v>
      </c>
      <c r="P103" s="301">
        <v>8.3289953149401352E-3</v>
      </c>
    </row>
    <row r="104" spans="1:16" ht="15">
      <c r="A104" s="263">
        <v>94</v>
      </c>
      <c r="B104" s="362" t="s">
        <v>106</v>
      </c>
      <c r="C104" s="459" t="s">
        <v>260</v>
      </c>
      <c r="D104" s="460">
        <v>44343</v>
      </c>
      <c r="E104" s="297">
        <v>3836.6</v>
      </c>
      <c r="F104" s="297">
        <v>3849.3333333333335</v>
      </c>
      <c r="G104" s="298">
        <v>3798.7666666666669</v>
      </c>
      <c r="H104" s="298">
        <v>3760.9333333333334</v>
      </c>
      <c r="I104" s="298">
        <v>3710.3666666666668</v>
      </c>
      <c r="J104" s="298">
        <v>3887.166666666667</v>
      </c>
      <c r="K104" s="298">
        <v>3937.7333333333336</v>
      </c>
      <c r="L104" s="298">
        <v>3975.5666666666671</v>
      </c>
      <c r="M104" s="285">
        <v>3899.9</v>
      </c>
      <c r="N104" s="285">
        <v>3811.5</v>
      </c>
      <c r="O104" s="300">
        <v>448800</v>
      </c>
      <c r="P104" s="301">
        <v>0.19632147141143544</v>
      </c>
    </row>
    <row r="105" spans="1:16" ht="15">
      <c r="A105" s="263">
        <v>95</v>
      </c>
      <c r="B105" s="362" t="s">
        <v>106</v>
      </c>
      <c r="C105" s="459" t="s">
        <v>259</v>
      </c>
      <c r="D105" s="460">
        <v>44343</v>
      </c>
      <c r="E105" s="297">
        <v>2561.65</v>
      </c>
      <c r="F105" s="297">
        <v>2556.85</v>
      </c>
      <c r="G105" s="298">
        <v>2504.1</v>
      </c>
      <c r="H105" s="298">
        <v>2446.5500000000002</v>
      </c>
      <c r="I105" s="298">
        <v>2393.8000000000002</v>
      </c>
      <c r="J105" s="298">
        <v>2614.3999999999996</v>
      </c>
      <c r="K105" s="298">
        <v>2667.1499999999996</v>
      </c>
      <c r="L105" s="298">
        <v>2724.6999999999994</v>
      </c>
      <c r="M105" s="285">
        <v>2609.6</v>
      </c>
      <c r="N105" s="285">
        <v>2499.3000000000002</v>
      </c>
      <c r="O105" s="300">
        <v>558600</v>
      </c>
      <c r="P105" s="301">
        <v>9.7613882863340565E-3</v>
      </c>
    </row>
    <row r="106" spans="1:16" ht="15">
      <c r="A106" s="263">
        <v>96</v>
      </c>
      <c r="B106" s="362" t="s">
        <v>51</v>
      </c>
      <c r="C106" s="459" t="s">
        <v>135</v>
      </c>
      <c r="D106" s="460">
        <v>44343</v>
      </c>
      <c r="E106" s="297">
        <v>1204.2</v>
      </c>
      <c r="F106" s="297">
        <v>1201.7</v>
      </c>
      <c r="G106" s="298">
        <v>1179.5</v>
      </c>
      <c r="H106" s="298">
        <v>1154.8</v>
      </c>
      <c r="I106" s="298">
        <v>1132.5999999999999</v>
      </c>
      <c r="J106" s="298">
        <v>1226.4000000000001</v>
      </c>
      <c r="K106" s="298">
        <v>1248.6000000000004</v>
      </c>
      <c r="L106" s="298">
        <v>1273.3000000000002</v>
      </c>
      <c r="M106" s="285">
        <v>1223.9000000000001</v>
      </c>
      <c r="N106" s="285">
        <v>1177</v>
      </c>
      <c r="O106" s="300">
        <v>9285400</v>
      </c>
      <c r="P106" s="301">
        <v>-5.3133396896940278E-2</v>
      </c>
    </row>
    <row r="107" spans="1:16" ht="15">
      <c r="A107" s="263">
        <v>97</v>
      </c>
      <c r="B107" s="362" t="s">
        <v>43</v>
      </c>
      <c r="C107" s="459" t="s">
        <v>136</v>
      </c>
      <c r="D107" s="460">
        <v>44343</v>
      </c>
      <c r="E107" s="297">
        <v>752.05</v>
      </c>
      <c r="F107" s="297">
        <v>754.68333333333339</v>
      </c>
      <c r="G107" s="298">
        <v>746.81666666666683</v>
      </c>
      <c r="H107" s="298">
        <v>741.58333333333348</v>
      </c>
      <c r="I107" s="298">
        <v>733.71666666666692</v>
      </c>
      <c r="J107" s="298">
        <v>759.91666666666674</v>
      </c>
      <c r="K107" s="298">
        <v>767.7833333333333</v>
      </c>
      <c r="L107" s="298">
        <v>773.01666666666665</v>
      </c>
      <c r="M107" s="285">
        <v>762.55</v>
      </c>
      <c r="N107" s="285">
        <v>749.45</v>
      </c>
      <c r="O107" s="300">
        <v>11319700</v>
      </c>
      <c r="P107" s="301">
        <v>9.4887321305949183E-3</v>
      </c>
    </row>
    <row r="108" spans="1:16" ht="15">
      <c r="A108" s="263">
        <v>98</v>
      </c>
      <c r="B108" s="362" t="s">
        <v>56</v>
      </c>
      <c r="C108" s="459" t="s">
        <v>137</v>
      </c>
      <c r="D108" s="460">
        <v>44343</v>
      </c>
      <c r="E108" s="297">
        <v>156.55000000000001</v>
      </c>
      <c r="F108" s="297">
        <v>156.31666666666669</v>
      </c>
      <c r="G108" s="298">
        <v>154.83333333333337</v>
      </c>
      <c r="H108" s="298">
        <v>153.11666666666667</v>
      </c>
      <c r="I108" s="298">
        <v>151.63333333333335</v>
      </c>
      <c r="J108" s="298">
        <v>158.03333333333339</v>
      </c>
      <c r="K108" s="298">
        <v>159.51666666666668</v>
      </c>
      <c r="L108" s="298">
        <v>161.23333333333341</v>
      </c>
      <c r="M108" s="285">
        <v>157.80000000000001</v>
      </c>
      <c r="N108" s="285">
        <v>154.6</v>
      </c>
      <c r="O108" s="300">
        <v>25104000</v>
      </c>
      <c r="P108" s="301">
        <v>8.3547557840616959E-3</v>
      </c>
    </row>
    <row r="109" spans="1:16" ht="15">
      <c r="A109" s="263">
        <v>99</v>
      </c>
      <c r="B109" s="362" t="s">
        <v>56</v>
      </c>
      <c r="C109" s="459" t="s">
        <v>138</v>
      </c>
      <c r="D109" s="460">
        <v>44343</v>
      </c>
      <c r="E109" s="297">
        <v>150.1</v>
      </c>
      <c r="F109" s="297">
        <v>149.41666666666666</v>
      </c>
      <c r="G109" s="298">
        <v>148.43333333333331</v>
      </c>
      <c r="H109" s="298">
        <v>146.76666666666665</v>
      </c>
      <c r="I109" s="298">
        <v>145.7833333333333</v>
      </c>
      <c r="J109" s="298">
        <v>151.08333333333331</v>
      </c>
      <c r="K109" s="298">
        <v>152.06666666666666</v>
      </c>
      <c r="L109" s="298">
        <v>153.73333333333332</v>
      </c>
      <c r="M109" s="285">
        <v>150.4</v>
      </c>
      <c r="N109" s="285">
        <v>147.75</v>
      </c>
      <c r="O109" s="300">
        <v>22776000</v>
      </c>
      <c r="P109" s="301">
        <v>-1.8406521167499343E-3</v>
      </c>
    </row>
    <row r="110" spans="1:16" ht="15">
      <c r="A110" s="263">
        <v>100</v>
      </c>
      <c r="B110" s="362" t="s">
        <v>49</v>
      </c>
      <c r="C110" s="459" t="s">
        <v>139</v>
      </c>
      <c r="D110" s="460">
        <v>44343</v>
      </c>
      <c r="E110" s="297">
        <v>477.2</v>
      </c>
      <c r="F110" s="297">
        <v>471.59999999999997</v>
      </c>
      <c r="G110" s="298">
        <v>464.99999999999994</v>
      </c>
      <c r="H110" s="298">
        <v>452.79999999999995</v>
      </c>
      <c r="I110" s="298">
        <v>446.19999999999993</v>
      </c>
      <c r="J110" s="298">
        <v>483.79999999999995</v>
      </c>
      <c r="K110" s="298">
        <v>490.4</v>
      </c>
      <c r="L110" s="298">
        <v>502.59999999999997</v>
      </c>
      <c r="M110" s="285">
        <v>478.2</v>
      </c>
      <c r="N110" s="285">
        <v>459.4</v>
      </c>
      <c r="O110" s="300">
        <v>9656000</v>
      </c>
      <c r="P110" s="301">
        <v>-3.3433433433433433E-2</v>
      </c>
    </row>
    <row r="111" spans="1:16" ht="15">
      <c r="A111" s="263">
        <v>101</v>
      </c>
      <c r="B111" s="362" t="s">
        <v>43</v>
      </c>
      <c r="C111" s="459" t="s">
        <v>140</v>
      </c>
      <c r="D111" s="460">
        <v>44343</v>
      </c>
      <c r="E111" s="297">
        <v>6705.35</v>
      </c>
      <c r="F111" s="297">
        <v>6686.3</v>
      </c>
      <c r="G111" s="298">
        <v>6624.8</v>
      </c>
      <c r="H111" s="298">
        <v>6544.25</v>
      </c>
      <c r="I111" s="298">
        <v>6482.75</v>
      </c>
      <c r="J111" s="298">
        <v>6766.85</v>
      </c>
      <c r="K111" s="298">
        <v>6828.35</v>
      </c>
      <c r="L111" s="298">
        <v>6908.9000000000005</v>
      </c>
      <c r="M111" s="285">
        <v>6747.8</v>
      </c>
      <c r="N111" s="285">
        <v>6605.75</v>
      </c>
      <c r="O111" s="300">
        <v>2619100</v>
      </c>
      <c r="P111" s="301">
        <v>-4.1079339508658878E-2</v>
      </c>
    </row>
    <row r="112" spans="1:16" ht="15">
      <c r="A112" s="263">
        <v>102</v>
      </c>
      <c r="B112" s="362" t="s">
        <v>49</v>
      </c>
      <c r="C112" s="459" t="s">
        <v>141</v>
      </c>
      <c r="D112" s="460">
        <v>44343</v>
      </c>
      <c r="E112" s="297">
        <v>545.5</v>
      </c>
      <c r="F112" s="297">
        <v>546.30000000000007</v>
      </c>
      <c r="G112" s="298">
        <v>539.20000000000016</v>
      </c>
      <c r="H112" s="298">
        <v>532.90000000000009</v>
      </c>
      <c r="I112" s="298">
        <v>525.80000000000018</v>
      </c>
      <c r="J112" s="298">
        <v>552.60000000000014</v>
      </c>
      <c r="K112" s="298">
        <v>559.70000000000005</v>
      </c>
      <c r="L112" s="298">
        <v>566.00000000000011</v>
      </c>
      <c r="M112" s="285">
        <v>553.4</v>
      </c>
      <c r="N112" s="285">
        <v>540</v>
      </c>
      <c r="O112" s="300">
        <v>13056250</v>
      </c>
      <c r="P112" s="301">
        <v>-1.0046441095630746E-2</v>
      </c>
    </row>
    <row r="113" spans="1:16" ht="15">
      <c r="A113" s="263">
        <v>103</v>
      </c>
      <c r="B113" s="362" t="s">
        <v>56</v>
      </c>
      <c r="C113" s="459" t="s">
        <v>142</v>
      </c>
      <c r="D113" s="460">
        <v>44343</v>
      </c>
      <c r="E113" s="297">
        <v>936.75</v>
      </c>
      <c r="F113" s="297">
        <v>930.05000000000007</v>
      </c>
      <c r="G113" s="298">
        <v>903.70000000000016</v>
      </c>
      <c r="H113" s="298">
        <v>870.65000000000009</v>
      </c>
      <c r="I113" s="298">
        <v>844.30000000000018</v>
      </c>
      <c r="J113" s="298">
        <v>963.10000000000014</v>
      </c>
      <c r="K113" s="298">
        <v>989.45</v>
      </c>
      <c r="L113" s="298">
        <v>1022.5000000000001</v>
      </c>
      <c r="M113" s="285">
        <v>956.4</v>
      </c>
      <c r="N113" s="285">
        <v>897</v>
      </c>
      <c r="O113" s="300">
        <v>2126800</v>
      </c>
      <c r="P113" s="301">
        <v>3.478810879190386E-2</v>
      </c>
    </row>
    <row r="114" spans="1:16" ht="15">
      <c r="A114" s="263">
        <v>104</v>
      </c>
      <c r="B114" s="362" t="s">
        <v>72</v>
      </c>
      <c r="C114" s="459" t="s">
        <v>143</v>
      </c>
      <c r="D114" s="460">
        <v>44343</v>
      </c>
      <c r="E114" s="297">
        <v>1156.7</v>
      </c>
      <c r="F114" s="297">
        <v>1155.5333333333333</v>
      </c>
      <c r="G114" s="298">
        <v>1147.2666666666667</v>
      </c>
      <c r="H114" s="298">
        <v>1137.8333333333333</v>
      </c>
      <c r="I114" s="298">
        <v>1129.5666666666666</v>
      </c>
      <c r="J114" s="298">
        <v>1164.9666666666667</v>
      </c>
      <c r="K114" s="298">
        <v>1173.2333333333331</v>
      </c>
      <c r="L114" s="298">
        <v>1182.6666666666667</v>
      </c>
      <c r="M114" s="285">
        <v>1163.8</v>
      </c>
      <c r="N114" s="285">
        <v>1146.0999999999999</v>
      </c>
      <c r="O114" s="300">
        <v>1423200</v>
      </c>
      <c r="P114" s="301">
        <v>8.9323692045937906E-3</v>
      </c>
    </row>
    <row r="115" spans="1:16" ht="15">
      <c r="A115" s="263">
        <v>105</v>
      </c>
      <c r="B115" s="362" t="s">
        <v>106</v>
      </c>
      <c r="C115" s="459" t="s">
        <v>144</v>
      </c>
      <c r="D115" s="460">
        <v>44343</v>
      </c>
      <c r="E115" s="297">
        <v>2261.0500000000002</v>
      </c>
      <c r="F115" s="297">
        <v>2242.6333333333332</v>
      </c>
      <c r="G115" s="298">
        <v>2169.4166666666665</v>
      </c>
      <c r="H115" s="298">
        <v>2077.7833333333333</v>
      </c>
      <c r="I115" s="298">
        <v>2004.5666666666666</v>
      </c>
      <c r="J115" s="298">
        <v>2334.2666666666664</v>
      </c>
      <c r="K115" s="298">
        <v>2407.4833333333336</v>
      </c>
      <c r="L115" s="298">
        <v>2499.1166666666663</v>
      </c>
      <c r="M115" s="285">
        <v>2315.85</v>
      </c>
      <c r="N115" s="285">
        <v>2151</v>
      </c>
      <c r="O115" s="300">
        <v>1695200</v>
      </c>
      <c r="P115" s="301">
        <v>0.16046002190580505</v>
      </c>
    </row>
    <row r="116" spans="1:16" ht="15">
      <c r="A116" s="263">
        <v>106</v>
      </c>
      <c r="B116" s="362" t="s">
        <v>43</v>
      </c>
      <c r="C116" s="459" t="s">
        <v>145</v>
      </c>
      <c r="D116" s="460">
        <v>44343</v>
      </c>
      <c r="E116" s="297">
        <v>223</v>
      </c>
      <c r="F116" s="297">
        <v>221.93333333333331</v>
      </c>
      <c r="G116" s="298">
        <v>217.56666666666661</v>
      </c>
      <c r="H116" s="298">
        <v>212.1333333333333</v>
      </c>
      <c r="I116" s="298">
        <v>207.76666666666659</v>
      </c>
      <c r="J116" s="298">
        <v>227.36666666666662</v>
      </c>
      <c r="K116" s="298">
        <v>231.73333333333335</v>
      </c>
      <c r="L116" s="298">
        <v>237.16666666666663</v>
      </c>
      <c r="M116" s="285">
        <v>226.3</v>
      </c>
      <c r="N116" s="285">
        <v>216.5</v>
      </c>
      <c r="O116" s="300">
        <v>29988000</v>
      </c>
      <c r="P116" s="301">
        <v>-8.6775425199583471E-3</v>
      </c>
    </row>
    <row r="117" spans="1:16" ht="15">
      <c r="A117" s="263">
        <v>107</v>
      </c>
      <c r="B117" s="362" t="s">
        <v>106</v>
      </c>
      <c r="C117" s="459" t="s">
        <v>262</v>
      </c>
      <c r="D117" s="460">
        <v>44343</v>
      </c>
      <c r="E117" s="297">
        <v>1858.25</v>
      </c>
      <c r="F117" s="297">
        <v>1828.4833333333333</v>
      </c>
      <c r="G117" s="298">
        <v>1778.3166666666666</v>
      </c>
      <c r="H117" s="298">
        <v>1698.3833333333332</v>
      </c>
      <c r="I117" s="298">
        <v>1648.2166666666665</v>
      </c>
      <c r="J117" s="298">
        <v>1908.4166666666667</v>
      </c>
      <c r="K117" s="298">
        <v>1958.5833333333333</v>
      </c>
      <c r="L117" s="298">
        <v>2038.5166666666669</v>
      </c>
      <c r="M117" s="285">
        <v>1878.65</v>
      </c>
      <c r="N117" s="285">
        <v>1748.55</v>
      </c>
      <c r="O117" s="300">
        <v>441350</v>
      </c>
      <c r="P117" s="301">
        <v>0.59202813599062132</v>
      </c>
    </row>
    <row r="118" spans="1:16" ht="15">
      <c r="A118" s="263">
        <v>108</v>
      </c>
      <c r="B118" s="362" t="s">
        <v>43</v>
      </c>
      <c r="C118" s="459" t="s">
        <v>146</v>
      </c>
      <c r="D118" s="460">
        <v>44343</v>
      </c>
      <c r="E118" s="297">
        <v>78355.199999999997</v>
      </c>
      <c r="F118" s="297">
        <v>78642.933333333334</v>
      </c>
      <c r="G118" s="298">
        <v>77829.066666666666</v>
      </c>
      <c r="H118" s="298">
        <v>77302.933333333334</v>
      </c>
      <c r="I118" s="298">
        <v>76489.066666666666</v>
      </c>
      <c r="J118" s="298">
        <v>79169.066666666666</v>
      </c>
      <c r="K118" s="298">
        <v>79982.933333333334</v>
      </c>
      <c r="L118" s="298">
        <v>80509.066666666666</v>
      </c>
      <c r="M118" s="285">
        <v>79456.800000000003</v>
      </c>
      <c r="N118" s="285">
        <v>78116.800000000003</v>
      </c>
      <c r="O118" s="300">
        <v>45290</v>
      </c>
      <c r="P118" s="301">
        <v>1.8439397346525749E-2</v>
      </c>
    </row>
    <row r="119" spans="1:16" ht="15">
      <c r="A119" s="263">
        <v>109</v>
      </c>
      <c r="B119" s="362" t="s">
        <v>56</v>
      </c>
      <c r="C119" s="459" t="s">
        <v>147</v>
      </c>
      <c r="D119" s="460">
        <v>44343</v>
      </c>
      <c r="E119" s="297">
        <v>1177.5999999999999</v>
      </c>
      <c r="F119" s="297">
        <v>1170.8666666666666</v>
      </c>
      <c r="G119" s="298">
        <v>1159.7333333333331</v>
      </c>
      <c r="H119" s="298">
        <v>1141.8666666666666</v>
      </c>
      <c r="I119" s="298">
        <v>1130.7333333333331</v>
      </c>
      <c r="J119" s="298">
        <v>1188.7333333333331</v>
      </c>
      <c r="K119" s="298">
        <v>1199.8666666666668</v>
      </c>
      <c r="L119" s="298">
        <v>1217.7333333333331</v>
      </c>
      <c r="M119" s="285">
        <v>1182</v>
      </c>
      <c r="N119" s="285">
        <v>1153</v>
      </c>
      <c r="O119" s="300">
        <v>2835750</v>
      </c>
      <c r="P119" s="301">
        <v>0</v>
      </c>
    </row>
    <row r="120" spans="1:16" ht="15">
      <c r="A120" s="263">
        <v>110</v>
      </c>
      <c r="B120" s="362" t="s">
        <v>39</v>
      </c>
      <c r="C120" s="459" t="s">
        <v>790</v>
      </c>
      <c r="D120" s="460">
        <v>44343</v>
      </c>
      <c r="E120" s="297">
        <v>347.25</v>
      </c>
      <c r="F120" s="297">
        <v>344.91666666666669</v>
      </c>
      <c r="G120" s="298">
        <v>341.13333333333338</v>
      </c>
      <c r="H120" s="298">
        <v>335.01666666666671</v>
      </c>
      <c r="I120" s="298">
        <v>331.23333333333341</v>
      </c>
      <c r="J120" s="298">
        <v>351.03333333333336</v>
      </c>
      <c r="K120" s="298">
        <v>354.81666666666666</v>
      </c>
      <c r="L120" s="298">
        <v>360.93333333333334</v>
      </c>
      <c r="M120" s="285">
        <v>348.7</v>
      </c>
      <c r="N120" s="285">
        <v>338.8</v>
      </c>
      <c r="O120" s="300">
        <v>1585600</v>
      </c>
      <c r="P120" s="301">
        <v>9.1649694501018328E-3</v>
      </c>
    </row>
    <row r="121" spans="1:16" ht="15">
      <c r="A121" s="263">
        <v>111</v>
      </c>
      <c r="B121" s="362" t="s">
        <v>111</v>
      </c>
      <c r="C121" s="459" t="s">
        <v>148</v>
      </c>
      <c r="D121" s="460">
        <v>44343</v>
      </c>
      <c r="E121" s="297">
        <v>69.05</v>
      </c>
      <c r="F121" s="297">
        <v>68.88333333333334</v>
      </c>
      <c r="G121" s="298">
        <v>67.566666666666677</v>
      </c>
      <c r="H121" s="298">
        <v>66.083333333333343</v>
      </c>
      <c r="I121" s="298">
        <v>64.76666666666668</v>
      </c>
      <c r="J121" s="298">
        <v>70.366666666666674</v>
      </c>
      <c r="K121" s="298">
        <v>71.683333333333337</v>
      </c>
      <c r="L121" s="298">
        <v>73.166666666666671</v>
      </c>
      <c r="M121" s="285">
        <v>70.2</v>
      </c>
      <c r="N121" s="285">
        <v>67.400000000000006</v>
      </c>
      <c r="O121" s="300">
        <v>87652000</v>
      </c>
      <c r="P121" s="301">
        <v>9.3970242756460463E-3</v>
      </c>
    </row>
    <row r="122" spans="1:16" ht="15">
      <c r="A122" s="263">
        <v>112</v>
      </c>
      <c r="B122" s="362" t="s">
        <v>39</v>
      </c>
      <c r="C122" s="459" t="s">
        <v>256</v>
      </c>
      <c r="D122" s="460">
        <v>44343</v>
      </c>
      <c r="E122" s="297">
        <v>4789.45</v>
      </c>
      <c r="F122" s="297">
        <v>4812.083333333333</v>
      </c>
      <c r="G122" s="298">
        <v>4734.6666666666661</v>
      </c>
      <c r="H122" s="298">
        <v>4679.8833333333332</v>
      </c>
      <c r="I122" s="298">
        <v>4602.4666666666662</v>
      </c>
      <c r="J122" s="298">
        <v>4866.8666666666659</v>
      </c>
      <c r="K122" s="298">
        <v>4944.2833333333319</v>
      </c>
      <c r="L122" s="298">
        <v>4999.0666666666657</v>
      </c>
      <c r="M122" s="285">
        <v>4889.5</v>
      </c>
      <c r="N122" s="285">
        <v>4757.3</v>
      </c>
      <c r="O122" s="300">
        <v>1047375</v>
      </c>
      <c r="P122" s="301">
        <v>1.3793103448275862E-2</v>
      </c>
    </row>
    <row r="123" spans="1:16" ht="15">
      <c r="A123" s="263">
        <v>113</v>
      </c>
      <c r="B123" s="362" t="s">
        <v>840</v>
      </c>
      <c r="C123" s="459" t="s">
        <v>450</v>
      </c>
      <c r="D123" s="460">
        <v>44343</v>
      </c>
      <c r="E123" s="297">
        <v>3642.75</v>
      </c>
      <c r="F123" s="297">
        <v>3587.5666666666671</v>
      </c>
      <c r="G123" s="298">
        <v>3510.1833333333343</v>
      </c>
      <c r="H123" s="298">
        <v>3377.6166666666672</v>
      </c>
      <c r="I123" s="298">
        <v>3300.2333333333345</v>
      </c>
      <c r="J123" s="298">
        <v>3720.1333333333341</v>
      </c>
      <c r="K123" s="298">
        <v>3797.5166666666664</v>
      </c>
      <c r="L123" s="298">
        <v>3930.0833333333339</v>
      </c>
      <c r="M123" s="285">
        <v>3664.95</v>
      </c>
      <c r="N123" s="285">
        <v>3455</v>
      </c>
      <c r="O123" s="300">
        <v>406575</v>
      </c>
      <c r="P123" s="301">
        <v>4.8752176436448053E-2</v>
      </c>
    </row>
    <row r="124" spans="1:16" ht="15">
      <c r="A124" s="263">
        <v>114</v>
      </c>
      <c r="B124" s="362" t="s">
        <v>49</v>
      </c>
      <c r="C124" s="459" t="s">
        <v>151</v>
      </c>
      <c r="D124" s="460">
        <v>44343</v>
      </c>
      <c r="E124" s="297">
        <v>16781.599999999999</v>
      </c>
      <c r="F124" s="297">
        <v>16746.316666666666</v>
      </c>
      <c r="G124" s="298">
        <v>16685.283333333333</v>
      </c>
      <c r="H124" s="298">
        <v>16588.966666666667</v>
      </c>
      <c r="I124" s="298">
        <v>16527.933333333334</v>
      </c>
      <c r="J124" s="298">
        <v>16842.633333333331</v>
      </c>
      <c r="K124" s="298">
        <v>16903.666666666664</v>
      </c>
      <c r="L124" s="298">
        <v>16999.98333333333</v>
      </c>
      <c r="M124" s="285">
        <v>16807.349999999999</v>
      </c>
      <c r="N124" s="285">
        <v>16650</v>
      </c>
      <c r="O124" s="300">
        <v>307450</v>
      </c>
      <c r="P124" s="301">
        <v>-3.3935585231736058E-2</v>
      </c>
    </row>
    <row r="125" spans="1:16" ht="15">
      <c r="A125" s="263">
        <v>115</v>
      </c>
      <c r="B125" s="362" t="s">
        <v>111</v>
      </c>
      <c r="C125" s="459" t="s">
        <v>152</v>
      </c>
      <c r="D125" s="460">
        <v>44343</v>
      </c>
      <c r="E125" s="297">
        <v>171.35</v>
      </c>
      <c r="F125" s="297">
        <v>170.63333333333335</v>
      </c>
      <c r="G125" s="298">
        <v>168.76666666666671</v>
      </c>
      <c r="H125" s="298">
        <v>166.18333333333337</v>
      </c>
      <c r="I125" s="298">
        <v>164.31666666666672</v>
      </c>
      <c r="J125" s="298">
        <v>173.2166666666667</v>
      </c>
      <c r="K125" s="298">
        <v>175.08333333333331</v>
      </c>
      <c r="L125" s="298">
        <v>177.66666666666669</v>
      </c>
      <c r="M125" s="285">
        <v>172.5</v>
      </c>
      <c r="N125" s="285">
        <v>168.05</v>
      </c>
      <c r="O125" s="300">
        <v>46913400</v>
      </c>
      <c r="P125" s="301">
        <v>7.2774628466370464E-2</v>
      </c>
    </row>
    <row r="126" spans="1:16" ht="15">
      <c r="A126" s="263">
        <v>116</v>
      </c>
      <c r="B126" s="362" t="s">
        <v>42</v>
      </c>
      <c r="C126" s="459" t="s">
        <v>153</v>
      </c>
      <c r="D126" s="460">
        <v>44343</v>
      </c>
      <c r="E126" s="297">
        <v>103.6</v>
      </c>
      <c r="F126" s="297">
        <v>104.01666666666665</v>
      </c>
      <c r="G126" s="298">
        <v>102.73333333333331</v>
      </c>
      <c r="H126" s="298">
        <v>101.86666666666666</v>
      </c>
      <c r="I126" s="298">
        <v>100.58333333333331</v>
      </c>
      <c r="J126" s="298">
        <v>104.8833333333333</v>
      </c>
      <c r="K126" s="298">
        <v>106.16666666666666</v>
      </c>
      <c r="L126" s="298">
        <v>107.03333333333329</v>
      </c>
      <c r="M126" s="285">
        <v>105.3</v>
      </c>
      <c r="N126" s="285">
        <v>103.15</v>
      </c>
      <c r="O126" s="300">
        <v>74932200</v>
      </c>
      <c r="P126" s="301">
        <v>2.1365861238443012E-2</v>
      </c>
    </row>
    <row r="127" spans="1:16" ht="15">
      <c r="A127" s="263">
        <v>117</v>
      </c>
      <c r="B127" s="362" t="s">
        <v>72</v>
      </c>
      <c r="C127" s="459" t="s">
        <v>155</v>
      </c>
      <c r="D127" s="460">
        <v>44343</v>
      </c>
      <c r="E127" s="297">
        <v>110.95</v>
      </c>
      <c r="F127" s="297">
        <v>111.45</v>
      </c>
      <c r="G127" s="298">
        <v>109.65</v>
      </c>
      <c r="H127" s="298">
        <v>108.35000000000001</v>
      </c>
      <c r="I127" s="298">
        <v>106.55000000000001</v>
      </c>
      <c r="J127" s="298">
        <v>112.75</v>
      </c>
      <c r="K127" s="298">
        <v>114.54999999999998</v>
      </c>
      <c r="L127" s="298">
        <v>115.85</v>
      </c>
      <c r="M127" s="285">
        <v>113.25</v>
      </c>
      <c r="N127" s="285">
        <v>110.15</v>
      </c>
      <c r="O127" s="300">
        <v>46007500</v>
      </c>
      <c r="P127" s="301">
        <v>1.8408044997443328E-2</v>
      </c>
    </row>
    <row r="128" spans="1:16" ht="15">
      <c r="A128" s="263">
        <v>118</v>
      </c>
      <c r="B128" s="362" t="s">
        <v>78</v>
      </c>
      <c r="C128" s="459" t="s">
        <v>156</v>
      </c>
      <c r="D128" s="460">
        <v>44343</v>
      </c>
      <c r="E128" s="297">
        <v>29648.400000000001</v>
      </c>
      <c r="F128" s="297">
        <v>29715.766666666666</v>
      </c>
      <c r="G128" s="298">
        <v>29482.633333333331</v>
      </c>
      <c r="H128" s="298">
        <v>29316.866666666665</v>
      </c>
      <c r="I128" s="298">
        <v>29083.73333333333</v>
      </c>
      <c r="J128" s="298">
        <v>29881.533333333333</v>
      </c>
      <c r="K128" s="298">
        <v>30114.666666666672</v>
      </c>
      <c r="L128" s="298">
        <v>30280.433333333334</v>
      </c>
      <c r="M128" s="285">
        <v>29948.9</v>
      </c>
      <c r="N128" s="285">
        <v>29550</v>
      </c>
      <c r="O128" s="300">
        <v>63450</v>
      </c>
      <c r="P128" s="301">
        <v>2.6200873362445413E-2</v>
      </c>
    </row>
    <row r="129" spans="1:16" ht="15">
      <c r="A129" s="263">
        <v>119</v>
      </c>
      <c r="B129" s="382" t="s">
        <v>51</v>
      </c>
      <c r="C129" s="459" t="s">
        <v>157</v>
      </c>
      <c r="D129" s="460">
        <v>44343</v>
      </c>
      <c r="E129" s="297">
        <v>1705.6</v>
      </c>
      <c r="F129" s="297">
        <v>1711.0666666666666</v>
      </c>
      <c r="G129" s="298">
        <v>1685.5333333333333</v>
      </c>
      <c r="H129" s="298">
        <v>1665.4666666666667</v>
      </c>
      <c r="I129" s="298">
        <v>1639.9333333333334</v>
      </c>
      <c r="J129" s="298">
        <v>1731.1333333333332</v>
      </c>
      <c r="K129" s="298">
        <v>1756.6666666666665</v>
      </c>
      <c r="L129" s="298">
        <v>1776.7333333333331</v>
      </c>
      <c r="M129" s="285">
        <v>1736.6</v>
      </c>
      <c r="N129" s="285">
        <v>1691</v>
      </c>
      <c r="O129" s="300">
        <v>3360225</v>
      </c>
      <c r="P129" s="301">
        <v>-2.5598086124401915E-2</v>
      </c>
    </row>
    <row r="130" spans="1:16" ht="15">
      <c r="A130" s="263">
        <v>120</v>
      </c>
      <c r="B130" s="362" t="s">
        <v>72</v>
      </c>
      <c r="C130" s="459" t="s">
        <v>158</v>
      </c>
      <c r="D130" s="460">
        <v>44343</v>
      </c>
      <c r="E130" s="297">
        <v>244.55</v>
      </c>
      <c r="F130" s="297">
        <v>244.75</v>
      </c>
      <c r="G130" s="298">
        <v>242.4</v>
      </c>
      <c r="H130" s="298">
        <v>240.25</v>
      </c>
      <c r="I130" s="298">
        <v>237.9</v>
      </c>
      <c r="J130" s="298">
        <v>246.9</v>
      </c>
      <c r="K130" s="298">
        <v>249.25000000000003</v>
      </c>
      <c r="L130" s="298">
        <v>251.4</v>
      </c>
      <c r="M130" s="285">
        <v>247.1</v>
      </c>
      <c r="N130" s="285">
        <v>242.6</v>
      </c>
      <c r="O130" s="300">
        <v>16011000</v>
      </c>
      <c r="P130" s="301">
        <v>-2.019460253350468E-2</v>
      </c>
    </row>
    <row r="131" spans="1:16" ht="15">
      <c r="A131" s="263">
        <v>121</v>
      </c>
      <c r="B131" s="362" t="s">
        <v>56</v>
      </c>
      <c r="C131" s="459" t="s">
        <v>159</v>
      </c>
      <c r="D131" s="460">
        <v>44343</v>
      </c>
      <c r="E131" s="297">
        <v>109.5</v>
      </c>
      <c r="F131" s="297">
        <v>109.88333333333333</v>
      </c>
      <c r="G131" s="298">
        <v>108.81666666666665</v>
      </c>
      <c r="H131" s="298">
        <v>108.13333333333333</v>
      </c>
      <c r="I131" s="298">
        <v>107.06666666666665</v>
      </c>
      <c r="J131" s="298">
        <v>110.56666666666665</v>
      </c>
      <c r="K131" s="298">
        <v>111.63333333333331</v>
      </c>
      <c r="L131" s="298">
        <v>112.31666666666665</v>
      </c>
      <c r="M131" s="285">
        <v>110.95</v>
      </c>
      <c r="N131" s="285">
        <v>109.2</v>
      </c>
      <c r="O131" s="300">
        <v>36549000</v>
      </c>
      <c r="P131" s="301">
        <v>-1.355243096730476E-3</v>
      </c>
    </row>
    <row r="132" spans="1:16" ht="15">
      <c r="A132" s="263">
        <v>122</v>
      </c>
      <c r="B132" s="362" t="s">
        <v>51</v>
      </c>
      <c r="C132" s="459" t="s">
        <v>269</v>
      </c>
      <c r="D132" s="460">
        <v>44343</v>
      </c>
      <c r="E132" s="297">
        <v>5342.9</v>
      </c>
      <c r="F132" s="297">
        <v>5350.2</v>
      </c>
      <c r="G132" s="298">
        <v>5272.7</v>
      </c>
      <c r="H132" s="298">
        <v>5202.5</v>
      </c>
      <c r="I132" s="298">
        <v>5125</v>
      </c>
      <c r="J132" s="298">
        <v>5420.4</v>
      </c>
      <c r="K132" s="298">
        <v>5497.9</v>
      </c>
      <c r="L132" s="298">
        <v>5568.0999999999995</v>
      </c>
      <c r="M132" s="285">
        <v>5427.7</v>
      </c>
      <c r="N132" s="285">
        <v>5280</v>
      </c>
      <c r="O132" s="300">
        <v>254125</v>
      </c>
      <c r="P132" s="301">
        <v>-0.10361552028218694</v>
      </c>
    </row>
    <row r="133" spans="1:16" ht="15">
      <c r="A133" s="263">
        <v>123</v>
      </c>
      <c r="B133" s="362" t="s">
        <v>49</v>
      </c>
      <c r="C133" s="459" t="s">
        <v>160</v>
      </c>
      <c r="D133" s="460">
        <v>44343</v>
      </c>
      <c r="E133" s="297">
        <v>1811.6</v>
      </c>
      <c r="F133" s="297">
        <v>1818.3</v>
      </c>
      <c r="G133" s="298">
        <v>1801.3</v>
      </c>
      <c r="H133" s="298">
        <v>1791</v>
      </c>
      <c r="I133" s="298">
        <v>1774</v>
      </c>
      <c r="J133" s="298">
        <v>1828.6</v>
      </c>
      <c r="K133" s="298">
        <v>1845.6</v>
      </c>
      <c r="L133" s="298">
        <v>1855.8999999999999</v>
      </c>
      <c r="M133" s="285">
        <v>1835.3</v>
      </c>
      <c r="N133" s="285">
        <v>1808</v>
      </c>
      <c r="O133" s="300">
        <v>2036500</v>
      </c>
      <c r="P133" s="301">
        <v>1.7486884836372719E-2</v>
      </c>
    </row>
    <row r="134" spans="1:16" ht="15">
      <c r="A134" s="263">
        <v>124</v>
      </c>
      <c r="B134" s="362" t="s">
        <v>840</v>
      </c>
      <c r="C134" s="459" t="s">
        <v>267</v>
      </c>
      <c r="D134" s="460">
        <v>44343</v>
      </c>
      <c r="E134" s="297">
        <v>2670.15</v>
      </c>
      <c r="F134" s="297">
        <v>2667.4166666666665</v>
      </c>
      <c r="G134" s="298">
        <v>2619.7333333333331</v>
      </c>
      <c r="H134" s="298">
        <v>2569.3166666666666</v>
      </c>
      <c r="I134" s="298">
        <v>2521.6333333333332</v>
      </c>
      <c r="J134" s="298">
        <v>2717.833333333333</v>
      </c>
      <c r="K134" s="298">
        <v>2765.5166666666664</v>
      </c>
      <c r="L134" s="298">
        <v>2815.9333333333329</v>
      </c>
      <c r="M134" s="285">
        <v>2715.1</v>
      </c>
      <c r="N134" s="285">
        <v>2617</v>
      </c>
      <c r="O134" s="300">
        <v>419250</v>
      </c>
      <c r="P134" s="301">
        <v>-9.9838969404186795E-2</v>
      </c>
    </row>
    <row r="135" spans="1:16" ht="15">
      <c r="A135" s="263">
        <v>125</v>
      </c>
      <c r="B135" s="362" t="s">
        <v>53</v>
      </c>
      <c r="C135" s="459" t="s">
        <v>161</v>
      </c>
      <c r="D135" s="460">
        <v>44343</v>
      </c>
      <c r="E135" s="297">
        <v>36.15</v>
      </c>
      <c r="F135" s="297">
        <v>36.483333333333334</v>
      </c>
      <c r="G135" s="298">
        <v>35.466666666666669</v>
      </c>
      <c r="H135" s="298">
        <v>34.783333333333331</v>
      </c>
      <c r="I135" s="298">
        <v>33.766666666666666</v>
      </c>
      <c r="J135" s="298">
        <v>37.166666666666671</v>
      </c>
      <c r="K135" s="298">
        <v>38.183333333333337</v>
      </c>
      <c r="L135" s="298">
        <v>38.866666666666674</v>
      </c>
      <c r="M135" s="285">
        <v>37.5</v>
      </c>
      <c r="N135" s="285">
        <v>35.799999999999997</v>
      </c>
      <c r="O135" s="300">
        <v>224800000</v>
      </c>
      <c r="P135" s="301">
        <v>7.0068545316070069E-2</v>
      </c>
    </row>
    <row r="136" spans="1:16" ht="15">
      <c r="A136" s="263">
        <v>126</v>
      </c>
      <c r="B136" s="362" t="s">
        <v>42</v>
      </c>
      <c r="C136" s="459" t="s">
        <v>162</v>
      </c>
      <c r="D136" s="460">
        <v>44343</v>
      </c>
      <c r="E136" s="297">
        <v>216.75</v>
      </c>
      <c r="F136" s="297">
        <v>217.31666666666669</v>
      </c>
      <c r="G136" s="298">
        <v>214.48333333333338</v>
      </c>
      <c r="H136" s="298">
        <v>212.2166666666667</v>
      </c>
      <c r="I136" s="298">
        <v>209.38333333333338</v>
      </c>
      <c r="J136" s="298">
        <v>219.58333333333337</v>
      </c>
      <c r="K136" s="298">
        <v>222.41666666666669</v>
      </c>
      <c r="L136" s="298">
        <v>224.68333333333337</v>
      </c>
      <c r="M136" s="285">
        <v>220.15</v>
      </c>
      <c r="N136" s="285">
        <v>215.05</v>
      </c>
      <c r="O136" s="300">
        <v>21464000</v>
      </c>
      <c r="P136" s="301">
        <v>3.1923076923076922E-2</v>
      </c>
    </row>
    <row r="137" spans="1:16" ht="15">
      <c r="A137" s="263">
        <v>127</v>
      </c>
      <c r="B137" s="362" t="s">
        <v>88</v>
      </c>
      <c r="C137" s="459" t="s">
        <v>163</v>
      </c>
      <c r="D137" s="460">
        <v>44343</v>
      </c>
      <c r="E137" s="297">
        <v>1138.55</v>
      </c>
      <c r="F137" s="297">
        <v>1128.4166666666667</v>
      </c>
      <c r="G137" s="298">
        <v>1113.0333333333335</v>
      </c>
      <c r="H137" s="298">
        <v>1087.5166666666669</v>
      </c>
      <c r="I137" s="298">
        <v>1072.1333333333337</v>
      </c>
      <c r="J137" s="298">
        <v>1153.9333333333334</v>
      </c>
      <c r="K137" s="298">
        <v>1169.3166666666666</v>
      </c>
      <c r="L137" s="298">
        <v>1194.8333333333333</v>
      </c>
      <c r="M137" s="285">
        <v>1143.8</v>
      </c>
      <c r="N137" s="285">
        <v>1102.9000000000001</v>
      </c>
      <c r="O137" s="300">
        <v>1845338</v>
      </c>
      <c r="P137" s="301">
        <v>6.4372918978912322E-3</v>
      </c>
    </row>
    <row r="138" spans="1:16" ht="15">
      <c r="A138" s="263">
        <v>128</v>
      </c>
      <c r="B138" s="362" t="s">
        <v>37</v>
      </c>
      <c r="C138" s="459" t="s">
        <v>164</v>
      </c>
      <c r="D138" s="460">
        <v>44343</v>
      </c>
      <c r="E138" s="297">
        <v>983.05</v>
      </c>
      <c r="F138" s="297">
        <v>980.01666666666677</v>
      </c>
      <c r="G138" s="298">
        <v>972.33333333333348</v>
      </c>
      <c r="H138" s="298">
        <v>961.61666666666667</v>
      </c>
      <c r="I138" s="298">
        <v>953.93333333333339</v>
      </c>
      <c r="J138" s="298">
        <v>990.73333333333358</v>
      </c>
      <c r="K138" s="298">
        <v>998.41666666666674</v>
      </c>
      <c r="L138" s="298">
        <v>1009.1333333333337</v>
      </c>
      <c r="M138" s="285">
        <v>987.7</v>
      </c>
      <c r="N138" s="285">
        <v>969.3</v>
      </c>
      <c r="O138" s="300">
        <v>1567400</v>
      </c>
      <c r="P138" s="301">
        <v>-3.1003678402522335E-2</v>
      </c>
    </row>
    <row r="139" spans="1:16" ht="15">
      <c r="A139" s="263">
        <v>129</v>
      </c>
      <c r="B139" s="362" t="s">
        <v>53</v>
      </c>
      <c r="C139" s="459" t="s">
        <v>165</v>
      </c>
      <c r="D139" s="460">
        <v>44343</v>
      </c>
      <c r="E139" s="297">
        <v>185.35</v>
      </c>
      <c r="F139" s="297">
        <v>184.31666666666669</v>
      </c>
      <c r="G139" s="298">
        <v>182.13333333333338</v>
      </c>
      <c r="H139" s="298">
        <v>178.91666666666669</v>
      </c>
      <c r="I139" s="298">
        <v>176.73333333333338</v>
      </c>
      <c r="J139" s="298">
        <v>187.53333333333339</v>
      </c>
      <c r="K139" s="298">
        <v>189.71666666666673</v>
      </c>
      <c r="L139" s="298">
        <v>192.93333333333339</v>
      </c>
      <c r="M139" s="285">
        <v>186.5</v>
      </c>
      <c r="N139" s="285">
        <v>181.1</v>
      </c>
      <c r="O139" s="300">
        <v>28144500</v>
      </c>
      <c r="P139" s="301">
        <v>2.0182907600126143E-2</v>
      </c>
    </row>
    <row r="140" spans="1:16" ht="15">
      <c r="A140" s="263">
        <v>130</v>
      </c>
      <c r="B140" s="362" t="s">
        <v>42</v>
      </c>
      <c r="C140" s="459" t="s">
        <v>166</v>
      </c>
      <c r="D140" s="460">
        <v>44343</v>
      </c>
      <c r="E140" s="297">
        <v>131.25</v>
      </c>
      <c r="F140" s="297">
        <v>131.03333333333333</v>
      </c>
      <c r="G140" s="298">
        <v>130.41666666666666</v>
      </c>
      <c r="H140" s="298">
        <v>129.58333333333331</v>
      </c>
      <c r="I140" s="298">
        <v>128.96666666666664</v>
      </c>
      <c r="J140" s="298">
        <v>131.86666666666667</v>
      </c>
      <c r="K140" s="298">
        <v>132.48333333333335</v>
      </c>
      <c r="L140" s="298">
        <v>133.31666666666669</v>
      </c>
      <c r="M140" s="285">
        <v>131.65</v>
      </c>
      <c r="N140" s="285">
        <v>130.19999999999999</v>
      </c>
      <c r="O140" s="300">
        <v>14562000</v>
      </c>
      <c r="P140" s="301">
        <v>4.9689440993788822E-3</v>
      </c>
    </row>
    <row r="141" spans="1:16" ht="15">
      <c r="A141" s="263">
        <v>131</v>
      </c>
      <c r="B141" s="362" t="s">
        <v>72</v>
      </c>
      <c r="C141" s="459" t="s">
        <v>167</v>
      </c>
      <c r="D141" s="460">
        <v>44343</v>
      </c>
      <c r="E141" s="297">
        <v>1939</v>
      </c>
      <c r="F141" s="297">
        <v>1933.0333333333335</v>
      </c>
      <c r="G141" s="298">
        <v>1922.0666666666671</v>
      </c>
      <c r="H141" s="298">
        <v>1905.1333333333334</v>
      </c>
      <c r="I141" s="298">
        <v>1894.166666666667</v>
      </c>
      <c r="J141" s="298">
        <v>1949.9666666666672</v>
      </c>
      <c r="K141" s="298">
        <v>1960.9333333333338</v>
      </c>
      <c r="L141" s="298">
        <v>1977.8666666666672</v>
      </c>
      <c r="M141" s="285">
        <v>1944</v>
      </c>
      <c r="N141" s="285">
        <v>1916.1</v>
      </c>
      <c r="O141" s="300">
        <v>31326500</v>
      </c>
      <c r="P141" s="301">
        <v>1.9087663367463953E-2</v>
      </c>
    </row>
    <row r="142" spans="1:16" ht="15">
      <c r="A142" s="263">
        <v>132</v>
      </c>
      <c r="B142" s="362" t="s">
        <v>111</v>
      </c>
      <c r="C142" s="459" t="s">
        <v>168</v>
      </c>
      <c r="D142" s="460">
        <v>44343</v>
      </c>
      <c r="E142" s="297">
        <v>134.80000000000001</v>
      </c>
      <c r="F142" s="297">
        <v>133.6</v>
      </c>
      <c r="G142" s="298">
        <v>131.19999999999999</v>
      </c>
      <c r="H142" s="298">
        <v>127.6</v>
      </c>
      <c r="I142" s="298">
        <v>125.19999999999999</v>
      </c>
      <c r="J142" s="298">
        <v>137.19999999999999</v>
      </c>
      <c r="K142" s="298">
        <v>139.60000000000002</v>
      </c>
      <c r="L142" s="298">
        <v>143.19999999999999</v>
      </c>
      <c r="M142" s="285">
        <v>136</v>
      </c>
      <c r="N142" s="285">
        <v>130</v>
      </c>
      <c r="O142" s="300">
        <v>148846000</v>
      </c>
      <c r="P142" s="301">
        <v>5.0134048257372651E-2</v>
      </c>
    </row>
    <row r="143" spans="1:16" ht="15">
      <c r="A143" s="263">
        <v>133</v>
      </c>
      <c r="B143" s="362" t="s">
        <v>56</v>
      </c>
      <c r="C143" s="459" t="s">
        <v>274</v>
      </c>
      <c r="D143" s="460">
        <v>44343</v>
      </c>
      <c r="E143" s="297">
        <v>972.2</v>
      </c>
      <c r="F143" s="297">
        <v>974.58333333333337</v>
      </c>
      <c r="G143" s="298">
        <v>963.16666666666674</v>
      </c>
      <c r="H143" s="298">
        <v>954.13333333333333</v>
      </c>
      <c r="I143" s="298">
        <v>942.7166666666667</v>
      </c>
      <c r="J143" s="298">
        <v>983.61666666666679</v>
      </c>
      <c r="K143" s="298">
        <v>995.03333333333353</v>
      </c>
      <c r="L143" s="298">
        <v>1004.0666666666668</v>
      </c>
      <c r="M143" s="285">
        <v>986</v>
      </c>
      <c r="N143" s="285">
        <v>965.55</v>
      </c>
      <c r="O143" s="300">
        <v>7047750</v>
      </c>
      <c r="P143" s="301">
        <v>6.8812556869881705E-2</v>
      </c>
    </row>
    <row r="144" spans="1:16" ht="15">
      <c r="A144" s="263">
        <v>134</v>
      </c>
      <c r="B144" s="362" t="s">
        <v>53</v>
      </c>
      <c r="C144" s="459" t="s">
        <v>169</v>
      </c>
      <c r="D144" s="460">
        <v>44343</v>
      </c>
      <c r="E144" s="297">
        <v>356.75</v>
      </c>
      <c r="F144" s="297">
        <v>356.41666666666669</v>
      </c>
      <c r="G144" s="298">
        <v>351.83333333333337</v>
      </c>
      <c r="H144" s="298">
        <v>346.91666666666669</v>
      </c>
      <c r="I144" s="298">
        <v>342.33333333333337</v>
      </c>
      <c r="J144" s="298">
        <v>361.33333333333337</v>
      </c>
      <c r="K144" s="298">
        <v>365.91666666666674</v>
      </c>
      <c r="L144" s="298">
        <v>370.83333333333337</v>
      </c>
      <c r="M144" s="285">
        <v>361</v>
      </c>
      <c r="N144" s="285">
        <v>351.5</v>
      </c>
      <c r="O144" s="300">
        <v>95833500</v>
      </c>
      <c r="P144" s="301">
        <v>-6.0518373315909023E-3</v>
      </c>
    </row>
    <row r="145" spans="1:16" ht="15">
      <c r="A145" s="263">
        <v>135</v>
      </c>
      <c r="B145" s="362" t="s">
        <v>37</v>
      </c>
      <c r="C145" s="459" t="s">
        <v>170</v>
      </c>
      <c r="D145" s="460">
        <v>44343</v>
      </c>
      <c r="E145" s="297">
        <v>27879</v>
      </c>
      <c r="F145" s="297">
        <v>27879.916666666668</v>
      </c>
      <c r="G145" s="298">
        <v>27616.983333333337</v>
      </c>
      <c r="H145" s="298">
        <v>27354.966666666671</v>
      </c>
      <c r="I145" s="298">
        <v>27092.03333333334</v>
      </c>
      <c r="J145" s="298">
        <v>28141.933333333334</v>
      </c>
      <c r="K145" s="298">
        <v>28404.866666666661</v>
      </c>
      <c r="L145" s="298">
        <v>28666.883333333331</v>
      </c>
      <c r="M145" s="285">
        <v>28142.85</v>
      </c>
      <c r="N145" s="285">
        <v>27617.9</v>
      </c>
      <c r="O145" s="300">
        <v>159825</v>
      </c>
      <c r="P145" s="301">
        <v>2.5669821915610461E-2</v>
      </c>
    </row>
    <row r="146" spans="1:16" ht="15">
      <c r="A146" s="263">
        <v>136</v>
      </c>
      <c r="B146" s="362" t="s">
        <v>63</v>
      </c>
      <c r="C146" s="459" t="s">
        <v>171</v>
      </c>
      <c r="D146" s="460">
        <v>44343</v>
      </c>
      <c r="E146" s="297">
        <v>1874.55</v>
      </c>
      <c r="F146" s="297">
        <v>1864.8500000000001</v>
      </c>
      <c r="G146" s="298">
        <v>1849.7000000000003</v>
      </c>
      <c r="H146" s="298">
        <v>1824.8500000000001</v>
      </c>
      <c r="I146" s="298">
        <v>1809.7000000000003</v>
      </c>
      <c r="J146" s="298">
        <v>1889.7000000000003</v>
      </c>
      <c r="K146" s="298">
        <v>1904.8500000000004</v>
      </c>
      <c r="L146" s="298">
        <v>1929.7000000000003</v>
      </c>
      <c r="M146" s="285">
        <v>1880</v>
      </c>
      <c r="N146" s="285">
        <v>1840</v>
      </c>
      <c r="O146" s="300">
        <v>859100</v>
      </c>
      <c r="P146" s="301">
        <v>4.8247024766806049E-3</v>
      </c>
    </row>
    <row r="147" spans="1:16" ht="15">
      <c r="A147" s="263">
        <v>137</v>
      </c>
      <c r="B147" s="362" t="s">
        <v>78</v>
      </c>
      <c r="C147" s="459" t="s">
        <v>172</v>
      </c>
      <c r="D147" s="460">
        <v>44343</v>
      </c>
      <c r="E147" s="297">
        <v>6873.85</v>
      </c>
      <c r="F147" s="297">
        <v>6886.416666666667</v>
      </c>
      <c r="G147" s="298">
        <v>6758.8333333333339</v>
      </c>
      <c r="H147" s="298">
        <v>6643.8166666666666</v>
      </c>
      <c r="I147" s="298">
        <v>6516.2333333333336</v>
      </c>
      <c r="J147" s="298">
        <v>7001.4333333333343</v>
      </c>
      <c r="K147" s="298">
        <v>7129.0166666666682</v>
      </c>
      <c r="L147" s="298">
        <v>7244.0333333333347</v>
      </c>
      <c r="M147" s="285">
        <v>7014</v>
      </c>
      <c r="N147" s="285">
        <v>6771.4</v>
      </c>
      <c r="O147" s="300">
        <v>541875</v>
      </c>
      <c r="P147" s="301">
        <v>-9.4422393983705874E-2</v>
      </c>
    </row>
    <row r="148" spans="1:16" ht="15">
      <c r="A148" s="263">
        <v>138</v>
      </c>
      <c r="B148" s="362" t="s">
        <v>56</v>
      </c>
      <c r="C148" s="459" t="s">
        <v>173</v>
      </c>
      <c r="D148" s="460">
        <v>44343</v>
      </c>
      <c r="E148" s="297">
        <v>1314.85</v>
      </c>
      <c r="F148" s="297">
        <v>1304.7166666666667</v>
      </c>
      <c r="G148" s="298">
        <v>1287.4833333333333</v>
      </c>
      <c r="H148" s="298">
        <v>1260.1166666666666</v>
      </c>
      <c r="I148" s="298">
        <v>1242.8833333333332</v>
      </c>
      <c r="J148" s="298">
        <v>1332.0833333333335</v>
      </c>
      <c r="K148" s="298">
        <v>1349.3166666666671</v>
      </c>
      <c r="L148" s="298">
        <v>1376.6833333333336</v>
      </c>
      <c r="M148" s="285">
        <v>1321.95</v>
      </c>
      <c r="N148" s="285">
        <v>1277.3499999999999</v>
      </c>
      <c r="O148" s="300">
        <v>3972800</v>
      </c>
      <c r="P148" s="301">
        <v>-4.8111941728963006E-2</v>
      </c>
    </row>
    <row r="149" spans="1:16" ht="15">
      <c r="A149" s="263">
        <v>139</v>
      </c>
      <c r="B149" s="362" t="s">
        <v>51</v>
      </c>
      <c r="C149" s="459" t="s">
        <v>175</v>
      </c>
      <c r="D149" s="460">
        <v>44343</v>
      </c>
      <c r="E149" s="297">
        <v>683.5</v>
      </c>
      <c r="F149" s="297">
        <v>687.08333333333337</v>
      </c>
      <c r="G149" s="298">
        <v>673.41666666666674</v>
      </c>
      <c r="H149" s="298">
        <v>663.33333333333337</v>
      </c>
      <c r="I149" s="298">
        <v>649.66666666666674</v>
      </c>
      <c r="J149" s="298">
        <v>697.16666666666674</v>
      </c>
      <c r="K149" s="298">
        <v>710.83333333333348</v>
      </c>
      <c r="L149" s="298">
        <v>720.91666666666674</v>
      </c>
      <c r="M149" s="285">
        <v>700.75</v>
      </c>
      <c r="N149" s="285">
        <v>677</v>
      </c>
      <c r="O149" s="300">
        <v>48178200</v>
      </c>
      <c r="P149" s="301">
        <v>4.802655621878426E-2</v>
      </c>
    </row>
    <row r="150" spans="1:16" ht="15">
      <c r="A150" s="263">
        <v>140</v>
      </c>
      <c r="B150" s="362" t="s">
        <v>88</v>
      </c>
      <c r="C150" s="459" t="s">
        <v>176</v>
      </c>
      <c r="D150" s="460">
        <v>44343</v>
      </c>
      <c r="E150" s="297">
        <v>490.4</v>
      </c>
      <c r="F150" s="297">
        <v>496.11666666666662</v>
      </c>
      <c r="G150" s="298">
        <v>482.28333333333325</v>
      </c>
      <c r="H150" s="298">
        <v>474.16666666666663</v>
      </c>
      <c r="I150" s="298">
        <v>460.33333333333326</v>
      </c>
      <c r="J150" s="298">
        <v>504.23333333333323</v>
      </c>
      <c r="K150" s="298">
        <v>518.06666666666661</v>
      </c>
      <c r="L150" s="298">
        <v>526.18333333333317</v>
      </c>
      <c r="M150" s="285">
        <v>509.95</v>
      </c>
      <c r="N150" s="285">
        <v>488</v>
      </c>
      <c r="O150" s="300">
        <v>12201000</v>
      </c>
      <c r="P150" s="301">
        <v>-2.7498804399808705E-2</v>
      </c>
    </row>
    <row r="151" spans="1:16" ht="15">
      <c r="A151" s="263">
        <v>141</v>
      </c>
      <c r="B151" s="362" t="s">
        <v>840</v>
      </c>
      <c r="C151" s="459" t="s">
        <v>177</v>
      </c>
      <c r="D151" s="460">
        <v>44343</v>
      </c>
      <c r="E151" s="297">
        <v>678.5</v>
      </c>
      <c r="F151" s="297">
        <v>678.0333333333333</v>
      </c>
      <c r="G151" s="298">
        <v>652.11666666666656</v>
      </c>
      <c r="H151" s="298">
        <v>625.73333333333323</v>
      </c>
      <c r="I151" s="298">
        <v>599.81666666666649</v>
      </c>
      <c r="J151" s="298">
        <v>704.41666666666663</v>
      </c>
      <c r="K151" s="298">
        <v>730.33333333333337</v>
      </c>
      <c r="L151" s="298">
        <v>756.7166666666667</v>
      </c>
      <c r="M151" s="285">
        <v>703.95</v>
      </c>
      <c r="N151" s="285">
        <v>651.65</v>
      </c>
      <c r="O151" s="300">
        <v>10089000</v>
      </c>
      <c r="P151" s="301">
        <v>-0.13680698151950718</v>
      </c>
    </row>
    <row r="152" spans="1:16" ht="15">
      <c r="A152" s="263">
        <v>142</v>
      </c>
      <c r="B152" s="362" t="s">
        <v>49</v>
      </c>
      <c r="C152" s="459" t="s">
        <v>804</v>
      </c>
      <c r="D152" s="460">
        <v>44343</v>
      </c>
      <c r="E152" s="297">
        <v>653.4</v>
      </c>
      <c r="F152" s="297">
        <v>649.73333333333335</v>
      </c>
      <c r="G152" s="298">
        <v>642.7166666666667</v>
      </c>
      <c r="H152" s="298">
        <v>632.0333333333333</v>
      </c>
      <c r="I152" s="298">
        <v>625.01666666666665</v>
      </c>
      <c r="J152" s="298">
        <v>660.41666666666674</v>
      </c>
      <c r="K152" s="298">
        <v>667.43333333333339</v>
      </c>
      <c r="L152" s="298">
        <v>678.11666666666679</v>
      </c>
      <c r="M152" s="285">
        <v>656.75</v>
      </c>
      <c r="N152" s="285">
        <v>639.04999999999995</v>
      </c>
      <c r="O152" s="300">
        <v>7564050</v>
      </c>
      <c r="P152" s="301">
        <v>7.070514045480604E-2</v>
      </c>
    </row>
    <row r="153" spans="1:16" ht="15">
      <c r="A153" s="263">
        <v>143</v>
      </c>
      <c r="B153" s="362" t="s">
        <v>43</v>
      </c>
      <c r="C153" s="459" t="s">
        <v>179</v>
      </c>
      <c r="D153" s="460">
        <v>44343</v>
      </c>
      <c r="E153" s="297">
        <v>303.05</v>
      </c>
      <c r="F153" s="297">
        <v>299.43333333333334</v>
      </c>
      <c r="G153" s="298">
        <v>295.11666666666667</v>
      </c>
      <c r="H153" s="298">
        <v>287.18333333333334</v>
      </c>
      <c r="I153" s="298">
        <v>282.86666666666667</v>
      </c>
      <c r="J153" s="298">
        <v>307.36666666666667</v>
      </c>
      <c r="K153" s="298">
        <v>311.68333333333339</v>
      </c>
      <c r="L153" s="298">
        <v>319.61666666666667</v>
      </c>
      <c r="M153" s="285">
        <v>303.75</v>
      </c>
      <c r="N153" s="285">
        <v>291.5</v>
      </c>
      <c r="O153" s="300">
        <v>101759250</v>
      </c>
      <c r="P153" s="301">
        <v>2.6477690892364306E-2</v>
      </c>
    </row>
    <row r="154" spans="1:16" ht="15">
      <c r="A154" s="263">
        <v>144</v>
      </c>
      <c r="B154" s="362" t="s">
        <v>42</v>
      </c>
      <c r="C154" s="459" t="s">
        <v>181</v>
      </c>
      <c r="D154" s="460">
        <v>44343</v>
      </c>
      <c r="E154" s="297">
        <v>103.55</v>
      </c>
      <c r="F154" s="297">
        <v>103.58333333333333</v>
      </c>
      <c r="G154" s="298">
        <v>102.01666666666665</v>
      </c>
      <c r="H154" s="298">
        <v>100.48333333333332</v>
      </c>
      <c r="I154" s="298">
        <v>98.916666666666643</v>
      </c>
      <c r="J154" s="298">
        <v>105.11666666666666</v>
      </c>
      <c r="K154" s="298">
        <v>106.68333333333335</v>
      </c>
      <c r="L154" s="298">
        <v>108.21666666666667</v>
      </c>
      <c r="M154" s="285">
        <v>105.15</v>
      </c>
      <c r="N154" s="285">
        <v>102.05</v>
      </c>
      <c r="O154" s="300">
        <v>113663250</v>
      </c>
      <c r="P154" s="301">
        <v>1.1776722946584149E-2</v>
      </c>
    </row>
    <row r="155" spans="1:16" ht="15">
      <c r="A155" s="263">
        <v>145</v>
      </c>
      <c r="B155" s="362" t="s">
        <v>111</v>
      </c>
      <c r="C155" s="459" t="s">
        <v>182</v>
      </c>
      <c r="D155" s="460">
        <v>44343</v>
      </c>
      <c r="E155" s="297">
        <v>1108.2</v>
      </c>
      <c r="F155" s="297">
        <v>1096.6166666666668</v>
      </c>
      <c r="G155" s="298">
        <v>1058.8333333333335</v>
      </c>
      <c r="H155" s="298">
        <v>1009.4666666666667</v>
      </c>
      <c r="I155" s="298">
        <v>971.68333333333339</v>
      </c>
      <c r="J155" s="298">
        <v>1145.9833333333336</v>
      </c>
      <c r="K155" s="298">
        <v>1183.7666666666669</v>
      </c>
      <c r="L155" s="298">
        <v>1233.1333333333337</v>
      </c>
      <c r="M155" s="285">
        <v>1134.4000000000001</v>
      </c>
      <c r="N155" s="285">
        <v>1047.25</v>
      </c>
      <c r="O155" s="300">
        <v>48872450</v>
      </c>
      <c r="P155" s="301">
        <v>4.1461382408346618E-2</v>
      </c>
    </row>
    <row r="156" spans="1:16" ht="15">
      <c r="A156" s="263">
        <v>146</v>
      </c>
      <c r="B156" s="362" t="s">
        <v>106</v>
      </c>
      <c r="C156" s="459" t="s">
        <v>183</v>
      </c>
      <c r="D156" s="460">
        <v>44343</v>
      </c>
      <c r="E156" s="297">
        <v>3123</v>
      </c>
      <c r="F156" s="297">
        <v>3119.6166666666668</v>
      </c>
      <c r="G156" s="298">
        <v>3087.6333333333337</v>
      </c>
      <c r="H156" s="298">
        <v>3052.2666666666669</v>
      </c>
      <c r="I156" s="298">
        <v>3020.2833333333338</v>
      </c>
      <c r="J156" s="298">
        <v>3154.9833333333336</v>
      </c>
      <c r="K156" s="298">
        <v>3186.9666666666672</v>
      </c>
      <c r="L156" s="298">
        <v>3222.3333333333335</v>
      </c>
      <c r="M156" s="285">
        <v>3151.6</v>
      </c>
      <c r="N156" s="285">
        <v>3084.25</v>
      </c>
      <c r="O156" s="300">
        <v>6678300</v>
      </c>
      <c r="P156" s="301">
        <v>-5.6726817938181169E-3</v>
      </c>
    </row>
    <row r="157" spans="1:16" ht="15">
      <c r="A157" s="263">
        <v>147</v>
      </c>
      <c r="B157" s="362" t="s">
        <v>106</v>
      </c>
      <c r="C157" s="459" t="s">
        <v>184</v>
      </c>
      <c r="D157" s="460">
        <v>44343</v>
      </c>
      <c r="E157" s="297">
        <v>981.95</v>
      </c>
      <c r="F157" s="297">
        <v>977.80000000000007</v>
      </c>
      <c r="G157" s="298">
        <v>965.35000000000014</v>
      </c>
      <c r="H157" s="298">
        <v>948.75000000000011</v>
      </c>
      <c r="I157" s="298">
        <v>936.30000000000018</v>
      </c>
      <c r="J157" s="298">
        <v>994.40000000000009</v>
      </c>
      <c r="K157" s="298">
        <v>1006.8500000000001</v>
      </c>
      <c r="L157" s="298">
        <v>1023.45</v>
      </c>
      <c r="M157" s="285">
        <v>990.25</v>
      </c>
      <c r="N157" s="285">
        <v>961.2</v>
      </c>
      <c r="O157" s="300">
        <v>13068600</v>
      </c>
      <c r="P157" s="301">
        <v>1.6568654905255296E-2</v>
      </c>
    </row>
    <row r="158" spans="1:16" ht="15">
      <c r="A158" s="263">
        <v>148</v>
      </c>
      <c r="B158" s="362" t="s">
        <v>49</v>
      </c>
      <c r="C158" s="459" t="s">
        <v>185</v>
      </c>
      <c r="D158" s="460">
        <v>44343</v>
      </c>
      <c r="E158" s="297">
        <v>1448.55</v>
      </c>
      <c r="F158" s="297">
        <v>1446.25</v>
      </c>
      <c r="G158" s="298">
        <v>1438.5</v>
      </c>
      <c r="H158" s="298">
        <v>1428.45</v>
      </c>
      <c r="I158" s="298">
        <v>1420.7</v>
      </c>
      <c r="J158" s="298">
        <v>1456.3</v>
      </c>
      <c r="K158" s="298">
        <v>1464.05</v>
      </c>
      <c r="L158" s="298">
        <v>1474.1</v>
      </c>
      <c r="M158" s="285">
        <v>1454</v>
      </c>
      <c r="N158" s="285">
        <v>1436.2</v>
      </c>
      <c r="O158" s="300">
        <v>5597250</v>
      </c>
      <c r="P158" s="301">
        <v>-3.5102462990497123E-2</v>
      </c>
    </row>
    <row r="159" spans="1:16" ht="15">
      <c r="A159" s="263">
        <v>149</v>
      </c>
      <c r="B159" s="362" t="s">
        <v>51</v>
      </c>
      <c r="C159" s="459" t="s">
        <v>186</v>
      </c>
      <c r="D159" s="460">
        <v>44343</v>
      </c>
      <c r="E159" s="297">
        <v>2619</v>
      </c>
      <c r="F159" s="297">
        <v>2632.1166666666668</v>
      </c>
      <c r="G159" s="298">
        <v>2579.8833333333337</v>
      </c>
      <c r="H159" s="298">
        <v>2540.7666666666669</v>
      </c>
      <c r="I159" s="298">
        <v>2488.5333333333338</v>
      </c>
      <c r="J159" s="298">
        <v>2671.2333333333336</v>
      </c>
      <c r="K159" s="298">
        <v>2723.4666666666672</v>
      </c>
      <c r="L159" s="298">
        <v>2762.5833333333335</v>
      </c>
      <c r="M159" s="285">
        <v>2684.35</v>
      </c>
      <c r="N159" s="285">
        <v>2593</v>
      </c>
      <c r="O159" s="300">
        <v>1034750</v>
      </c>
      <c r="P159" s="301">
        <v>-2.3820754716981134E-2</v>
      </c>
    </row>
    <row r="160" spans="1:16" ht="15">
      <c r="A160" s="263">
        <v>150</v>
      </c>
      <c r="B160" s="362" t="s">
        <v>42</v>
      </c>
      <c r="C160" s="459" t="s">
        <v>187</v>
      </c>
      <c r="D160" s="460">
        <v>44343</v>
      </c>
      <c r="E160" s="297">
        <v>413.9</v>
      </c>
      <c r="F160" s="297">
        <v>413.9666666666667</v>
      </c>
      <c r="G160" s="298">
        <v>409.43333333333339</v>
      </c>
      <c r="H160" s="298">
        <v>404.9666666666667</v>
      </c>
      <c r="I160" s="298">
        <v>400.43333333333339</v>
      </c>
      <c r="J160" s="298">
        <v>418.43333333333339</v>
      </c>
      <c r="K160" s="298">
        <v>422.9666666666667</v>
      </c>
      <c r="L160" s="298">
        <v>427.43333333333339</v>
      </c>
      <c r="M160" s="285">
        <v>418.5</v>
      </c>
      <c r="N160" s="285">
        <v>409.5</v>
      </c>
      <c r="O160" s="300">
        <v>1879500</v>
      </c>
      <c r="P160" s="301">
        <v>2.035830618892508E-2</v>
      </c>
    </row>
    <row r="161" spans="1:16" ht="15">
      <c r="A161" s="263">
        <v>151</v>
      </c>
      <c r="B161" s="362" t="s">
        <v>39</v>
      </c>
      <c r="C161" s="459" t="s">
        <v>510</v>
      </c>
      <c r="D161" s="460">
        <v>44343</v>
      </c>
      <c r="E161" s="297">
        <v>782.9</v>
      </c>
      <c r="F161" s="297">
        <v>784.25</v>
      </c>
      <c r="G161" s="298">
        <v>766.25</v>
      </c>
      <c r="H161" s="298">
        <v>749.6</v>
      </c>
      <c r="I161" s="298">
        <v>731.6</v>
      </c>
      <c r="J161" s="298">
        <v>800.9</v>
      </c>
      <c r="K161" s="298">
        <v>818.9</v>
      </c>
      <c r="L161" s="298">
        <v>835.55</v>
      </c>
      <c r="M161" s="285">
        <v>802.25</v>
      </c>
      <c r="N161" s="285">
        <v>767.6</v>
      </c>
      <c r="O161" s="300">
        <v>1074450</v>
      </c>
      <c r="P161" s="301">
        <v>1.3679890560875513E-2</v>
      </c>
    </row>
    <row r="162" spans="1:16" ht="15">
      <c r="A162" s="263">
        <v>152</v>
      </c>
      <c r="B162" s="362" t="s">
        <v>43</v>
      </c>
      <c r="C162" s="459" t="s">
        <v>188</v>
      </c>
      <c r="D162" s="460">
        <v>44343</v>
      </c>
      <c r="E162" s="297">
        <v>627.75</v>
      </c>
      <c r="F162" s="297">
        <v>623.61666666666667</v>
      </c>
      <c r="G162" s="298">
        <v>614.13333333333333</v>
      </c>
      <c r="H162" s="298">
        <v>600.51666666666665</v>
      </c>
      <c r="I162" s="298">
        <v>591.0333333333333</v>
      </c>
      <c r="J162" s="298">
        <v>637.23333333333335</v>
      </c>
      <c r="K162" s="298">
        <v>646.7166666666667</v>
      </c>
      <c r="L162" s="298">
        <v>660.33333333333337</v>
      </c>
      <c r="M162" s="285">
        <v>633.1</v>
      </c>
      <c r="N162" s="285">
        <v>610</v>
      </c>
      <c r="O162" s="300">
        <v>4709600</v>
      </c>
      <c r="P162" s="301">
        <v>3.1585403250536645E-2</v>
      </c>
    </row>
    <row r="163" spans="1:16" ht="15">
      <c r="A163" s="263">
        <v>153</v>
      </c>
      <c r="B163" s="362" t="s">
        <v>49</v>
      </c>
      <c r="C163" s="459" t="s">
        <v>189</v>
      </c>
      <c r="D163" s="460">
        <v>44343</v>
      </c>
      <c r="E163" s="297">
        <v>1207.8499999999999</v>
      </c>
      <c r="F163" s="297">
        <v>1212.3</v>
      </c>
      <c r="G163" s="298">
        <v>1190.6499999999999</v>
      </c>
      <c r="H163" s="298">
        <v>1173.4499999999998</v>
      </c>
      <c r="I163" s="298">
        <v>1151.7999999999997</v>
      </c>
      <c r="J163" s="298">
        <v>1229.5</v>
      </c>
      <c r="K163" s="298">
        <v>1251.1500000000001</v>
      </c>
      <c r="L163" s="298">
        <v>1268.3500000000001</v>
      </c>
      <c r="M163" s="285">
        <v>1233.95</v>
      </c>
      <c r="N163" s="285">
        <v>1195.0999999999999</v>
      </c>
      <c r="O163" s="300">
        <v>940800</v>
      </c>
      <c r="P163" s="301">
        <v>1.4339622641509434E-2</v>
      </c>
    </row>
    <row r="164" spans="1:16" ht="15">
      <c r="A164" s="263">
        <v>154</v>
      </c>
      <c r="B164" s="362" t="s">
        <v>37</v>
      </c>
      <c r="C164" s="459" t="s">
        <v>191</v>
      </c>
      <c r="D164" s="460">
        <v>44343</v>
      </c>
      <c r="E164" s="297">
        <v>6429.4</v>
      </c>
      <c r="F164" s="297">
        <v>6411.2833333333328</v>
      </c>
      <c r="G164" s="298">
        <v>6361.5666666666657</v>
      </c>
      <c r="H164" s="298">
        <v>6293.7333333333327</v>
      </c>
      <c r="I164" s="298">
        <v>6244.0166666666655</v>
      </c>
      <c r="J164" s="298">
        <v>6479.1166666666659</v>
      </c>
      <c r="K164" s="298">
        <v>6528.833333333333</v>
      </c>
      <c r="L164" s="298">
        <v>6596.6666666666661</v>
      </c>
      <c r="M164" s="285">
        <v>6461</v>
      </c>
      <c r="N164" s="285">
        <v>6343.45</v>
      </c>
      <c r="O164" s="300">
        <v>2492300</v>
      </c>
      <c r="P164" s="301">
        <v>7.6005659995957145E-3</v>
      </c>
    </row>
    <row r="165" spans="1:16" ht="15">
      <c r="A165" s="263">
        <v>155</v>
      </c>
      <c r="B165" s="362" t="s">
        <v>840</v>
      </c>
      <c r="C165" s="459" t="s">
        <v>193</v>
      </c>
      <c r="D165" s="460">
        <v>44343</v>
      </c>
      <c r="E165" s="297">
        <v>636.35</v>
      </c>
      <c r="F165" s="297">
        <v>636.80000000000007</v>
      </c>
      <c r="G165" s="298">
        <v>629.90000000000009</v>
      </c>
      <c r="H165" s="298">
        <v>623.45000000000005</v>
      </c>
      <c r="I165" s="298">
        <v>616.55000000000007</v>
      </c>
      <c r="J165" s="298">
        <v>643.25000000000011</v>
      </c>
      <c r="K165" s="298">
        <v>650.15</v>
      </c>
      <c r="L165" s="298">
        <v>656.60000000000014</v>
      </c>
      <c r="M165" s="285">
        <v>643.70000000000005</v>
      </c>
      <c r="N165" s="285">
        <v>630.35</v>
      </c>
      <c r="O165" s="300">
        <v>19990100</v>
      </c>
      <c r="P165" s="301">
        <v>2.8493077386128017E-2</v>
      </c>
    </row>
    <row r="166" spans="1:16" ht="15">
      <c r="A166" s="263">
        <v>156</v>
      </c>
      <c r="B166" s="362" t="s">
        <v>111</v>
      </c>
      <c r="C166" s="459" t="s">
        <v>194</v>
      </c>
      <c r="D166" s="460">
        <v>44343</v>
      </c>
      <c r="E166" s="297">
        <v>270.39999999999998</v>
      </c>
      <c r="F166" s="297">
        <v>269.75</v>
      </c>
      <c r="G166" s="298">
        <v>266.25</v>
      </c>
      <c r="H166" s="298">
        <v>262.10000000000002</v>
      </c>
      <c r="I166" s="298">
        <v>258.60000000000002</v>
      </c>
      <c r="J166" s="298">
        <v>273.89999999999998</v>
      </c>
      <c r="K166" s="298">
        <v>277.39999999999998</v>
      </c>
      <c r="L166" s="298">
        <v>281.54999999999995</v>
      </c>
      <c r="M166" s="285">
        <v>273.25</v>
      </c>
      <c r="N166" s="285">
        <v>265.60000000000002</v>
      </c>
      <c r="O166" s="300">
        <v>95811700</v>
      </c>
      <c r="P166" s="301">
        <v>1.0364372469635627E-3</v>
      </c>
    </row>
    <row r="167" spans="1:16" ht="15">
      <c r="A167" s="263">
        <v>157</v>
      </c>
      <c r="B167" s="362" t="s">
        <v>63</v>
      </c>
      <c r="C167" s="459" t="s">
        <v>195</v>
      </c>
      <c r="D167" s="460">
        <v>44343</v>
      </c>
      <c r="E167" s="297">
        <v>987.9</v>
      </c>
      <c r="F167" s="297">
        <v>982.69999999999993</v>
      </c>
      <c r="G167" s="298">
        <v>972.44999999999982</v>
      </c>
      <c r="H167" s="298">
        <v>956.99999999999989</v>
      </c>
      <c r="I167" s="298">
        <v>946.74999999999977</v>
      </c>
      <c r="J167" s="298">
        <v>998.14999999999986</v>
      </c>
      <c r="K167" s="298">
        <v>1008.4000000000001</v>
      </c>
      <c r="L167" s="298">
        <v>1023.8499999999999</v>
      </c>
      <c r="M167" s="285">
        <v>992.95</v>
      </c>
      <c r="N167" s="285">
        <v>967.25</v>
      </c>
      <c r="O167" s="300">
        <v>2513000</v>
      </c>
      <c r="P167" s="301">
        <v>-1.062992125984252E-2</v>
      </c>
    </row>
    <row r="168" spans="1:16" ht="15">
      <c r="A168" s="263">
        <v>158</v>
      </c>
      <c r="B168" s="362" t="s">
        <v>106</v>
      </c>
      <c r="C168" s="459" t="s">
        <v>196</v>
      </c>
      <c r="D168" s="460">
        <v>44343</v>
      </c>
      <c r="E168" s="297">
        <v>513.1</v>
      </c>
      <c r="F168" s="297">
        <v>506.0333333333333</v>
      </c>
      <c r="G168" s="298">
        <v>496.06666666666661</v>
      </c>
      <c r="H168" s="298">
        <v>479.0333333333333</v>
      </c>
      <c r="I168" s="298">
        <v>469.06666666666661</v>
      </c>
      <c r="J168" s="298">
        <v>523.06666666666661</v>
      </c>
      <c r="K168" s="298">
        <v>533.0333333333333</v>
      </c>
      <c r="L168" s="298">
        <v>550.06666666666661</v>
      </c>
      <c r="M168" s="285">
        <v>516</v>
      </c>
      <c r="N168" s="285">
        <v>489</v>
      </c>
      <c r="O168" s="300">
        <v>27849600</v>
      </c>
      <c r="P168" s="301">
        <v>-1.2369496141625056E-2</v>
      </c>
    </row>
    <row r="169" spans="1:16" ht="15">
      <c r="A169" s="263">
        <v>159</v>
      </c>
      <c r="B169" s="362" t="s">
        <v>88</v>
      </c>
      <c r="C169" s="459" t="s">
        <v>198</v>
      </c>
      <c r="D169" s="460">
        <v>44343</v>
      </c>
      <c r="E169" s="297">
        <v>182.9</v>
      </c>
      <c r="F169" s="297">
        <v>182.61666666666667</v>
      </c>
      <c r="G169" s="298">
        <v>180.58333333333334</v>
      </c>
      <c r="H169" s="298">
        <v>178.26666666666668</v>
      </c>
      <c r="I169" s="298">
        <v>176.23333333333335</v>
      </c>
      <c r="J169" s="298">
        <v>184.93333333333334</v>
      </c>
      <c r="K169" s="298">
        <v>186.96666666666664</v>
      </c>
      <c r="L169" s="298">
        <v>189.28333333333333</v>
      </c>
      <c r="M169" s="285">
        <v>184.65</v>
      </c>
      <c r="N169" s="285">
        <v>180.3</v>
      </c>
      <c r="O169" s="300">
        <v>67698000</v>
      </c>
      <c r="P169" s="301">
        <v>8.8519313304721032E-3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B10" sqref="B1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44323</v>
      </c>
    </row>
    <row r="7" spans="1:15">
      <c r="A7"/>
    </row>
    <row r="8" spans="1:15" ht="28.5" customHeight="1">
      <c r="A8" s="525" t="s">
        <v>16</v>
      </c>
      <c r="B8" s="526" t="s">
        <v>18</v>
      </c>
      <c r="C8" s="524" t="s">
        <v>19</v>
      </c>
      <c r="D8" s="524" t="s">
        <v>20</v>
      </c>
      <c r="E8" s="524" t="s">
        <v>21</v>
      </c>
      <c r="F8" s="524"/>
      <c r="G8" s="524"/>
      <c r="H8" s="524" t="s">
        <v>22</v>
      </c>
      <c r="I8" s="524"/>
      <c r="J8" s="524"/>
      <c r="K8" s="260"/>
      <c r="L8" s="268"/>
      <c r="M8" s="268"/>
    </row>
    <row r="9" spans="1:15" ht="36" customHeight="1">
      <c r="A9" s="520"/>
      <c r="B9" s="522"/>
      <c r="C9" s="527" t="s">
        <v>23</v>
      </c>
      <c r="D9" s="527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14724.8</v>
      </c>
      <c r="D10" s="284">
        <v>14693.4</v>
      </c>
      <c r="E10" s="284">
        <v>14642.9</v>
      </c>
      <c r="F10" s="284">
        <v>14561</v>
      </c>
      <c r="G10" s="284">
        <v>14510.5</v>
      </c>
      <c r="H10" s="284">
        <v>14775.3</v>
      </c>
      <c r="I10" s="284">
        <v>14825.8</v>
      </c>
      <c r="J10" s="284">
        <v>14907.699999999999</v>
      </c>
      <c r="K10" s="283">
        <v>14743.9</v>
      </c>
      <c r="L10" s="283">
        <v>14611.5</v>
      </c>
      <c r="M10" s="288"/>
    </row>
    <row r="11" spans="1:15">
      <c r="A11" s="282">
        <v>2</v>
      </c>
      <c r="B11" s="263" t="s">
        <v>216</v>
      </c>
      <c r="C11" s="285">
        <v>32827.800000000003</v>
      </c>
      <c r="D11" s="265">
        <v>32782.716666666667</v>
      </c>
      <c r="E11" s="265">
        <v>32609.083333333336</v>
      </c>
      <c r="F11" s="265">
        <v>32390.366666666669</v>
      </c>
      <c r="G11" s="265">
        <v>32216.733333333337</v>
      </c>
      <c r="H11" s="265">
        <v>33001.433333333334</v>
      </c>
      <c r="I11" s="265">
        <v>33175.066666666666</v>
      </c>
      <c r="J11" s="265">
        <v>33393.783333333333</v>
      </c>
      <c r="K11" s="285">
        <v>32956.35</v>
      </c>
      <c r="L11" s="285">
        <v>32564</v>
      </c>
      <c r="M11" s="288"/>
    </row>
    <row r="12" spans="1:15">
      <c r="A12" s="282">
        <v>3</v>
      </c>
      <c r="B12" s="271" t="s">
        <v>217</v>
      </c>
      <c r="C12" s="285">
        <v>1848.75</v>
      </c>
      <c r="D12" s="265">
        <v>1850.2333333333333</v>
      </c>
      <c r="E12" s="265">
        <v>1833.5166666666667</v>
      </c>
      <c r="F12" s="265">
        <v>1818.2833333333333</v>
      </c>
      <c r="G12" s="265">
        <v>1801.5666666666666</v>
      </c>
      <c r="H12" s="265">
        <v>1865.4666666666667</v>
      </c>
      <c r="I12" s="265">
        <v>1882.1833333333334</v>
      </c>
      <c r="J12" s="265">
        <v>1897.4166666666667</v>
      </c>
      <c r="K12" s="285">
        <v>1866.95</v>
      </c>
      <c r="L12" s="285">
        <v>1835</v>
      </c>
      <c r="M12" s="288"/>
    </row>
    <row r="13" spans="1:15">
      <c r="A13" s="282">
        <v>4</v>
      </c>
      <c r="B13" s="263" t="s">
        <v>218</v>
      </c>
      <c r="C13" s="285">
        <v>4083.4</v>
      </c>
      <c r="D13" s="265">
        <v>4075.6</v>
      </c>
      <c r="E13" s="265">
        <v>4064.5</v>
      </c>
      <c r="F13" s="265">
        <v>4045.6</v>
      </c>
      <c r="G13" s="265">
        <v>4034.5</v>
      </c>
      <c r="H13" s="265">
        <v>4094.5</v>
      </c>
      <c r="I13" s="265">
        <v>4105.5999999999995</v>
      </c>
      <c r="J13" s="265">
        <v>4124.5</v>
      </c>
      <c r="K13" s="285">
        <v>4086.7</v>
      </c>
      <c r="L13" s="285">
        <v>4056.7</v>
      </c>
      <c r="M13" s="288"/>
    </row>
    <row r="14" spans="1:15">
      <c r="A14" s="282">
        <v>5</v>
      </c>
      <c r="B14" s="263" t="s">
        <v>219</v>
      </c>
      <c r="C14" s="285">
        <v>26258.7</v>
      </c>
      <c r="D14" s="265">
        <v>26095.316666666669</v>
      </c>
      <c r="E14" s="265">
        <v>25802.983333333337</v>
      </c>
      <c r="F14" s="265">
        <v>25347.266666666666</v>
      </c>
      <c r="G14" s="265">
        <v>25054.933333333334</v>
      </c>
      <c r="H14" s="265">
        <v>26551.03333333334</v>
      </c>
      <c r="I14" s="265">
        <v>26843.366666666676</v>
      </c>
      <c r="J14" s="265">
        <v>27299.083333333343</v>
      </c>
      <c r="K14" s="285">
        <v>26387.65</v>
      </c>
      <c r="L14" s="285">
        <v>25639.599999999999</v>
      </c>
      <c r="M14" s="288"/>
    </row>
    <row r="15" spans="1:15">
      <c r="A15" s="282">
        <v>6</v>
      </c>
      <c r="B15" s="263" t="s">
        <v>220</v>
      </c>
      <c r="C15" s="285">
        <v>3261.9</v>
      </c>
      <c r="D15" s="265">
        <v>3256.3666666666668</v>
      </c>
      <c r="E15" s="265">
        <v>3242.1333333333337</v>
      </c>
      <c r="F15" s="265">
        <v>3222.3666666666668</v>
      </c>
      <c r="G15" s="265">
        <v>3208.1333333333337</v>
      </c>
      <c r="H15" s="265">
        <v>3276.1333333333337</v>
      </c>
      <c r="I15" s="265">
        <v>3290.3666666666672</v>
      </c>
      <c r="J15" s="265">
        <v>3310.1333333333337</v>
      </c>
      <c r="K15" s="285">
        <v>3270.6</v>
      </c>
      <c r="L15" s="285">
        <v>3236.6</v>
      </c>
      <c r="M15" s="288"/>
    </row>
    <row r="16" spans="1:15">
      <c r="A16" s="282">
        <v>7</v>
      </c>
      <c r="B16" s="263" t="s">
        <v>221</v>
      </c>
      <c r="C16" s="285">
        <v>6830.7</v>
      </c>
      <c r="D16" s="265">
        <v>6801.7166666666672</v>
      </c>
      <c r="E16" s="265">
        <v>6764.3333333333339</v>
      </c>
      <c r="F16" s="265">
        <v>6697.9666666666672</v>
      </c>
      <c r="G16" s="265">
        <v>6660.5833333333339</v>
      </c>
      <c r="H16" s="265">
        <v>6868.0833333333339</v>
      </c>
      <c r="I16" s="265">
        <v>6905.4666666666672</v>
      </c>
      <c r="J16" s="265">
        <v>6971.8333333333339</v>
      </c>
      <c r="K16" s="285">
        <v>6839.1</v>
      </c>
      <c r="L16" s="285">
        <v>6735.35</v>
      </c>
      <c r="M16" s="288"/>
    </row>
    <row r="17" spans="1:13">
      <c r="A17" s="282">
        <v>8</v>
      </c>
      <c r="B17" s="263" t="s">
        <v>38</v>
      </c>
      <c r="C17" s="263">
        <v>1896.25</v>
      </c>
      <c r="D17" s="265">
        <v>1893.9833333333333</v>
      </c>
      <c r="E17" s="265">
        <v>1879.4666666666667</v>
      </c>
      <c r="F17" s="265">
        <v>1862.6833333333334</v>
      </c>
      <c r="G17" s="265">
        <v>1848.1666666666667</v>
      </c>
      <c r="H17" s="265">
        <v>1910.7666666666667</v>
      </c>
      <c r="I17" s="265">
        <v>1925.2833333333335</v>
      </c>
      <c r="J17" s="265">
        <v>1942.0666666666666</v>
      </c>
      <c r="K17" s="263">
        <v>1908.5</v>
      </c>
      <c r="L17" s="263">
        <v>1877.2</v>
      </c>
      <c r="M17" s="263">
        <v>2.9290500000000002</v>
      </c>
    </row>
    <row r="18" spans="1:13">
      <c r="A18" s="282">
        <v>9</v>
      </c>
      <c r="B18" s="263" t="s">
        <v>222</v>
      </c>
      <c r="C18" s="263">
        <v>956.95</v>
      </c>
      <c r="D18" s="265">
        <v>954.56666666666661</v>
      </c>
      <c r="E18" s="265">
        <v>937.13333333333321</v>
      </c>
      <c r="F18" s="265">
        <v>917.31666666666661</v>
      </c>
      <c r="G18" s="265">
        <v>899.88333333333321</v>
      </c>
      <c r="H18" s="265">
        <v>974.38333333333321</v>
      </c>
      <c r="I18" s="265">
        <v>991.81666666666661</v>
      </c>
      <c r="J18" s="265">
        <v>1011.6333333333332</v>
      </c>
      <c r="K18" s="263">
        <v>972</v>
      </c>
      <c r="L18" s="263">
        <v>934.75</v>
      </c>
      <c r="M18" s="263">
        <v>23.544049999999999</v>
      </c>
    </row>
    <row r="19" spans="1:13">
      <c r="A19" s="282">
        <v>10</v>
      </c>
      <c r="B19" s="263" t="s">
        <v>735</v>
      </c>
      <c r="C19" s="264">
        <v>1786</v>
      </c>
      <c r="D19" s="265">
        <v>1763.3666666666668</v>
      </c>
      <c r="E19" s="265">
        <v>1731.7333333333336</v>
      </c>
      <c r="F19" s="265">
        <v>1677.4666666666667</v>
      </c>
      <c r="G19" s="265">
        <v>1645.8333333333335</v>
      </c>
      <c r="H19" s="265">
        <v>1817.6333333333337</v>
      </c>
      <c r="I19" s="265">
        <v>1849.2666666666669</v>
      </c>
      <c r="J19" s="265">
        <v>1903.5333333333338</v>
      </c>
      <c r="K19" s="263">
        <v>1795</v>
      </c>
      <c r="L19" s="263">
        <v>1709.1</v>
      </c>
      <c r="M19" s="263">
        <v>16.365410000000001</v>
      </c>
    </row>
    <row r="20" spans="1:13">
      <c r="A20" s="282">
        <v>11</v>
      </c>
      <c r="B20" s="263" t="s">
        <v>288</v>
      </c>
      <c r="C20" s="263">
        <v>15422.75</v>
      </c>
      <c r="D20" s="265">
        <v>15431.866666666667</v>
      </c>
      <c r="E20" s="265">
        <v>15338.733333333334</v>
      </c>
      <c r="F20" s="265">
        <v>15254.716666666667</v>
      </c>
      <c r="G20" s="265">
        <v>15161.583333333334</v>
      </c>
      <c r="H20" s="265">
        <v>15515.883333333333</v>
      </c>
      <c r="I20" s="265">
        <v>15609.016666666668</v>
      </c>
      <c r="J20" s="265">
        <v>15693.033333333333</v>
      </c>
      <c r="K20" s="263">
        <v>15525</v>
      </c>
      <c r="L20" s="263">
        <v>15347.85</v>
      </c>
      <c r="M20" s="263">
        <v>8.8469999999999993E-2</v>
      </c>
    </row>
    <row r="21" spans="1:13">
      <c r="A21" s="282">
        <v>12</v>
      </c>
      <c r="B21" s="263" t="s">
        <v>40</v>
      </c>
      <c r="C21" s="263">
        <v>1286.75</v>
      </c>
      <c r="D21" s="265">
        <v>1287.2</v>
      </c>
      <c r="E21" s="265">
        <v>1262.5500000000002</v>
      </c>
      <c r="F21" s="265">
        <v>1238.3500000000001</v>
      </c>
      <c r="G21" s="265">
        <v>1213.7000000000003</v>
      </c>
      <c r="H21" s="265">
        <v>1311.4</v>
      </c>
      <c r="I21" s="265">
        <v>1336.0500000000002</v>
      </c>
      <c r="J21" s="265">
        <v>1360.25</v>
      </c>
      <c r="K21" s="263">
        <v>1311.85</v>
      </c>
      <c r="L21" s="263">
        <v>1263</v>
      </c>
      <c r="M21" s="263">
        <v>62.405349999999999</v>
      </c>
    </row>
    <row r="22" spans="1:13">
      <c r="A22" s="282">
        <v>13</v>
      </c>
      <c r="B22" s="263" t="s">
        <v>289</v>
      </c>
      <c r="C22" s="263">
        <v>1099.5999999999999</v>
      </c>
      <c r="D22" s="265">
        <v>1093.2</v>
      </c>
      <c r="E22" s="265">
        <v>1078.4000000000001</v>
      </c>
      <c r="F22" s="265">
        <v>1057.2</v>
      </c>
      <c r="G22" s="265">
        <v>1042.4000000000001</v>
      </c>
      <c r="H22" s="265">
        <v>1114.4000000000001</v>
      </c>
      <c r="I22" s="265">
        <v>1129.1999999999998</v>
      </c>
      <c r="J22" s="265">
        <v>1150.4000000000001</v>
      </c>
      <c r="K22" s="263">
        <v>1108</v>
      </c>
      <c r="L22" s="263">
        <v>1072</v>
      </c>
      <c r="M22" s="263">
        <v>7.6206300000000002</v>
      </c>
    </row>
    <row r="23" spans="1:13">
      <c r="A23" s="282">
        <v>14</v>
      </c>
      <c r="B23" s="263" t="s">
        <v>41</v>
      </c>
      <c r="C23" s="263">
        <v>740.8</v>
      </c>
      <c r="D23" s="265">
        <v>743.36666666666667</v>
      </c>
      <c r="E23" s="265">
        <v>733.0333333333333</v>
      </c>
      <c r="F23" s="265">
        <v>725.26666666666665</v>
      </c>
      <c r="G23" s="265">
        <v>714.93333333333328</v>
      </c>
      <c r="H23" s="265">
        <v>751.13333333333333</v>
      </c>
      <c r="I23" s="265">
        <v>761.46666666666658</v>
      </c>
      <c r="J23" s="265">
        <v>769.23333333333335</v>
      </c>
      <c r="K23" s="263">
        <v>753.7</v>
      </c>
      <c r="L23" s="263">
        <v>735.6</v>
      </c>
      <c r="M23" s="263">
        <v>119.26793000000001</v>
      </c>
    </row>
    <row r="24" spans="1:13">
      <c r="A24" s="282">
        <v>15</v>
      </c>
      <c r="B24" s="263" t="s">
        <v>830</v>
      </c>
      <c r="C24" s="263">
        <v>1299.05</v>
      </c>
      <c r="D24" s="265">
        <v>1291.8166666666668</v>
      </c>
      <c r="E24" s="265">
        <v>1272.6333333333337</v>
      </c>
      <c r="F24" s="265">
        <v>1246.2166666666669</v>
      </c>
      <c r="G24" s="265">
        <v>1227.0333333333338</v>
      </c>
      <c r="H24" s="265">
        <v>1318.2333333333336</v>
      </c>
      <c r="I24" s="265">
        <v>1337.4166666666665</v>
      </c>
      <c r="J24" s="265">
        <v>1363.8333333333335</v>
      </c>
      <c r="K24" s="263">
        <v>1311</v>
      </c>
      <c r="L24" s="263">
        <v>1265.4000000000001</v>
      </c>
      <c r="M24" s="263">
        <v>11.50996</v>
      </c>
    </row>
    <row r="25" spans="1:13">
      <c r="A25" s="282">
        <v>16</v>
      </c>
      <c r="B25" s="263" t="s">
        <v>290</v>
      </c>
      <c r="C25" s="263">
        <v>1126.5</v>
      </c>
      <c r="D25" s="265">
        <v>1120.7666666666667</v>
      </c>
      <c r="E25" s="265">
        <v>1102.5333333333333</v>
      </c>
      <c r="F25" s="265">
        <v>1078.5666666666666</v>
      </c>
      <c r="G25" s="265">
        <v>1060.3333333333333</v>
      </c>
      <c r="H25" s="265">
        <v>1144.7333333333333</v>
      </c>
      <c r="I25" s="265">
        <v>1162.9666666666665</v>
      </c>
      <c r="J25" s="265">
        <v>1186.9333333333334</v>
      </c>
      <c r="K25" s="263">
        <v>1139</v>
      </c>
      <c r="L25" s="263">
        <v>1096.8</v>
      </c>
      <c r="M25" s="263">
        <v>11.669560000000001</v>
      </c>
    </row>
    <row r="26" spans="1:13">
      <c r="A26" s="282">
        <v>17</v>
      </c>
      <c r="B26" s="263" t="s">
        <v>223</v>
      </c>
      <c r="C26" s="263">
        <v>116.15</v>
      </c>
      <c r="D26" s="265">
        <v>116.10000000000001</v>
      </c>
      <c r="E26" s="265">
        <v>113.70000000000002</v>
      </c>
      <c r="F26" s="265">
        <v>111.25000000000001</v>
      </c>
      <c r="G26" s="265">
        <v>108.85000000000002</v>
      </c>
      <c r="H26" s="265">
        <v>118.55000000000001</v>
      </c>
      <c r="I26" s="265">
        <v>120.95000000000002</v>
      </c>
      <c r="J26" s="265">
        <v>123.4</v>
      </c>
      <c r="K26" s="263">
        <v>118.5</v>
      </c>
      <c r="L26" s="263">
        <v>113.65</v>
      </c>
      <c r="M26" s="263">
        <v>34.112900000000003</v>
      </c>
    </row>
    <row r="27" spans="1:13">
      <c r="A27" s="282">
        <v>18</v>
      </c>
      <c r="B27" s="263" t="s">
        <v>224</v>
      </c>
      <c r="C27" s="263">
        <v>174.9</v>
      </c>
      <c r="D27" s="265">
        <v>174.66666666666666</v>
      </c>
      <c r="E27" s="265">
        <v>172.33333333333331</v>
      </c>
      <c r="F27" s="265">
        <v>169.76666666666665</v>
      </c>
      <c r="G27" s="265">
        <v>167.43333333333331</v>
      </c>
      <c r="H27" s="265">
        <v>177.23333333333332</v>
      </c>
      <c r="I27" s="265">
        <v>179.56666666666663</v>
      </c>
      <c r="J27" s="265">
        <v>182.13333333333333</v>
      </c>
      <c r="K27" s="263">
        <v>177</v>
      </c>
      <c r="L27" s="263">
        <v>172.1</v>
      </c>
      <c r="M27" s="263">
        <v>22.612660000000002</v>
      </c>
    </row>
    <row r="28" spans="1:13">
      <c r="A28" s="282">
        <v>19</v>
      </c>
      <c r="B28" s="263" t="s">
        <v>225</v>
      </c>
      <c r="C28" s="263">
        <v>2001.1</v>
      </c>
      <c r="D28" s="265">
        <v>1994.2166666666665</v>
      </c>
      <c r="E28" s="265">
        <v>1958.4333333333329</v>
      </c>
      <c r="F28" s="265">
        <v>1915.7666666666664</v>
      </c>
      <c r="G28" s="265">
        <v>1879.9833333333329</v>
      </c>
      <c r="H28" s="265">
        <v>2036.883333333333</v>
      </c>
      <c r="I28" s="265">
        <v>2072.6666666666661</v>
      </c>
      <c r="J28" s="265">
        <v>2115.333333333333</v>
      </c>
      <c r="K28" s="263">
        <v>2030</v>
      </c>
      <c r="L28" s="263">
        <v>1951.55</v>
      </c>
      <c r="M28" s="263">
        <v>4.1297800000000002</v>
      </c>
    </row>
    <row r="29" spans="1:13">
      <c r="A29" s="282">
        <v>20</v>
      </c>
      <c r="B29" s="263" t="s">
        <v>294</v>
      </c>
      <c r="C29" s="263">
        <v>941.25</v>
      </c>
      <c r="D29" s="265">
        <v>948.4</v>
      </c>
      <c r="E29" s="265">
        <v>927.84999999999991</v>
      </c>
      <c r="F29" s="265">
        <v>914.44999999999993</v>
      </c>
      <c r="G29" s="265">
        <v>893.89999999999986</v>
      </c>
      <c r="H29" s="265">
        <v>961.8</v>
      </c>
      <c r="I29" s="265">
        <v>982.34999999999991</v>
      </c>
      <c r="J29" s="265">
        <v>995.75</v>
      </c>
      <c r="K29" s="263">
        <v>968.95</v>
      </c>
      <c r="L29" s="263">
        <v>935</v>
      </c>
      <c r="M29" s="263">
        <v>6.8789899999999999</v>
      </c>
    </row>
    <row r="30" spans="1:13">
      <c r="A30" s="282">
        <v>21</v>
      </c>
      <c r="B30" s="263" t="s">
        <v>226</v>
      </c>
      <c r="C30" s="263">
        <v>2861.95</v>
      </c>
      <c r="D30" s="265">
        <v>2878.9833333333336</v>
      </c>
      <c r="E30" s="265">
        <v>2832.9666666666672</v>
      </c>
      <c r="F30" s="265">
        <v>2803.9833333333336</v>
      </c>
      <c r="G30" s="265">
        <v>2757.9666666666672</v>
      </c>
      <c r="H30" s="265">
        <v>2907.9666666666672</v>
      </c>
      <c r="I30" s="265">
        <v>2953.9833333333336</v>
      </c>
      <c r="J30" s="265">
        <v>2982.9666666666672</v>
      </c>
      <c r="K30" s="263">
        <v>2925</v>
      </c>
      <c r="L30" s="263">
        <v>2850</v>
      </c>
      <c r="M30" s="263">
        <v>1.10477</v>
      </c>
    </row>
    <row r="31" spans="1:13">
      <c r="A31" s="282">
        <v>22</v>
      </c>
      <c r="B31" s="263" t="s">
        <v>44</v>
      </c>
      <c r="C31" s="263">
        <v>780.4</v>
      </c>
      <c r="D31" s="265">
        <v>783.26666666666677</v>
      </c>
      <c r="E31" s="265">
        <v>767.53333333333353</v>
      </c>
      <c r="F31" s="265">
        <v>754.66666666666674</v>
      </c>
      <c r="G31" s="265">
        <v>738.93333333333351</v>
      </c>
      <c r="H31" s="265">
        <v>796.13333333333355</v>
      </c>
      <c r="I31" s="265">
        <v>811.8666666666669</v>
      </c>
      <c r="J31" s="265">
        <v>824.73333333333358</v>
      </c>
      <c r="K31" s="263">
        <v>799</v>
      </c>
      <c r="L31" s="263">
        <v>770.4</v>
      </c>
      <c r="M31" s="263">
        <v>17.539480000000001</v>
      </c>
    </row>
    <row r="32" spans="1:13">
      <c r="A32" s="282">
        <v>23</v>
      </c>
      <c r="B32" s="263" t="s">
        <v>45</v>
      </c>
      <c r="C32" s="263">
        <v>314.39999999999998</v>
      </c>
      <c r="D32" s="265">
        <v>313.56666666666666</v>
      </c>
      <c r="E32" s="265">
        <v>310.93333333333334</v>
      </c>
      <c r="F32" s="265">
        <v>307.4666666666667</v>
      </c>
      <c r="G32" s="265">
        <v>304.83333333333337</v>
      </c>
      <c r="H32" s="265">
        <v>317.0333333333333</v>
      </c>
      <c r="I32" s="265">
        <v>319.66666666666663</v>
      </c>
      <c r="J32" s="265">
        <v>323.13333333333327</v>
      </c>
      <c r="K32" s="263">
        <v>316.2</v>
      </c>
      <c r="L32" s="263">
        <v>310.10000000000002</v>
      </c>
      <c r="M32" s="263">
        <v>38.611339999999998</v>
      </c>
    </row>
    <row r="33" spans="1:13">
      <c r="A33" s="282">
        <v>24</v>
      </c>
      <c r="B33" s="263" t="s">
        <v>46</v>
      </c>
      <c r="C33" s="263">
        <v>3347.15</v>
      </c>
      <c r="D33" s="265">
        <v>3344.5833333333335</v>
      </c>
      <c r="E33" s="265">
        <v>3303.2666666666669</v>
      </c>
      <c r="F33" s="265">
        <v>3259.3833333333332</v>
      </c>
      <c r="G33" s="265">
        <v>3218.0666666666666</v>
      </c>
      <c r="H33" s="265">
        <v>3388.4666666666672</v>
      </c>
      <c r="I33" s="265">
        <v>3429.7833333333338</v>
      </c>
      <c r="J33" s="265">
        <v>3473.6666666666674</v>
      </c>
      <c r="K33" s="263">
        <v>3385.9</v>
      </c>
      <c r="L33" s="263">
        <v>3300.7</v>
      </c>
      <c r="M33" s="263">
        <v>11.249079999999999</v>
      </c>
    </row>
    <row r="34" spans="1:13">
      <c r="A34" s="282">
        <v>25</v>
      </c>
      <c r="B34" s="263" t="s">
        <v>47</v>
      </c>
      <c r="C34" s="263">
        <v>213.6</v>
      </c>
      <c r="D34" s="265">
        <v>213.88333333333333</v>
      </c>
      <c r="E34" s="265">
        <v>210.06666666666666</v>
      </c>
      <c r="F34" s="265">
        <v>206.53333333333333</v>
      </c>
      <c r="G34" s="265">
        <v>202.71666666666667</v>
      </c>
      <c r="H34" s="265">
        <v>217.41666666666666</v>
      </c>
      <c r="I34" s="265">
        <v>221.23333333333332</v>
      </c>
      <c r="J34" s="265">
        <v>224.76666666666665</v>
      </c>
      <c r="K34" s="263">
        <v>217.7</v>
      </c>
      <c r="L34" s="263">
        <v>210.35</v>
      </c>
      <c r="M34" s="263">
        <v>61.42013</v>
      </c>
    </row>
    <row r="35" spans="1:13">
      <c r="A35" s="282">
        <v>26</v>
      </c>
      <c r="B35" s="263" t="s">
        <v>48</v>
      </c>
      <c r="C35" s="263">
        <v>114.05</v>
      </c>
      <c r="D35" s="265">
        <v>113.21666666666665</v>
      </c>
      <c r="E35" s="265">
        <v>111.93333333333331</v>
      </c>
      <c r="F35" s="265">
        <v>109.81666666666665</v>
      </c>
      <c r="G35" s="265">
        <v>108.5333333333333</v>
      </c>
      <c r="H35" s="265">
        <v>115.33333333333331</v>
      </c>
      <c r="I35" s="265">
        <v>116.61666666666665</v>
      </c>
      <c r="J35" s="265">
        <v>118.73333333333332</v>
      </c>
      <c r="K35" s="263">
        <v>114.5</v>
      </c>
      <c r="L35" s="263">
        <v>111.1</v>
      </c>
      <c r="M35" s="263">
        <v>140.36598000000001</v>
      </c>
    </row>
    <row r="36" spans="1:13">
      <c r="A36" s="282">
        <v>27</v>
      </c>
      <c r="B36" s="263" t="s">
        <v>50</v>
      </c>
      <c r="C36" s="263">
        <v>2549.0500000000002</v>
      </c>
      <c r="D36" s="265">
        <v>2552.9666666666667</v>
      </c>
      <c r="E36" s="265">
        <v>2524.0833333333335</v>
      </c>
      <c r="F36" s="265">
        <v>2499.1166666666668</v>
      </c>
      <c r="G36" s="265">
        <v>2470.2333333333336</v>
      </c>
      <c r="H36" s="265">
        <v>2577.9333333333334</v>
      </c>
      <c r="I36" s="265">
        <v>2606.8166666666666</v>
      </c>
      <c r="J36" s="265">
        <v>2631.7833333333333</v>
      </c>
      <c r="K36" s="263">
        <v>2581.85</v>
      </c>
      <c r="L36" s="263">
        <v>2528</v>
      </c>
      <c r="M36" s="263">
        <v>15.181190000000001</v>
      </c>
    </row>
    <row r="37" spans="1:13">
      <c r="A37" s="282">
        <v>28</v>
      </c>
      <c r="B37" s="263" t="s">
        <v>52</v>
      </c>
      <c r="C37" s="263">
        <v>1009.05</v>
      </c>
      <c r="D37" s="265">
        <v>1016.0166666666668</v>
      </c>
      <c r="E37" s="265">
        <v>993.03333333333353</v>
      </c>
      <c r="F37" s="265">
        <v>977.01666666666677</v>
      </c>
      <c r="G37" s="265">
        <v>954.03333333333353</v>
      </c>
      <c r="H37" s="265">
        <v>1032.0333333333335</v>
      </c>
      <c r="I37" s="265">
        <v>1055.0166666666669</v>
      </c>
      <c r="J37" s="265">
        <v>1071.0333333333335</v>
      </c>
      <c r="K37" s="263">
        <v>1039</v>
      </c>
      <c r="L37" s="263">
        <v>1000</v>
      </c>
      <c r="M37" s="263">
        <v>45.907850000000003</v>
      </c>
    </row>
    <row r="38" spans="1:13">
      <c r="A38" s="282">
        <v>29</v>
      </c>
      <c r="B38" s="263" t="s">
        <v>227</v>
      </c>
      <c r="C38" s="263">
        <v>2878.15</v>
      </c>
      <c r="D38" s="265">
        <v>2874.5499999999997</v>
      </c>
      <c r="E38" s="265">
        <v>2854.0999999999995</v>
      </c>
      <c r="F38" s="265">
        <v>2830.0499999999997</v>
      </c>
      <c r="G38" s="265">
        <v>2809.5999999999995</v>
      </c>
      <c r="H38" s="265">
        <v>2898.5999999999995</v>
      </c>
      <c r="I38" s="265">
        <v>2919.0499999999993</v>
      </c>
      <c r="J38" s="265">
        <v>2943.0999999999995</v>
      </c>
      <c r="K38" s="263">
        <v>2895</v>
      </c>
      <c r="L38" s="263">
        <v>2850.5</v>
      </c>
      <c r="M38" s="263">
        <v>1.5858099999999999</v>
      </c>
    </row>
    <row r="39" spans="1:13">
      <c r="A39" s="282">
        <v>30</v>
      </c>
      <c r="B39" s="263" t="s">
        <v>54</v>
      </c>
      <c r="C39" s="263">
        <v>715.75</v>
      </c>
      <c r="D39" s="265">
        <v>716.2833333333333</v>
      </c>
      <c r="E39" s="265">
        <v>709.71666666666658</v>
      </c>
      <c r="F39" s="265">
        <v>703.68333333333328</v>
      </c>
      <c r="G39" s="265">
        <v>697.11666666666656</v>
      </c>
      <c r="H39" s="265">
        <v>722.31666666666661</v>
      </c>
      <c r="I39" s="265">
        <v>728.88333333333321</v>
      </c>
      <c r="J39" s="265">
        <v>734.91666666666663</v>
      </c>
      <c r="K39" s="263">
        <v>722.85</v>
      </c>
      <c r="L39" s="263">
        <v>710.25</v>
      </c>
      <c r="M39" s="263">
        <v>94.849339999999998</v>
      </c>
    </row>
    <row r="40" spans="1:13">
      <c r="A40" s="282">
        <v>31</v>
      </c>
      <c r="B40" s="263" t="s">
        <v>55</v>
      </c>
      <c r="C40" s="263">
        <v>3941.2</v>
      </c>
      <c r="D40" s="265">
        <v>3921.0666666666671</v>
      </c>
      <c r="E40" s="265">
        <v>3872.1333333333341</v>
      </c>
      <c r="F40" s="265">
        <v>3803.0666666666671</v>
      </c>
      <c r="G40" s="265">
        <v>3754.1333333333341</v>
      </c>
      <c r="H40" s="265">
        <v>3990.1333333333341</v>
      </c>
      <c r="I40" s="265">
        <v>4039.0666666666675</v>
      </c>
      <c r="J40" s="265">
        <v>4108.1333333333341</v>
      </c>
      <c r="K40" s="263">
        <v>3970</v>
      </c>
      <c r="L40" s="263">
        <v>3852</v>
      </c>
      <c r="M40" s="263">
        <v>9.3807799999999997</v>
      </c>
    </row>
    <row r="41" spans="1:13">
      <c r="A41" s="282">
        <v>32</v>
      </c>
      <c r="B41" s="263" t="s">
        <v>58</v>
      </c>
      <c r="C41" s="263">
        <v>5528.8</v>
      </c>
      <c r="D41" s="265">
        <v>5540.6833333333343</v>
      </c>
      <c r="E41" s="265">
        <v>5461.466666666669</v>
      </c>
      <c r="F41" s="265">
        <v>5394.133333333335</v>
      </c>
      <c r="G41" s="265">
        <v>5314.9166666666697</v>
      </c>
      <c r="H41" s="265">
        <v>5608.0166666666682</v>
      </c>
      <c r="I41" s="265">
        <v>5687.2333333333336</v>
      </c>
      <c r="J41" s="265">
        <v>5754.5666666666675</v>
      </c>
      <c r="K41" s="263">
        <v>5619.9</v>
      </c>
      <c r="L41" s="263">
        <v>5473.35</v>
      </c>
      <c r="M41" s="263">
        <v>22.231110000000001</v>
      </c>
    </row>
    <row r="42" spans="1:13">
      <c r="A42" s="282">
        <v>33</v>
      </c>
      <c r="B42" s="263" t="s">
        <v>57</v>
      </c>
      <c r="C42" s="263">
        <v>11027.95</v>
      </c>
      <c r="D42" s="265">
        <v>11070.683333333334</v>
      </c>
      <c r="E42" s="265">
        <v>10947.266666666668</v>
      </c>
      <c r="F42" s="265">
        <v>10866.583333333334</v>
      </c>
      <c r="G42" s="265">
        <v>10743.166666666668</v>
      </c>
      <c r="H42" s="265">
        <v>11151.366666666669</v>
      </c>
      <c r="I42" s="265">
        <v>11274.783333333333</v>
      </c>
      <c r="J42" s="265">
        <v>11355.466666666669</v>
      </c>
      <c r="K42" s="263">
        <v>11194.1</v>
      </c>
      <c r="L42" s="263">
        <v>10990</v>
      </c>
      <c r="M42" s="263">
        <v>2.2884000000000002</v>
      </c>
    </row>
    <row r="43" spans="1:13">
      <c r="A43" s="282">
        <v>34</v>
      </c>
      <c r="B43" s="263" t="s">
        <v>228</v>
      </c>
      <c r="C43" s="263">
        <v>3442.15</v>
      </c>
      <c r="D43" s="265">
        <v>3439.3833333333332</v>
      </c>
      <c r="E43" s="265">
        <v>3420.1166666666663</v>
      </c>
      <c r="F43" s="265">
        <v>3398.083333333333</v>
      </c>
      <c r="G43" s="265">
        <v>3378.8166666666662</v>
      </c>
      <c r="H43" s="265">
        <v>3461.4166666666665</v>
      </c>
      <c r="I43" s="265">
        <v>3480.6833333333329</v>
      </c>
      <c r="J43" s="265">
        <v>3502.7166666666667</v>
      </c>
      <c r="K43" s="263">
        <v>3458.65</v>
      </c>
      <c r="L43" s="263">
        <v>3417.35</v>
      </c>
      <c r="M43" s="263">
        <v>0.14829999999999999</v>
      </c>
    </row>
    <row r="44" spans="1:13">
      <c r="A44" s="282">
        <v>35</v>
      </c>
      <c r="B44" s="263" t="s">
        <v>59</v>
      </c>
      <c r="C44" s="263">
        <v>1824</v>
      </c>
      <c r="D44" s="265">
        <v>1823.7333333333333</v>
      </c>
      <c r="E44" s="265">
        <v>1799.4666666666667</v>
      </c>
      <c r="F44" s="265">
        <v>1774.9333333333334</v>
      </c>
      <c r="G44" s="265">
        <v>1750.6666666666667</v>
      </c>
      <c r="H44" s="265">
        <v>1848.2666666666667</v>
      </c>
      <c r="I44" s="265">
        <v>1872.5333333333335</v>
      </c>
      <c r="J44" s="265">
        <v>1897.0666666666666</v>
      </c>
      <c r="K44" s="263">
        <v>1848</v>
      </c>
      <c r="L44" s="263">
        <v>1799.2</v>
      </c>
      <c r="M44" s="263">
        <v>4.1829999999999998</v>
      </c>
    </row>
    <row r="45" spans="1:13">
      <c r="A45" s="282">
        <v>36</v>
      </c>
      <c r="B45" s="263" t="s">
        <v>229</v>
      </c>
      <c r="C45" s="263">
        <v>294.75</v>
      </c>
      <c r="D45" s="265">
        <v>300.41666666666669</v>
      </c>
      <c r="E45" s="265">
        <v>287.93333333333339</v>
      </c>
      <c r="F45" s="265">
        <v>281.11666666666673</v>
      </c>
      <c r="G45" s="265">
        <v>268.63333333333344</v>
      </c>
      <c r="H45" s="265">
        <v>307.23333333333335</v>
      </c>
      <c r="I45" s="265">
        <v>319.71666666666658</v>
      </c>
      <c r="J45" s="265">
        <v>326.5333333333333</v>
      </c>
      <c r="K45" s="263">
        <v>312.89999999999998</v>
      </c>
      <c r="L45" s="263">
        <v>293.60000000000002</v>
      </c>
      <c r="M45" s="263">
        <v>237.49358000000001</v>
      </c>
    </row>
    <row r="46" spans="1:13">
      <c r="A46" s="282">
        <v>37</v>
      </c>
      <c r="B46" s="263" t="s">
        <v>60</v>
      </c>
      <c r="C46" s="263">
        <v>70.650000000000006</v>
      </c>
      <c r="D46" s="265">
        <v>71.25</v>
      </c>
      <c r="E46" s="265">
        <v>69.5</v>
      </c>
      <c r="F46" s="265">
        <v>68.349999999999994</v>
      </c>
      <c r="G46" s="265">
        <v>66.599999999999994</v>
      </c>
      <c r="H46" s="265">
        <v>72.400000000000006</v>
      </c>
      <c r="I46" s="265">
        <v>74.150000000000006</v>
      </c>
      <c r="J46" s="265">
        <v>75.300000000000011</v>
      </c>
      <c r="K46" s="263">
        <v>73</v>
      </c>
      <c r="L46" s="263">
        <v>70.099999999999994</v>
      </c>
      <c r="M46" s="263">
        <v>382.60232000000002</v>
      </c>
    </row>
    <row r="47" spans="1:13">
      <c r="A47" s="282">
        <v>38</v>
      </c>
      <c r="B47" s="263" t="s">
        <v>61</v>
      </c>
      <c r="C47" s="263">
        <v>68.3</v>
      </c>
      <c r="D47" s="265">
        <v>68.88333333333334</v>
      </c>
      <c r="E47" s="265">
        <v>67.26666666666668</v>
      </c>
      <c r="F47" s="265">
        <v>66.233333333333334</v>
      </c>
      <c r="G47" s="265">
        <v>64.616666666666674</v>
      </c>
      <c r="H47" s="265">
        <v>69.916666666666686</v>
      </c>
      <c r="I47" s="265">
        <v>71.533333333333331</v>
      </c>
      <c r="J47" s="265">
        <v>72.566666666666691</v>
      </c>
      <c r="K47" s="263">
        <v>70.5</v>
      </c>
      <c r="L47" s="263">
        <v>67.849999999999994</v>
      </c>
      <c r="M47" s="263">
        <v>61.585320000000003</v>
      </c>
    </row>
    <row r="48" spans="1:13">
      <c r="A48" s="282">
        <v>39</v>
      </c>
      <c r="B48" s="263" t="s">
        <v>62</v>
      </c>
      <c r="C48" s="263">
        <v>1352.1</v>
      </c>
      <c r="D48" s="265">
        <v>1358.0333333333333</v>
      </c>
      <c r="E48" s="265">
        <v>1342.0666666666666</v>
      </c>
      <c r="F48" s="265">
        <v>1332.0333333333333</v>
      </c>
      <c r="G48" s="265">
        <v>1316.0666666666666</v>
      </c>
      <c r="H48" s="265">
        <v>1368.0666666666666</v>
      </c>
      <c r="I48" s="265">
        <v>1384.0333333333333</v>
      </c>
      <c r="J48" s="265">
        <v>1394.0666666666666</v>
      </c>
      <c r="K48" s="263">
        <v>1374</v>
      </c>
      <c r="L48" s="263">
        <v>1348</v>
      </c>
      <c r="M48" s="263">
        <v>2.5245099999999998</v>
      </c>
    </row>
    <row r="49" spans="1:13">
      <c r="A49" s="282">
        <v>40</v>
      </c>
      <c r="B49" s="263" t="s">
        <v>65</v>
      </c>
      <c r="C49" s="263">
        <v>716.85</v>
      </c>
      <c r="D49" s="265">
        <v>714.4</v>
      </c>
      <c r="E49" s="265">
        <v>710.8</v>
      </c>
      <c r="F49" s="265">
        <v>704.75</v>
      </c>
      <c r="G49" s="265">
        <v>701.15</v>
      </c>
      <c r="H49" s="265">
        <v>720.44999999999993</v>
      </c>
      <c r="I49" s="265">
        <v>724.05000000000007</v>
      </c>
      <c r="J49" s="265">
        <v>730.09999999999991</v>
      </c>
      <c r="K49" s="263">
        <v>718</v>
      </c>
      <c r="L49" s="263">
        <v>708.35</v>
      </c>
      <c r="M49" s="263">
        <v>3.9251499999999999</v>
      </c>
    </row>
    <row r="50" spans="1:13">
      <c r="A50" s="282">
        <v>41</v>
      </c>
      <c r="B50" s="263" t="s">
        <v>64</v>
      </c>
      <c r="C50" s="263">
        <v>142.4</v>
      </c>
      <c r="D50" s="265">
        <v>140.96666666666667</v>
      </c>
      <c r="E50" s="265">
        <v>138.83333333333334</v>
      </c>
      <c r="F50" s="265">
        <v>135.26666666666668</v>
      </c>
      <c r="G50" s="265">
        <v>133.13333333333335</v>
      </c>
      <c r="H50" s="265">
        <v>144.53333333333333</v>
      </c>
      <c r="I50" s="265">
        <v>146.66666666666666</v>
      </c>
      <c r="J50" s="265">
        <v>150.23333333333332</v>
      </c>
      <c r="K50" s="263">
        <v>143.1</v>
      </c>
      <c r="L50" s="263">
        <v>137.4</v>
      </c>
      <c r="M50" s="263">
        <v>205.21834999999999</v>
      </c>
    </row>
    <row r="51" spans="1:13">
      <c r="A51" s="282">
        <v>42</v>
      </c>
      <c r="B51" s="263" t="s">
        <v>66</v>
      </c>
      <c r="C51" s="263">
        <v>642.9</v>
      </c>
      <c r="D51" s="265">
        <v>641.18333333333328</v>
      </c>
      <c r="E51" s="265">
        <v>634.56666666666661</v>
      </c>
      <c r="F51" s="265">
        <v>626.23333333333335</v>
      </c>
      <c r="G51" s="265">
        <v>619.61666666666667</v>
      </c>
      <c r="H51" s="265">
        <v>649.51666666666654</v>
      </c>
      <c r="I51" s="265">
        <v>656.1333333333331</v>
      </c>
      <c r="J51" s="265">
        <v>664.46666666666647</v>
      </c>
      <c r="K51" s="263">
        <v>647.79999999999995</v>
      </c>
      <c r="L51" s="263">
        <v>632.85</v>
      </c>
      <c r="M51" s="263">
        <v>14.99277</v>
      </c>
    </row>
    <row r="52" spans="1:13">
      <c r="A52" s="282">
        <v>43</v>
      </c>
      <c r="B52" s="263" t="s">
        <v>69</v>
      </c>
      <c r="C52" s="263">
        <v>58.05</v>
      </c>
      <c r="D52" s="265">
        <v>58.116666666666667</v>
      </c>
      <c r="E52" s="265">
        <v>56.933333333333337</v>
      </c>
      <c r="F52" s="265">
        <v>55.81666666666667</v>
      </c>
      <c r="G52" s="265">
        <v>54.63333333333334</v>
      </c>
      <c r="H52" s="265">
        <v>59.233333333333334</v>
      </c>
      <c r="I52" s="265">
        <v>60.416666666666657</v>
      </c>
      <c r="J52" s="265">
        <v>61.533333333333331</v>
      </c>
      <c r="K52" s="263">
        <v>59.3</v>
      </c>
      <c r="L52" s="263">
        <v>57</v>
      </c>
      <c r="M52" s="263">
        <v>1950.95327</v>
      </c>
    </row>
    <row r="53" spans="1:13">
      <c r="A53" s="282">
        <v>44</v>
      </c>
      <c r="B53" s="263" t="s">
        <v>73</v>
      </c>
      <c r="C53" s="263">
        <v>434</v>
      </c>
      <c r="D53" s="265">
        <v>431.05</v>
      </c>
      <c r="E53" s="265">
        <v>427.1</v>
      </c>
      <c r="F53" s="265">
        <v>420.2</v>
      </c>
      <c r="G53" s="265">
        <v>416.25</v>
      </c>
      <c r="H53" s="265">
        <v>437.95000000000005</v>
      </c>
      <c r="I53" s="265">
        <v>441.9</v>
      </c>
      <c r="J53" s="265">
        <v>448.80000000000007</v>
      </c>
      <c r="K53" s="263">
        <v>435</v>
      </c>
      <c r="L53" s="263">
        <v>424.15</v>
      </c>
      <c r="M53" s="263">
        <v>63.936439999999997</v>
      </c>
    </row>
    <row r="54" spans="1:13">
      <c r="A54" s="282">
        <v>45</v>
      </c>
      <c r="B54" s="263" t="s">
        <v>68</v>
      </c>
      <c r="C54" s="263">
        <v>558.75</v>
      </c>
      <c r="D54" s="265">
        <v>558.58333333333337</v>
      </c>
      <c r="E54" s="265">
        <v>552.76666666666677</v>
      </c>
      <c r="F54" s="265">
        <v>546.78333333333342</v>
      </c>
      <c r="G54" s="265">
        <v>540.96666666666681</v>
      </c>
      <c r="H54" s="265">
        <v>564.56666666666672</v>
      </c>
      <c r="I54" s="265">
        <v>570.38333333333333</v>
      </c>
      <c r="J54" s="265">
        <v>576.36666666666667</v>
      </c>
      <c r="K54" s="263">
        <v>564.4</v>
      </c>
      <c r="L54" s="263">
        <v>552.6</v>
      </c>
      <c r="M54" s="263">
        <v>90.007530000000003</v>
      </c>
    </row>
    <row r="55" spans="1:13">
      <c r="A55" s="282">
        <v>46</v>
      </c>
      <c r="B55" s="263" t="s">
        <v>70</v>
      </c>
      <c r="C55" s="263">
        <v>379.7</v>
      </c>
      <c r="D55" s="265">
        <v>380.5</v>
      </c>
      <c r="E55" s="265">
        <v>376.6</v>
      </c>
      <c r="F55" s="265">
        <v>373.5</v>
      </c>
      <c r="G55" s="265">
        <v>369.6</v>
      </c>
      <c r="H55" s="265">
        <v>383.6</v>
      </c>
      <c r="I55" s="265">
        <v>387.5</v>
      </c>
      <c r="J55" s="265">
        <v>390.6</v>
      </c>
      <c r="K55" s="263">
        <v>384.4</v>
      </c>
      <c r="L55" s="263">
        <v>377.4</v>
      </c>
      <c r="M55" s="263">
        <v>30.048490000000001</v>
      </c>
    </row>
    <row r="56" spans="1:13">
      <c r="A56" s="282">
        <v>47</v>
      </c>
      <c r="B56" s="263" t="s">
        <v>230</v>
      </c>
      <c r="C56" s="263">
        <v>1164</v>
      </c>
      <c r="D56" s="265">
        <v>1168.05</v>
      </c>
      <c r="E56" s="265">
        <v>1143.8999999999999</v>
      </c>
      <c r="F56" s="265">
        <v>1123.8</v>
      </c>
      <c r="G56" s="265">
        <v>1099.6499999999999</v>
      </c>
      <c r="H56" s="265">
        <v>1188.1499999999999</v>
      </c>
      <c r="I56" s="265">
        <v>1212.3</v>
      </c>
      <c r="J56" s="265">
        <v>1232.3999999999999</v>
      </c>
      <c r="K56" s="263">
        <v>1192.2</v>
      </c>
      <c r="L56" s="263">
        <v>1147.95</v>
      </c>
      <c r="M56" s="263">
        <v>0.82113999999999998</v>
      </c>
    </row>
    <row r="57" spans="1:13">
      <c r="A57" s="282">
        <v>48</v>
      </c>
      <c r="B57" s="263" t="s">
        <v>71</v>
      </c>
      <c r="C57" s="263">
        <v>13616.65</v>
      </c>
      <c r="D57" s="265">
        <v>13526.549999999997</v>
      </c>
      <c r="E57" s="265">
        <v>13406.149999999994</v>
      </c>
      <c r="F57" s="265">
        <v>13195.649999999996</v>
      </c>
      <c r="G57" s="265">
        <v>13075.249999999993</v>
      </c>
      <c r="H57" s="265">
        <v>13737.049999999996</v>
      </c>
      <c r="I57" s="265">
        <v>13857.45</v>
      </c>
      <c r="J57" s="265">
        <v>14067.949999999997</v>
      </c>
      <c r="K57" s="263">
        <v>13646.95</v>
      </c>
      <c r="L57" s="263">
        <v>13316.05</v>
      </c>
      <c r="M57" s="263">
        <v>0.19525000000000001</v>
      </c>
    </row>
    <row r="58" spans="1:13">
      <c r="A58" s="282">
        <v>49</v>
      </c>
      <c r="B58" s="263" t="s">
        <v>74</v>
      </c>
      <c r="C58" s="263">
        <v>3452.05</v>
      </c>
      <c r="D58" s="265">
        <v>3461.0833333333335</v>
      </c>
      <c r="E58" s="265">
        <v>3430.666666666667</v>
      </c>
      <c r="F58" s="265">
        <v>3409.2833333333333</v>
      </c>
      <c r="G58" s="265">
        <v>3378.8666666666668</v>
      </c>
      <c r="H58" s="265">
        <v>3482.4666666666672</v>
      </c>
      <c r="I58" s="265">
        <v>3512.8833333333341</v>
      </c>
      <c r="J58" s="265">
        <v>3534.2666666666673</v>
      </c>
      <c r="K58" s="263">
        <v>3491.5</v>
      </c>
      <c r="L58" s="263">
        <v>3439.7</v>
      </c>
      <c r="M58" s="263">
        <v>3.8445</v>
      </c>
    </row>
    <row r="59" spans="1:13">
      <c r="A59" s="282">
        <v>50</v>
      </c>
      <c r="B59" s="263" t="s">
        <v>80</v>
      </c>
      <c r="C59" s="263">
        <v>623.95000000000005</v>
      </c>
      <c r="D59" s="265">
        <v>625.83333333333337</v>
      </c>
      <c r="E59" s="265">
        <v>616.16666666666674</v>
      </c>
      <c r="F59" s="265">
        <v>608.38333333333333</v>
      </c>
      <c r="G59" s="265">
        <v>598.7166666666667</v>
      </c>
      <c r="H59" s="265">
        <v>633.61666666666679</v>
      </c>
      <c r="I59" s="265">
        <v>643.28333333333353</v>
      </c>
      <c r="J59" s="265">
        <v>651.06666666666683</v>
      </c>
      <c r="K59" s="263">
        <v>635.5</v>
      </c>
      <c r="L59" s="263">
        <v>618.04999999999995</v>
      </c>
      <c r="M59" s="263">
        <v>3.9925600000000001</v>
      </c>
    </row>
    <row r="60" spans="1:13">
      <c r="A60" s="282">
        <v>51</v>
      </c>
      <c r="B60" s="263" t="s">
        <v>75</v>
      </c>
      <c r="C60" s="263">
        <v>601.75</v>
      </c>
      <c r="D60" s="265">
        <v>601.75</v>
      </c>
      <c r="E60" s="265">
        <v>592.65</v>
      </c>
      <c r="F60" s="265">
        <v>583.54999999999995</v>
      </c>
      <c r="G60" s="265">
        <v>574.44999999999993</v>
      </c>
      <c r="H60" s="265">
        <v>610.85</v>
      </c>
      <c r="I60" s="265">
        <v>619.94999999999993</v>
      </c>
      <c r="J60" s="265">
        <v>629.05000000000007</v>
      </c>
      <c r="K60" s="263">
        <v>610.85</v>
      </c>
      <c r="L60" s="263">
        <v>592.65</v>
      </c>
      <c r="M60" s="263">
        <v>114.85502</v>
      </c>
    </row>
    <row r="61" spans="1:13">
      <c r="A61" s="282">
        <v>52</v>
      </c>
      <c r="B61" s="263" t="s">
        <v>76</v>
      </c>
      <c r="C61" s="263">
        <v>143.44999999999999</v>
      </c>
      <c r="D61" s="265">
        <v>144.28333333333333</v>
      </c>
      <c r="E61" s="265">
        <v>141.56666666666666</v>
      </c>
      <c r="F61" s="265">
        <v>139.68333333333334</v>
      </c>
      <c r="G61" s="265">
        <v>136.96666666666667</v>
      </c>
      <c r="H61" s="265">
        <v>146.16666666666666</v>
      </c>
      <c r="I61" s="265">
        <v>148.8833333333333</v>
      </c>
      <c r="J61" s="265">
        <v>150.76666666666665</v>
      </c>
      <c r="K61" s="263">
        <v>147</v>
      </c>
      <c r="L61" s="263">
        <v>142.4</v>
      </c>
      <c r="M61" s="263">
        <v>111.13538</v>
      </c>
    </row>
    <row r="62" spans="1:13">
      <c r="A62" s="282">
        <v>53</v>
      </c>
      <c r="B62" s="263" t="s">
        <v>77</v>
      </c>
      <c r="C62" s="263">
        <v>125.4</v>
      </c>
      <c r="D62" s="265">
        <v>125.46666666666665</v>
      </c>
      <c r="E62" s="265">
        <v>123.5333333333333</v>
      </c>
      <c r="F62" s="265">
        <v>121.66666666666664</v>
      </c>
      <c r="G62" s="265">
        <v>119.73333333333329</v>
      </c>
      <c r="H62" s="265">
        <v>127.33333333333331</v>
      </c>
      <c r="I62" s="265">
        <v>129.26666666666668</v>
      </c>
      <c r="J62" s="265">
        <v>131.13333333333333</v>
      </c>
      <c r="K62" s="263">
        <v>127.4</v>
      </c>
      <c r="L62" s="263">
        <v>123.6</v>
      </c>
      <c r="M62" s="263">
        <v>18.353069999999999</v>
      </c>
    </row>
    <row r="63" spans="1:13">
      <c r="A63" s="282">
        <v>54</v>
      </c>
      <c r="B63" s="263" t="s">
        <v>81</v>
      </c>
      <c r="C63" s="263">
        <v>580.29999999999995</v>
      </c>
      <c r="D63" s="265">
        <v>573.74999999999989</v>
      </c>
      <c r="E63" s="265">
        <v>563.5999999999998</v>
      </c>
      <c r="F63" s="265">
        <v>546.89999999999986</v>
      </c>
      <c r="G63" s="265">
        <v>536.74999999999977</v>
      </c>
      <c r="H63" s="265">
        <v>590.44999999999982</v>
      </c>
      <c r="I63" s="265">
        <v>600.59999999999991</v>
      </c>
      <c r="J63" s="265">
        <v>617.29999999999984</v>
      </c>
      <c r="K63" s="263">
        <v>583.9</v>
      </c>
      <c r="L63" s="263">
        <v>557.04999999999995</v>
      </c>
      <c r="M63" s="263">
        <v>42.175190000000001</v>
      </c>
    </row>
    <row r="64" spans="1:13">
      <c r="A64" s="282">
        <v>55</v>
      </c>
      <c r="B64" s="263" t="s">
        <v>82</v>
      </c>
      <c r="C64" s="263">
        <v>884.3</v>
      </c>
      <c r="D64" s="265">
        <v>893.9666666666667</v>
      </c>
      <c r="E64" s="265">
        <v>871.23333333333335</v>
      </c>
      <c r="F64" s="265">
        <v>858.16666666666663</v>
      </c>
      <c r="G64" s="265">
        <v>835.43333333333328</v>
      </c>
      <c r="H64" s="265">
        <v>907.03333333333342</v>
      </c>
      <c r="I64" s="265">
        <v>929.76666666666677</v>
      </c>
      <c r="J64" s="265">
        <v>942.83333333333348</v>
      </c>
      <c r="K64" s="263">
        <v>916.7</v>
      </c>
      <c r="L64" s="263">
        <v>880.9</v>
      </c>
      <c r="M64" s="263">
        <v>179.73152999999999</v>
      </c>
    </row>
    <row r="65" spans="1:13">
      <c r="A65" s="282">
        <v>56</v>
      </c>
      <c r="B65" s="263" t="s">
        <v>231</v>
      </c>
      <c r="C65" s="263">
        <v>170.75</v>
      </c>
      <c r="D65" s="265">
        <v>171.25</v>
      </c>
      <c r="E65" s="265">
        <v>168.7</v>
      </c>
      <c r="F65" s="265">
        <v>166.64999999999998</v>
      </c>
      <c r="G65" s="265">
        <v>164.09999999999997</v>
      </c>
      <c r="H65" s="265">
        <v>173.3</v>
      </c>
      <c r="I65" s="265">
        <v>175.85000000000002</v>
      </c>
      <c r="J65" s="265">
        <v>177.90000000000003</v>
      </c>
      <c r="K65" s="263">
        <v>173.8</v>
      </c>
      <c r="L65" s="263">
        <v>169.2</v>
      </c>
      <c r="M65" s="263">
        <v>21.940110000000001</v>
      </c>
    </row>
    <row r="66" spans="1:13">
      <c r="A66" s="282">
        <v>57</v>
      </c>
      <c r="B66" s="263" t="s">
        <v>83</v>
      </c>
      <c r="C66" s="263">
        <v>134.6</v>
      </c>
      <c r="D66" s="265">
        <v>134.6</v>
      </c>
      <c r="E66" s="265">
        <v>133.75</v>
      </c>
      <c r="F66" s="265">
        <v>132.9</v>
      </c>
      <c r="G66" s="265">
        <v>132.05000000000001</v>
      </c>
      <c r="H66" s="265">
        <v>135.44999999999999</v>
      </c>
      <c r="I66" s="265">
        <v>136.29999999999995</v>
      </c>
      <c r="J66" s="265">
        <v>137.14999999999998</v>
      </c>
      <c r="K66" s="263">
        <v>135.44999999999999</v>
      </c>
      <c r="L66" s="263">
        <v>133.75</v>
      </c>
      <c r="M66" s="263">
        <v>76.32817</v>
      </c>
    </row>
    <row r="67" spans="1:13">
      <c r="A67" s="282">
        <v>58</v>
      </c>
      <c r="B67" s="263" t="s">
        <v>822</v>
      </c>
      <c r="C67" s="263">
        <v>3396.15</v>
      </c>
      <c r="D67" s="265">
        <v>3222.3333333333335</v>
      </c>
      <c r="E67" s="265">
        <v>2995.666666666667</v>
      </c>
      <c r="F67" s="265">
        <v>2595.1833333333334</v>
      </c>
      <c r="G67" s="265">
        <v>2368.5166666666669</v>
      </c>
      <c r="H67" s="265">
        <v>3622.8166666666671</v>
      </c>
      <c r="I67" s="265">
        <v>3849.483333333334</v>
      </c>
      <c r="J67" s="265">
        <v>4249.9666666666672</v>
      </c>
      <c r="K67" s="263">
        <v>3449</v>
      </c>
      <c r="L67" s="263">
        <v>2821.85</v>
      </c>
      <c r="M67" s="263">
        <v>64.099689999999995</v>
      </c>
    </row>
    <row r="68" spans="1:13">
      <c r="A68" s="282">
        <v>59</v>
      </c>
      <c r="B68" s="263" t="s">
        <v>84</v>
      </c>
      <c r="C68" s="263">
        <v>1503.15</v>
      </c>
      <c r="D68" s="265">
        <v>1502.4833333333336</v>
      </c>
      <c r="E68" s="265">
        <v>1490.7666666666671</v>
      </c>
      <c r="F68" s="265">
        <v>1478.3833333333334</v>
      </c>
      <c r="G68" s="265">
        <v>1466.666666666667</v>
      </c>
      <c r="H68" s="265">
        <v>1514.8666666666672</v>
      </c>
      <c r="I68" s="265">
        <v>1526.5833333333335</v>
      </c>
      <c r="J68" s="265">
        <v>1538.9666666666674</v>
      </c>
      <c r="K68" s="263">
        <v>1514.2</v>
      </c>
      <c r="L68" s="263">
        <v>1490.1</v>
      </c>
      <c r="M68" s="263">
        <v>2.8375900000000001</v>
      </c>
    </row>
    <row r="69" spans="1:13">
      <c r="A69" s="282">
        <v>60</v>
      </c>
      <c r="B69" s="263" t="s">
        <v>85</v>
      </c>
      <c r="C69" s="263">
        <v>578</v>
      </c>
      <c r="D69" s="265">
        <v>580.26666666666665</v>
      </c>
      <c r="E69" s="265">
        <v>567.73333333333335</v>
      </c>
      <c r="F69" s="265">
        <v>557.4666666666667</v>
      </c>
      <c r="G69" s="265">
        <v>544.93333333333339</v>
      </c>
      <c r="H69" s="265">
        <v>590.5333333333333</v>
      </c>
      <c r="I69" s="265">
        <v>603.06666666666661</v>
      </c>
      <c r="J69" s="265">
        <v>613.33333333333326</v>
      </c>
      <c r="K69" s="263">
        <v>592.79999999999995</v>
      </c>
      <c r="L69" s="263">
        <v>570</v>
      </c>
      <c r="M69" s="263">
        <v>26.41309</v>
      </c>
    </row>
    <row r="70" spans="1:13">
      <c r="A70" s="282">
        <v>61</v>
      </c>
      <c r="B70" s="263" t="s">
        <v>232</v>
      </c>
      <c r="C70" s="263">
        <v>729.85</v>
      </c>
      <c r="D70" s="265">
        <v>728.41666666666663</v>
      </c>
      <c r="E70" s="265">
        <v>721.98333333333323</v>
      </c>
      <c r="F70" s="265">
        <v>714.11666666666656</v>
      </c>
      <c r="G70" s="265">
        <v>707.68333333333317</v>
      </c>
      <c r="H70" s="265">
        <v>736.2833333333333</v>
      </c>
      <c r="I70" s="265">
        <v>742.7166666666667</v>
      </c>
      <c r="J70" s="265">
        <v>750.58333333333337</v>
      </c>
      <c r="K70" s="263">
        <v>734.85</v>
      </c>
      <c r="L70" s="263">
        <v>720.55</v>
      </c>
      <c r="M70" s="263">
        <v>4.52576</v>
      </c>
    </row>
    <row r="71" spans="1:13">
      <c r="A71" s="282">
        <v>62</v>
      </c>
      <c r="B71" s="263" t="s">
        <v>233</v>
      </c>
      <c r="C71" s="263">
        <v>377.45</v>
      </c>
      <c r="D71" s="265">
        <v>377.18333333333339</v>
      </c>
      <c r="E71" s="265">
        <v>371.61666666666679</v>
      </c>
      <c r="F71" s="265">
        <v>365.78333333333342</v>
      </c>
      <c r="G71" s="265">
        <v>360.21666666666681</v>
      </c>
      <c r="H71" s="265">
        <v>383.01666666666677</v>
      </c>
      <c r="I71" s="265">
        <v>388.58333333333337</v>
      </c>
      <c r="J71" s="265">
        <v>394.41666666666674</v>
      </c>
      <c r="K71" s="263">
        <v>382.75</v>
      </c>
      <c r="L71" s="263">
        <v>371.35</v>
      </c>
      <c r="M71" s="263">
        <v>15.23678</v>
      </c>
    </row>
    <row r="72" spans="1:13">
      <c r="A72" s="282">
        <v>63</v>
      </c>
      <c r="B72" s="263" t="s">
        <v>86</v>
      </c>
      <c r="C72" s="263">
        <v>839.85</v>
      </c>
      <c r="D72" s="265">
        <v>845.58333333333337</v>
      </c>
      <c r="E72" s="265">
        <v>831.31666666666672</v>
      </c>
      <c r="F72" s="265">
        <v>822.7833333333333</v>
      </c>
      <c r="G72" s="265">
        <v>808.51666666666665</v>
      </c>
      <c r="H72" s="265">
        <v>854.11666666666679</v>
      </c>
      <c r="I72" s="265">
        <v>868.38333333333344</v>
      </c>
      <c r="J72" s="265">
        <v>876.91666666666686</v>
      </c>
      <c r="K72" s="263">
        <v>859.85</v>
      </c>
      <c r="L72" s="263">
        <v>837.05</v>
      </c>
      <c r="M72" s="263">
        <v>5.4315800000000003</v>
      </c>
    </row>
    <row r="73" spans="1:13">
      <c r="A73" s="282">
        <v>64</v>
      </c>
      <c r="B73" s="263" t="s">
        <v>92</v>
      </c>
      <c r="C73" s="263">
        <v>250.5</v>
      </c>
      <c r="D73" s="265">
        <v>249</v>
      </c>
      <c r="E73" s="265">
        <v>246.65</v>
      </c>
      <c r="F73" s="265">
        <v>242.8</v>
      </c>
      <c r="G73" s="265">
        <v>240.45000000000002</v>
      </c>
      <c r="H73" s="265">
        <v>252.85</v>
      </c>
      <c r="I73" s="265">
        <v>255.20000000000002</v>
      </c>
      <c r="J73" s="265">
        <v>259.04999999999995</v>
      </c>
      <c r="K73" s="263">
        <v>251.35</v>
      </c>
      <c r="L73" s="263">
        <v>245.15</v>
      </c>
      <c r="M73" s="263">
        <v>35.910550000000001</v>
      </c>
    </row>
    <row r="74" spans="1:13">
      <c r="A74" s="282">
        <v>65</v>
      </c>
      <c r="B74" s="263" t="s">
        <v>87</v>
      </c>
      <c r="C74" s="263">
        <v>545.25</v>
      </c>
      <c r="D74" s="265">
        <v>543.86666666666667</v>
      </c>
      <c r="E74" s="265">
        <v>540.38333333333333</v>
      </c>
      <c r="F74" s="265">
        <v>535.51666666666665</v>
      </c>
      <c r="G74" s="265">
        <v>532.0333333333333</v>
      </c>
      <c r="H74" s="265">
        <v>548.73333333333335</v>
      </c>
      <c r="I74" s="265">
        <v>552.2166666666667</v>
      </c>
      <c r="J74" s="265">
        <v>557.08333333333337</v>
      </c>
      <c r="K74" s="263">
        <v>547.35</v>
      </c>
      <c r="L74" s="263">
        <v>539</v>
      </c>
      <c r="M74" s="263">
        <v>21.42388</v>
      </c>
    </row>
    <row r="75" spans="1:13">
      <c r="A75" s="282">
        <v>66</v>
      </c>
      <c r="B75" s="263" t="s">
        <v>234</v>
      </c>
      <c r="C75" s="263">
        <v>1567.2</v>
      </c>
      <c r="D75" s="265">
        <v>1564.0666666666666</v>
      </c>
      <c r="E75" s="265">
        <v>1543.1333333333332</v>
      </c>
      <c r="F75" s="265">
        <v>1519.0666666666666</v>
      </c>
      <c r="G75" s="265">
        <v>1498.1333333333332</v>
      </c>
      <c r="H75" s="265">
        <v>1588.1333333333332</v>
      </c>
      <c r="I75" s="265">
        <v>1609.0666666666666</v>
      </c>
      <c r="J75" s="265">
        <v>1633.1333333333332</v>
      </c>
      <c r="K75" s="263">
        <v>1585</v>
      </c>
      <c r="L75" s="263">
        <v>1540</v>
      </c>
      <c r="M75" s="263">
        <v>1.1493500000000001</v>
      </c>
    </row>
    <row r="76" spans="1:13">
      <c r="A76" s="282">
        <v>67</v>
      </c>
      <c r="B76" s="263" t="s">
        <v>832</v>
      </c>
      <c r="C76" s="263">
        <v>169.05</v>
      </c>
      <c r="D76" s="265">
        <v>169.6</v>
      </c>
      <c r="E76" s="265">
        <v>166.5</v>
      </c>
      <c r="F76" s="265">
        <v>163.95000000000002</v>
      </c>
      <c r="G76" s="265">
        <v>160.85000000000002</v>
      </c>
      <c r="H76" s="265">
        <v>172.14999999999998</v>
      </c>
      <c r="I76" s="265">
        <v>175.24999999999994</v>
      </c>
      <c r="J76" s="265">
        <v>177.79999999999995</v>
      </c>
      <c r="K76" s="263">
        <v>172.7</v>
      </c>
      <c r="L76" s="263">
        <v>167.05</v>
      </c>
      <c r="M76" s="263">
        <v>14.38519</v>
      </c>
    </row>
    <row r="77" spans="1:13">
      <c r="A77" s="282">
        <v>68</v>
      </c>
      <c r="B77" s="263" t="s">
        <v>90</v>
      </c>
      <c r="C77" s="263">
        <v>4063.05</v>
      </c>
      <c r="D77" s="265">
        <v>4055.15</v>
      </c>
      <c r="E77" s="265">
        <v>4025.9</v>
      </c>
      <c r="F77" s="265">
        <v>3988.75</v>
      </c>
      <c r="G77" s="265">
        <v>3959.5</v>
      </c>
      <c r="H77" s="265">
        <v>4092.3</v>
      </c>
      <c r="I77" s="265">
        <v>4121.55</v>
      </c>
      <c r="J77" s="265">
        <v>4158.7000000000007</v>
      </c>
      <c r="K77" s="263">
        <v>4084.4</v>
      </c>
      <c r="L77" s="263">
        <v>4018</v>
      </c>
      <c r="M77" s="263">
        <v>4.2319000000000004</v>
      </c>
    </row>
    <row r="78" spans="1:13">
      <c r="A78" s="282">
        <v>69</v>
      </c>
      <c r="B78" s="263" t="s">
        <v>348</v>
      </c>
      <c r="C78" s="263">
        <v>2841.45</v>
      </c>
      <c r="D78" s="265">
        <v>2844.6833333333329</v>
      </c>
      <c r="E78" s="265">
        <v>2824.766666666666</v>
      </c>
      <c r="F78" s="265">
        <v>2808.083333333333</v>
      </c>
      <c r="G78" s="265">
        <v>2788.1666666666661</v>
      </c>
      <c r="H78" s="265">
        <v>2861.3666666666659</v>
      </c>
      <c r="I78" s="265">
        <v>2881.2833333333328</v>
      </c>
      <c r="J78" s="265">
        <v>2897.9666666666658</v>
      </c>
      <c r="K78" s="263">
        <v>2864.6</v>
      </c>
      <c r="L78" s="263">
        <v>2828</v>
      </c>
      <c r="M78" s="263">
        <v>2.5167799999999998</v>
      </c>
    </row>
    <row r="79" spans="1:13">
      <c r="A79" s="282">
        <v>70</v>
      </c>
      <c r="B79" s="263" t="s">
        <v>93</v>
      </c>
      <c r="C79" s="263">
        <v>5168.45</v>
      </c>
      <c r="D79" s="265">
        <v>5183.4833333333336</v>
      </c>
      <c r="E79" s="265">
        <v>5114.9666666666672</v>
      </c>
      <c r="F79" s="265">
        <v>5061.4833333333336</v>
      </c>
      <c r="G79" s="265">
        <v>4992.9666666666672</v>
      </c>
      <c r="H79" s="265">
        <v>5236.9666666666672</v>
      </c>
      <c r="I79" s="265">
        <v>5305.4833333333336</v>
      </c>
      <c r="J79" s="265">
        <v>5358.9666666666672</v>
      </c>
      <c r="K79" s="263">
        <v>5252</v>
      </c>
      <c r="L79" s="263">
        <v>5130</v>
      </c>
      <c r="M79" s="263">
        <v>9.7837499999999995</v>
      </c>
    </row>
    <row r="80" spans="1:13">
      <c r="A80" s="282">
        <v>71</v>
      </c>
      <c r="B80" s="263" t="s">
        <v>235</v>
      </c>
      <c r="C80" s="263">
        <v>59.9</v>
      </c>
      <c r="D80" s="265">
        <v>58.866666666666667</v>
      </c>
      <c r="E80" s="265">
        <v>57.833333333333336</v>
      </c>
      <c r="F80" s="265">
        <v>55.766666666666666</v>
      </c>
      <c r="G80" s="265">
        <v>54.733333333333334</v>
      </c>
      <c r="H80" s="265">
        <v>60.933333333333337</v>
      </c>
      <c r="I80" s="265">
        <v>61.966666666666669</v>
      </c>
      <c r="J80" s="265">
        <v>64.033333333333331</v>
      </c>
      <c r="K80" s="263">
        <v>59.9</v>
      </c>
      <c r="L80" s="263">
        <v>56.8</v>
      </c>
      <c r="M80" s="263">
        <v>28.888010000000001</v>
      </c>
    </row>
    <row r="81" spans="1:13">
      <c r="A81" s="282">
        <v>72</v>
      </c>
      <c r="B81" s="263" t="s">
        <v>94</v>
      </c>
      <c r="C81" s="263">
        <v>2443.25</v>
      </c>
      <c r="D81" s="265">
        <v>2422.7333333333331</v>
      </c>
      <c r="E81" s="265">
        <v>2397.5166666666664</v>
      </c>
      <c r="F81" s="265">
        <v>2351.7833333333333</v>
      </c>
      <c r="G81" s="265">
        <v>2326.5666666666666</v>
      </c>
      <c r="H81" s="265">
        <v>2468.4666666666662</v>
      </c>
      <c r="I81" s="265">
        <v>2493.6833333333325</v>
      </c>
      <c r="J81" s="265">
        <v>2539.4166666666661</v>
      </c>
      <c r="K81" s="263">
        <v>2447.9499999999998</v>
      </c>
      <c r="L81" s="263">
        <v>2377</v>
      </c>
      <c r="M81" s="263">
        <v>6.2877900000000002</v>
      </c>
    </row>
    <row r="82" spans="1:13">
      <c r="A82" s="282">
        <v>73</v>
      </c>
      <c r="B82" s="263" t="s">
        <v>236</v>
      </c>
      <c r="C82" s="263">
        <v>485.45</v>
      </c>
      <c r="D82" s="265">
        <v>485.51666666666665</v>
      </c>
      <c r="E82" s="265">
        <v>482.98333333333329</v>
      </c>
      <c r="F82" s="265">
        <v>480.51666666666665</v>
      </c>
      <c r="G82" s="265">
        <v>477.98333333333329</v>
      </c>
      <c r="H82" s="265">
        <v>487.98333333333329</v>
      </c>
      <c r="I82" s="265">
        <v>490.51666666666659</v>
      </c>
      <c r="J82" s="265">
        <v>492.98333333333329</v>
      </c>
      <c r="K82" s="263">
        <v>488.05</v>
      </c>
      <c r="L82" s="263">
        <v>483.05</v>
      </c>
      <c r="M82" s="263">
        <v>2.02508</v>
      </c>
    </row>
    <row r="83" spans="1:13">
      <c r="A83" s="282">
        <v>74</v>
      </c>
      <c r="B83" s="263" t="s">
        <v>237</v>
      </c>
      <c r="C83" s="263">
        <v>1349.3</v>
      </c>
      <c r="D83" s="265">
        <v>1340</v>
      </c>
      <c r="E83" s="265">
        <v>1302.5999999999999</v>
      </c>
      <c r="F83" s="265">
        <v>1255.8999999999999</v>
      </c>
      <c r="G83" s="265">
        <v>1218.4999999999998</v>
      </c>
      <c r="H83" s="265">
        <v>1386.7</v>
      </c>
      <c r="I83" s="265">
        <v>1424.1000000000001</v>
      </c>
      <c r="J83" s="265">
        <v>1470.8000000000002</v>
      </c>
      <c r="K83" s="263">
        <v>1377.4</v>
      </c>
      <c r="L83" s="263">
        <v>1293.3</v>
      </c>
      <c r="M83" s="263">
        <v>0.85511999999999999</v>
      </c>
    </row>
    <row r="84" spans="1:13">
      <c r="A84" s="282">
        <v>75</v>
      </c>
      <c r="B84" s="263" t="s">
        <v>96</v>
      </c>
      <c r="C84" s="263">
        <v>1131.8</v>
      </c>
      <c r="D84" s="265">
        <v>1129.6166666666668</v>
      </c>
      <c r="E84" s="265">
        <v>1117.2333333333336</v>
      </c>
      <c r="F84" s="265">
        <v>1102.6666666666667</v>
      </c>
      <c r="G84" s="265">
        <v>1090.2833333333335</v>
      </c>
      <c r="H84" s="265">
        <v>1144.1833333333336</v>
      </c>
      <c r="I84" s="265">
        <v>1156.5666666666668</v>
      </c>
      <c r="J84" s="265">
        <v>1171.1333333333337</v>
      </c>
      <c r="K84" s="263">
        <v>1142</v>
      </c>
      <c r="L84" s="263">
        <v>1115.05</v>
      </c>
      <c r="M84" s="263">
        <v>12.452870000000001</v>
      </c>
    </row>
    <row r="85" spans="1:13">
      <c r="A85" s="282">
        <v>76</v>
      </c>
      <c r="B85" s="263" t="s">
        <v>97</v>
      </c>
      <c r="C85" s="263">
        <v>182.8</v>
      </c>
      <c r="D85" s="265">
        <v>183.26666666666665</v>
      </c>
      <c r="E85" s="265">
        <v>181.08333333333331</v>
      </c>
      <c r="F85" s="265">
        <v>179.36666666666667</v>
      </c>
      <c r="G85" s="265">
        <v>177.18333333333334</v>
      </c>
      <c r="H85" s="265">
        <v>184.98333333333329</v>
      </c>
      <c r="I85" s="265">
        <v>187.16666666666663</v>
      </c>
      <c r="J85" s="265">
        <v>188.88333333333327</v>
      </c>
      <c r="K85" s="263">
        <v>185.45</v>
      </c>
      <c r="L85" s="263">
        <v>181.55</v>
      </c>
      <c r="M85" s="263">
        <v>26.307860000000002</v>
      </c>
    </row>
    <row r="86" spans="1:13">
      <c r="A86" s="282">
        <v>77</v>
      </c>
      <c r="B86" s="263" t="s">
        <v>98</v>
      </c>
      <c r="C86" s="263">
        <v>78.599999999999994</v>
      </c>
      <c r="D86" s="265">
        <v>79.25</v>
      </c>
      <c r="E86" s="265">
        <v>77.650000000000006</v>
      </c>
      <c r="F86" s="265">
        <v>76.7</v>
      </c>
      <c r="G86" s="265">
        <v>75.100000000000009</v>
      </c>
      <c r="H86" s="265">
        <v>80.2</v>
      </c>
      <c r="I86" s="265">
        <v>81.8</v>
      </c>
      <c r="J86" s="265">
        <v>82.75</v>
      </c>
      <c r="K86" s="263">
        <v>80.849999999999994</v>
      </c>
      <c r="L86" s="263">
        <v>78.3</v>
      </c>
      <c r="M86" s="263">
        <v>174.72483</v>
      </c>
    </row>
    <row r="87" spans="1:13">
      <c r="A87" s="282">
        <v>78</v>
      </c>
      <c r="B87" s="263" t="s">
        <v>359</v>
      </c>
      <c r="C87" s="263">
        <v>219.9</v>
      </c>
      <c r="D87" s="265">
        <v>220.54999999999998</v>
      </c>
      <c r="E87" s="265">
        <v>217.59999999999997</v>
      </c>
      <c r="F87" s="265">
        <v>215.29999999999998</v>
      </c>
      <c r="G87" s="265">
        <v>212.34999999999997</v>
      </c>
      <c r="H87" s="265">
        <v>222.84999999999997</v>
      </c>
      <c r="I87" s="265">
        <v>225.79999999999995</v>
      </c>
      <c r="J87" s="265">
        <v>228.09999999999997</v>
      </c>
      <c r="K87" s="263">
        <v>223.5</v>
      </c>
      <c r="L87" s="263">
        <v>218.25</v>
      </c>
      <c r="M87" s="263">
        <v>27.937840000000001</v>
      </c>
    </row>
    <row r="88" spans="1:13">
      <c r="A88" s="282">
        <v>79</v>
      </c>
      <c r="B88" s="263" t="s">
        <v>240</v>
      </c>
      <c r="C88" s="263">
        <v>45.55</v>
      </c>
      <c r="D88" s="265">
        <v>45.966666666666669</v>
      </c>
      <c r="E88" s="265">
        <v>44.983333333333334</v>
      </c>
      <c r="F88" s="265">
        <v>44.416666666666664</v>
      </c>
      <c r="G88" s="265">
        <v>43.43333333333333</v>
      </c>
      <c r="H88" s="265">
        <v>46.533333333333339</v>
      </c>
      <c r="I88" s="265">
        <v>47.516666666666673</v>
      </c>
      <c r="J88" s="265">
        <v>48.083333333333343</v>
      </c>
      <c r="K88" s="263">
        <v>46.95</v>
      </c>
      <c r="L88" s="263">
        <v>45.4</v>
      </c>
      <c r="M88" s="263">
        <v>49.027619999999999</v>
      </c>
    </row>
    <row r="89" spans="1:13">
      <c r="A89" s="282">
        <v>80</v>
      </c>
      <c r="B89" s="263" t="s">
        <v>99</v>
      </c>
      <c r="C89" s="263">
        <v>151.15</v>
      </c>
      <c r="D89" s="265">
        <v>149.53333333333333</v>
      </c>
      <c r="E89" s="265">
        <v>147.21666666666667</v>
      </c>
      <c r="F89" s="265">
        <v>143.28333333333333</v>
      </c>
      <c r="G89" s="265">
        <v>140.96666666666667</v>
      </c>
      <c r="H89" s="265">
        <v>153.46666666666667</v>
      </c>
      <c r="I89" s="265">
        <v>155.78333333333333</v>
      </c>
      <c r="J89" s="265">
        <v>159.71666666666667</v>
      </c>
      <c r="K89" s="263">
        <v>151.85</v>
      </c>
      <c r="L89" s="263">
        <v>145.6</v>
      </c>
      <c r="M89" s="263">
        <v>265.12202000000002</v>
      </c>
    </row>
    <row r="90" spans="1:13">
      <c r="A90" s="282">
        <v>81</v>
      </c>
      <c r="B90" s="263" t="s">
        <v>102</v>
      </c>
      <c r="C90" s="263">
        <v>24.3</v>
      </c>
      <c r="D90" s="265">
        <v>24.099999999999998</v>
      </c>
      <c r="E90" s="265">
        <v>23.699999999999996</v>
      </c>
      <c r="F90" s="265">
        <v>23.099999999999998</v>
      </c>
      <c r="G90" s="265">
        <v>22.699999999999996</v>
      </c>
      <c r="H90" s="265">
        <v>24.699999999999996</v>
      </c>
      <c r="I90" s="265">
        <v>25.099999999999994</v>
      </c>
      <c r="J90" s="265">
        <v>25.699999999999996</v>
      </c>
      <c r="K90" s="263">
        <v>24.5</v>
      </c>
      <c r="L90" s="263">
        <v>23.5</v>
      </c>
      <c r="M90" s="263">
        <v>147.32558</v>
      </c>
    </row>
    <row r="91" spans="1:13">
      <c r="A91" s="282">
        <v>82</v>
      </c>
      <c r="B91" s="263" t="s">
        <v>241</v>
      </c>
      <c r="C91" s="263">
        <v>204.45</v>
      </c>
      <c r="D91" s="265">
        <v>205.95000000000002</v>
      </c>
      <c r="E91" s="265">
        <v>201.90000000000003</v>
      </c>
      <c r="F91" s="265">
        <v>199.35000000000002</v>
      </c>
      <c r="G91" s="265">
        <v>195.30000000000004</v>
      </c>
      <c r="H91" s="265">
        <v>208.50000000000003</v>
      </c>
      <c r="I91" s="265">
        <v>212.55000000000004</v>
      </c>
      <c r="J91" s="265">
        <v>215.10000000000002</v>
      </c>
      <c r="K91" s="263">
        <v>210</v>
      </c>
      <c r="L91" s="263">
        <v>203.4</v>
      </c>
      <c r="M91" s="263">
        <v>2.8335699999999999</v>
      </c>
    </row>
    <row r="92" spans="1:13">
      <c r="A92" s="282">
        <v>83</v>
      </c>
      <c r="B92" s="263" t="s">
        <v>100</v>
      </c>
      <c r="C92" s="263">
        <v>570.15</v>
      </c>
      <c r="D92" s="265">
        <v>571.93333333333339</v>
      </c>
      <c r="E92" s="265">
        <v>564.61666666666679</v>
      </c>
      <c r="F92" s="265">
        <v>559.08333333333337</v>
      </c>
      <c r="G92" s="265">
        <v>551.76666666666677</v>
      </c>
      <c r="H92" s="265">
        <v>577.46666666666681</v>
      </c>
      <c r="I92" s="265">
        <v>584.78333333333342</v>
      </c>
      <c r="J92" s="265">
        <v>590.31666666666683</v>
      </c>
      <c r="K92" s="263">
        <v>579.25</v>
      </c>
      <c r="L92" s="263">
        <v>566.4</v>
      </c>
      <c r="M92" s="263">
        <v>22.141079999999999</v>
      </c>
    </row>
    <row r="93" spans="1:13">
      <c r="A93" s="282">
        <v>84</v>
      </c>
      <c r="B93" s="263" t="s">
        <v>242</v>
      </c>
      <c r="C93" s="263">
        <v>511</v>
      </c>
      <c r="D93" s="265">
        <v>512.5</v>
      </c>
      <c r="E93" s="265">
        <v>504.5</v>
      </c>
      <c r="F93" s="265">
        <v>498</v>
      </c>
      <c r="G93" s="265">
        <v>490</v>
      </c>
      <c r="H93" s="265">
        <v>519</v>
      </c>
      <c r="I93" s="265">
        <v>527</v>
      </c>
      <c r="J93" s="265">
        <v>533.5</v>
      </c>
      <c r="K93" s="263">
        <v>520.5</v>
      </c>
      <c r="L93" s="263">
        <v>506</v>
      </c>
      <c r="M93" s="263">
        <v>0.88748000000000005</v>
      </c>
    </row>
    <row r="94" spans="1:13">
      <c r="A94" s="282">
        <v>85</v>
      </c>
      <c r="B94" s="263" t="s">
        <v>103</v>
      </c>
      <c r="C94" s="263">
        <v>709.95</v>
      </c>
      <c r="D94" s="265">
        <v>710.33333333333337</v>
      </c>
      <c r="E94" s="265">
        <v>700.2166666666667</v>
      </c>
      <c r="F94" s="265">
        <v>690.48333333333335</v>
      </c>
      <c r="G94" s="265">
        <v>680.36666666666667</v>
      </c>
      <c r="H94" s="265">
        <v>720.06666666666672</v>
      </c>
      <c r="I94" s="265">
        <v>730.18333333333328</v>
      </c>
      <c r="J94" s="265">
        <v>739.91666666666674</v>
      </c>
      <c r="K94" s="263">
        <v>720.45</v>
      </c>
      <c r="L94" s="263">
        <v>700.6</v>
      </c>
      <c r="M94" s="263">
        <v>8.4080499999999994</v>
      </c>
    </row>
    <row r="95" spans="1:13">
      <c r="A95" s="282">
        <v>86</v>
      </c>
      <c r="B95" s="263" t="s">
        <v>243</v>
      </c>
      <c r="C95" s="263">
        <v>507</v>
      </c>
      <c r="D95" s="265">
        <v>506.98333333333329</v>
      </c>
      <c r="E95" s="265">
        <v>503.41666666666657</v>
      </c>
      <c r="F95" s="265">
        <v>499.83333333333326</v>
      </c>
      <c r="G95" s="265">
        <v>496.26666666666654</v>
      </c>
      <c r="H95" s="265">
        <v>510.56666666666661</v>
      </c>
      <c r="I95" s="265">
        <v>514.13333333333333</v>
      </c>
      <c r="J95" s="265">
        <v>517.7166666666667</v>
      </c>
      <c r="K95" s="263">
        <v>510.55</v>
      </c>
      <c r="L95" s="263">
        <v>503.4</v>
      </c>
      <c r="M95" s="263">
        <v>0.35568</v>
      </c>
    </row>
    <row r="96" spans="1:13">
      <c r="A96" s="282">
        <v>87</v>
      </c>
      <c r="B96" s="263" t="s">
        <v>244</v>
      </c>
      <c r="C96" s="263">
        <v>1254.5</v>
      </c>
      <c r="D96" s="265">
        <v>1237.5833333333333</v>
      </c>
      <c r="E96" s="265">
        <v>1216.9166666666665</v>
      </c>
      <c r="F96" s="265">
        <v>1179.3333333333333</v>
      </c>
      <c r="G96" s="265">
        <v>1158.6666666666665</v>
      </c>
      <c r="H96" s="265">
        <v>1275.1666666666665</v>
      </c>
      <c r="I96" s="265">
        <v>1295.833333333333</v>
      </c>
      <c r="J96" s="265">
        <v>1333.4166666666665</v>
      </c>
      <c r="K96" s="263">
        <v>1258.25</v>
      </c>
      <c r="L96" s="263">
        <v>1200</v>
      </c>
      <c r="M96" s="263">
        <v>16.25142</v>
      </c>
    </row>
    <row r="97" spans="1:13">
      <c r="A97" s="282">
        <v>88</v>
      </c>
      <c r="B97" s="263" t="s">
        <v>104</v>
      </c>
      <c r="C97" s="263">
        <v>1447.9</v>
      </c>
      <c r="D97" s="265">
        <v>1438.6666666666667</v>
      </c>
      <c r="E97" s="265">
        <v>1427.3333333333335</v>
      </c>
      <c r="F97" s="265">
        <v>1406.7666666666667</v>
      </c>
      <c r="G97" s="265">
        <v>1395.4333333333334</v>
      </c>
      <c r="H97" s="265">
        <v>1459.2333333333336</v>
      </c>
      <c r="I97" s="265">
        <v>1470.5666666666671</v>
      </c>
      <c r="J97" s="265">
        <v>1491.1333333333337</v>
      </c>
      <c r="K97" s="263">
        <v>1450</v>
      </c>
      <c r="L97" s="263">
        <v>1418.1</v>
      </c>
      <c r="M97" s="263">
        <v>16.36815</v>
      </c>
    </row>
    <row r="98" spans="1:13">
      <c r="A98" s="282">
        <v>89</v>
      </c>
      <c r="B98" s="263" t="s">
        <v>372</v>
      </c>
      <c r="C98" s="263">
        <v>534.95000000000005</v>
      </c>
      <c r="D98" s="265">
        <v>533.61666666666667</v>
      </c>
      <c r="E98" s="265">
        <v>530.23333333333335</v>
      </c>
      <c r="F98" s="265">
        <v>525.51666666666665</v>
      </c>
      <c r="G98" s="265">
        <v>522.13333333333333</v>
      </c>
      <c r="H98" s="265">
        <v>538.33333333333337</v>
      </c>
      <c r="I98" s="265">
        <v>541.71666666666681</v>
      </c>
      <c r="J98" s="265">
        <v>546.43333333333339</v>
      </c>
      <c r="K98" s="263">
        <v>537</v>
      </c>
      <c r="L98" s="263">
        <v>528.9</v>
      </c>
      <c r="M98" s="263">
        <v>3.3903099999999999</v>
      </c>
    </row>
    <row r="99" spans="1:13">
      <c r="A99" s="282">
        <v>90</v>
      </c>
      <c r="B99" s="263" t="s">
        <v>246</v>
      </c>
      <c r="C99" s="263">
        <v>271.05</v>
      </c>
      <c r="D99" s="265">
        <v>271.68333333333334</v>
      </c>
      <c r="E99" s="265">
        <v>268.36666666666667</v>
      </c>
      <c r="F99" s="265">
        <v>265.68333333333334</v>
      </c>
      <c r="G99" s="265">
        <v>262.36666666666667</v>
      </c>
      <c r="H99" s="265">
        <v>274.36666666666667</v>
      </c>
      <c r="I99" s="265">
        <v>277.68333333333339</v>
      </c>
      <c r="J99" s="265">
        <v>280.36666666666667</v>
      </c>
      <c r="K99" s="263">
        <v>275</v>
      </c>
      <c r="L99" s="263">
        <v>269</v>
      </c>
      <c r="M99" s="263">
        <v>3.77536</v>
      </c>
    </row>
    <row r="100" spans="1:13">
      <c r="A100" s="282">
        <v>91</v>
      </c>
      <c r="B100" s="263" t="s">
        <v>107</v>
      </c>
      <c r="C100" s="263">
        <v>916</v>
      </c>
      <c r="D100" s="265">
        <v>913.7166666666667</v>
      </c>
      <c r="E100" s="265">
        <v>903.53333333333342</v>
      </c>
      <c r="F100" s="265">
        <v>891.06666666666672</v>
      </c>
      <c r="G100" s="265">
        <v>880.88333333333344</v>
      </c>
      <c r="H100" s="265">
        <v>926.18333333333339</v>
      </c>
      <c r="I100" s="265">
        <v>936.36666666666679</v>
      </c>
      <c r="J100" s="265">
        <v>948.83333333333337</v>
      </c>
      <c r="K100" s="263">
        <v>923.9</v>
      </c>
      <c r="L100" s="263">
        <v>901.25</v>
      </c>
      <c r="M100" s="263">
        <v>63.191040000000001</v>
      </c>
    </row>
    <row r="101" spans="1:13">
      <c r="A101" s="282">
        <v>92</v>
      </c>
      <c r="B101" s="263" t="s">
        <v>248</v>
      </c>
      <c r="C101" s="263">
        <v>2732.15</v>
      </c>
      <c r="D101" s="265">
        <v>2741.7166666666667</v>
      </c>
      <c r="E101" s="265">
        <v>2715.4333333333334</v>
      </c>
      <c r="F101" s="265">
        <v>2698.7166666666667</v>
      </c>
      <c r="G101" s="265">
        <v>2672.4333333333334</v>
      </c>
      <c r="H101" s="265">
        <v>2758.4333333333334</v>
      </c>
      <c r="I101" s="265">
        <v>2784.7166666666672</v>
      </c>
      <c r="J101" s="265">
        <v>2801.4333333333334</v>
      </c>
      <c r="K101" s="263">
        <v>2768</v>
      </c>
      <c r="L101" s="263">
        <v>2725</v>
      </c>
      <c r="M101" s="263">
        <v>2.76736</v>
      </c>
    </row>
    <row r="102" spans="1:13">
      <c r="A102" s="282">
        <v>93</v>
      </c>
      <c r="B102" s="263" t="s">
        <v>109</v>
      </c>
      <c r="C102" s="263">
        <v>1400.9</v>
      </c>
      <c r="D102" s="265">
        <v>1402.2333333333333</v>
      </c>
      <c r="E102" s="265">
        <v>1393.6666666666667</v>
      </c>
      <c r="F102" s="265">
        <v>1386.4333333333334</v>
      </c>
      <c r="G102" s="265">
        <v>1377.8666666666668</v>
      </c>
      <c r="H102" s="265">
        <v>1409.4666666666667</v>
      </c>
      <c r="I102" s="265">
        <v>1418.0333333333333</v>
      </c>
      <c r="J102" s="265">
        <v>1425.2666666666667</v>
      </c>
      <c r="K102" s="263">
        <v>1410.8</v>
      </c>
      <c r="L102" s="263">
        <v>1395</v>
      </c>
      <c r="M102" s="263">
        <v>57.385219999999997</v>
      </c>
    </row>
    <row r="103" spans="1:13">
      <c r="A103" s="282">
        <v>94</v>
      </c>
      <c r="B103" s="263" t="s">
        <v>249</v>
      </c>
      <c r="C103" s="263">
        <v>671.8</v>
      </c>
      <c r="D103" s="265">
        <v>673.56666666666661</v>
      </c>
      <c r="E103" s="265">
        <v>667.23333333333323</v>
      </c>
      <c r="F103" s="265">
        <v>662.66666666666663</v>
      </c>
      <c r="G103" s="265">
        <v>656.33333333333326</v>
      </c>
      <c r="H103" s="265">
        <v>678.13333333333321</v>
      </c>
      <c r="I103" s="265">
        <v>684.4666666666667</v>
      </c>
      <c r="J103" s="265">
        <v>689.03333333333319</v>
      </c>
      <c r="K103" s="263">
        <v>679.9</v>
      </c>
      <c r="L103" s="263">
        <v>669</v>
      </c>
      <c r="M103" s="263">
        <v>22.69126</v>
      </c>
    </row>
    <row r="104" spans="1:13">
      <c r="A104" s="282">
        <v>95</v>
      </c>
      <c r="B104" s="263" t="s">
        <v>105</v>
      </c>
      <c r="C104" s="263">
        <v>1006.75</v>
      </c>
      <c r="D104" s="265">
        <v>1001.7833333333333</v>
      </c>
      <c r="E104" s="265">
        <v>993.56666666666661</v>
      </c>
      <c r="F104" s="265">
        <v>980.38333333333333</v>
      </c>
      <c r="G104" s="265">
        <v>972.16666666666663</v>
      </c>
      <c r="H104" s="265">
        <v>1014.9666666666666</v>
      </c>
      <c r="I104" s="265">
        <v>1023.1833333333333</v>
      </c>
      <c r="J104" s="265">
        <v>1036.3666666666666</v>
      </c>
      <c r="K104" s="263">
        <v>1010</v>
      </c>
      <c r="L104" s="263">
        <v>988.6</v>
      </c>
      <c r="M104" s="263">
        <v>5.9692400000000001</v>
      </c>
    </row>
    <row r="105" spans="1:13">
      <c r="A105" s="282">
        <v>96</v>
      </c>
      <c r="B105" s="263" t="s">
        <v>110</v>
      </c>
      <c r="C105" s="263">
        <v>2913.3</v>
      </c>
      <c r="D105" s="265">
        <v>2879.15</v>
      </c>
      <c r="E105" s="265">
        <v>2836.3</v>
      </c>
      <c r="F105" s="265">
        <v>2759.3</v>
      </c>
      <c r="G105" s="265">
        <v>2716.4500000000003</v>
      </c>
      <c r="H105" s="265">
        <v>2956.15</v>
      </c>
      <c r="I105" s="265">
        <v>2998.9999999999995</v>
      </c>
      <c r="J105" s="265">
        <v>3076</v>
      </c>
      <c r="K105" s="263">
        <v>2922</v>
      </c>
      <c r="L105" s="263">
        <v>2802.15</v>
      </c>
      <c r="M105" s="263">
        <v>22.495290000000001</v>
      </c>
    </row>
    <row r="106" spans="1:13">
      <c r="A106" s="282">
        <v>97</v>
      </c>
      <c r="B106" s="263" t="s">
        <v>112</v>
      </c>
      <c r="C106" s="263">
        <v>385.95</v>
      </c>
      <c r="D106" s="265">
        <v>380.7833333333333</v>
      </c>
      <c r="E106" s="265">
        <v>372.96666666666658</v>
      </c>
      <c r="F106" s="265">
        <v>359.98333333333329</v>
      </c>
      <c r="G106" s="265">
        <v>352.16666666666657</v>
      </c>
      <c r="H106" s="265">
        <v>393.76666666666659</v>
      </c>
      <c r="I106" s="265">
        <v>401.58333333333331</v>
      </c>
      <c r="J106" s="265">
        <v>414.56666666666661</v>
      </c>
      <c r="K106" s="263">
        <v>388.6</v>
      </c>
      <c r="L106" s="263">
        <v>367.8</v>
      </c>
      <c r="M106" s="263">
        <v>319.12130999999999</v>
      </c>
    </row>
    <row r="107" spans="1:13">
      <c r="A107" s="282">
        <v>98</v>
      </c>
      <c r="B107" s="263" t="s">
        <v>113</v>
      </c>
      <c r="C107" s="263">
        <v>245.4</v>
      </c>
      <c r="D107" s="265">
        <v>246.48333333333335</v>
      </c>
      <c r="E107" s="265">
        <v>243.16666666666669</v>
      </c>
      <c r="F107" s="265">
        <v>240.93333333333334</v>
      </c>
      <c r="G107" s="265">
        <v>237.61666666666667</v>
      </c>
      <c r="H107" s="265">
        <v>248.7166666666667</v>
      </c>
      <c r="I107" s="265">
        <v>252.03333333333336</v>
      </c>
      <c r="J107" s="265">
        <v>254.26666666666671</v>
      </c>
      <c r="K107" s="263">
        <v>249.8</v>
      </c>
      <c r="L107" s="263">
        <v>244.25</v>
      </c>
      <c r="M107" s="263">
        <v>63.751460000000002</v>
      </c>
    </row>
    <row r="108" spans="1:13">
      <c r="A108" s="282">
        <v>99</v>
      </c>
      <c r="B108" s="263" t="s">
        <v>114</v>
      </c>
      <c r="C108" s="263">
        <v>2390</v>
      </c>
      <c r="D108" s="265">
        <v>2394.5333333333333</v>
      </c>
      <c r="E108" s="265">
        <v>2372.5166666666664</v>
      </c>
      <c r="F108" s="265">
        <v>2355.0333333333333</v>
      </c>
      <c r="G108" s="265">
        <v>2333.0166666666664</v>
      </c>
      <c r="H108" s="265">
        <v>2412.0166666666664</v>
      </c>
      <c r="I108" s="265">
        <v>2434.0333333333338</v>
      </c>
      <c r="J108" s="265">
        <v>2451.5166666666664</v>
      </c>
      <c r="K108" s="263">
        <v>2416.5500000000002</v>
      </c>
      <c r="L108" s="263">
        <v>2377.0500000000002</v>
      </c>
      <c r="M108" s="263">
        <v>13.7774</v>
      </c>
    </row>
    <row r="109" spans="1:13">
      <c r="A109" s="282">
        <v>100</v>
      </c>
      <c r="B109" s="263" t="s">
        <v>250</v>
      </c>
      <c r="C109" s="263">
        <v>296.5</v>
      </c>
      <c r="D109" s="265">
        <v>295.7</v>
      </c>
      <c r="E109" s="265">
        <v>290.79999999999995</v>
      </c>
      <c r="F109" s="265">
        <v>285.09999999999997</v>
      </c>
      <c r="G109" s="265">
        <v>280.19999999999993</v>
      </c>
      <c r="H109" s="265">
        <v>301.39999999999998</v>
      </c>
      <c r="I109" s="265">
        <v>306.29999999999995</v>
      </c>
      <c r="J109" s="265">
        <v>312</v>
      </c>
      <c r="K109" s="263">
        <v>300.60000000000002</v>
      </c>
      <c r="L109" s="263">
        <v>290</v>
      </c>
      <c r="M109" s="263">
        <v>36.18674</v>
      </c>
    </row>
    <row r="110" spans="1:13">
      <c r="A110" s="282">
        <v>101</v>
      </c>
      <c r="B110" s="263" t="s">
        <v>251</v>
      </c>
      <c r="C110" s="263">
        <v>42.75</v>
      </c>
      <c r="D110" s="265">
        <v>42.983333333333327</v>
      </c>
      <c r="E110" s="265">
        <v>42.366666666666653</v>
      </c>
      <c r="F110" s="265">
        <v>41.983333333333327</v>
      </c>
      <c r="G110" s="265">
        <v>41.366666666666653</v>
      </c>
      <c r="H110" s="265">
        <v>43.366666666666653</v>
      </c>
      <c r="I110" s="265">
        <v>43.983333333333327</v>
      </c>
      <c r="J110" s="265">
        <v>44.366666666666653</v>
      </c>
      <c r="K110" s="263">
        <v>43.6</v>
      </c>
      <c r="L110" s="263">
        <v>42.6</v>
      </c>
      <c r="M110" s="263">
        <v>7.82538</v>
      </c>
    </row>
    <row r="111" spans="1:13">
      <c r="A111" s="282">
        <v>102</v>
      </c>
      <c r="B111" s="263" t="s">
        <v>108</v>
      </c>
      <c r="C111" s="263">
        <v>2430.1</v>
      </c>
      <c r="D111" s="265">
        <v>2415.7000000000003</v>
      </c>
      <c r="E111" s="265">
        <v>2396.4000000000005</v>
      </c>
      <c r="F111" s="265">
        <v>2362.7000000000003</v>
      </c>
      <c r="G111" s="265">
        <v>2343.4000000000005</v>
      </c>
      <c r="H111" s="265">
        <v>2449.4000000000005</v>
      </c>
      <c r="I111" s="265">
        <v>2468.7000000000007</v>
      </c>
      <c r="J111" s="265">
        <v>2502.4000000000005</v>
      </c>
      <c r="K111" s="263">
        <v>2435</v>
      </c>
      <c r="L111" s="263">
        <v>2382</v>
      </c>
      <c r="M111" s="263">
        <v>24.018660000000001</v>
      </c>
    </row>
    <row r="112" spans="1:13">
      <c r="A112" s="282">
        <v>103</v>
      </c>
      <c r="B112" s="263" t="s">
        <v>116</v>
      </c>
      <c r="C112" s="263">
        <v>608.20000000000005</v>
      </c>
      <c r="D112" s="265">
        <v>606.1</v>
      </c>
      <c r="E112" s="265">
        <v>601.35</v>
      </c>
      <c r="F112" s="265">
        <v>594.5</v>
      </c>
      <c r="G112" s="265">
        <v>589.75</v>
      </c>
      <c r="H112" s="265">
        <v>612.95000000000005</v>
      </c>
      <c r="I112" s="265">
        <v>617.70000000000005</v>
      </c>
      <c r="J112" s="265">
        <v>624.55000000000007</v>
      </c>
      <c r="K112" s="263">
        <v>610.85</v>
      </c>
      <c r="L112" s="263">
        <v>599.25</v>
      </c>
      <c r="M112" s="263">
        <v>169.49762999999999</v>
      </c>
    </row>
    <row r="113" spans="1:13">
      <c r="A113" s="282">
        <v>104</v>
      </c>
      <c r="B113" s="263" t="s">
        <v>252</v>
      </c>
      <c r="C113" s="263">
        <v>1453.75</v>
      </c>
      <c r="D113" s="265">
        <v>1461.8833333333332</v>
      </c>
      <c r="E113" s="265">
        <v>1441.8666666666663</v>
      </c>
      <c r="F113" s="265">
        <v>1429.9833333333331</v>
      </c>
      <c r="G113" s="265">
        <v>1409.9666666666662</v>
      </c>
      <c r="H113" s="265">
        <v>1473.7666666666664</v>
      </c>
      <c r="I113" s="265">
        <v>1493.7833333333333</v>
      </c>
      <c r="J113" s="265">
        <v>1505.6666666666665</v>
      </c>
      <c r="K113" s="263">
        <v>1481.9</v>
      </c>
      <c r="L113" s="263">
        <v>1450</v>
      </c>
      <c r="M113" s="263">
        <v>2.8658600000000001</v>
      </c>
    </row>
    <row r="114" spans="1:13">
      <c r="A114" s="282">
        <v>105</v>
      </c>
      <c r="B114" s="263" t="s">
        <v>117</v>
      </c>
      <c r="C114" s="263">
        <v>564.54999999999995</v>
      </c>
      <c r="D114" s="265">
        <v>562.85</v>
      </c>
      <c r="E114" s="265">
        <v>555.70000000000005</v>
      </c>
      <c r="F114" s="265">
        <v>546.85</v>
      </c>
      <c r="G114" s="265">
        <v>539.70000000000005</v>
      </c>
      <c r="H114" s="265">
        <v>571.70000000000005</v>
      </c>
      <c r="I114" s="265">
        <v>578.84999999999991</v>
      </c>
      <c r="J114" s="265">
        <v>587.70000000000005</v>
      </c>
      <c r="K114" s="263">
        <v>570</v>
      </c>
      <c r="L114" s="263">
        <v>554</v>
      </c>
      <c r="M114" s="263">
        <v>52.633389999999999</v>
      </c>
    </row>
    <row r="115" spans="1:13">
      <c r="A115" s="282">
        <v>106</v>
      </c>
      <c r="B115" s="263" t="s">
        <v>387</v>
      </c>
      <c r="C115" s="263">
        <v>486.5</v>
      </c>
      <c r="D115" s="265">
        <v>481.7833333333333</v>
      </c>
      <c r="E115" s="265">
        <v>473.56666666666661</v>
      </c>
      <c r="F115" s="265">
        <v>460.63333333333333</v>
      </c>
      <c r="G115" s="265">
        <v>452.41666666666663</v>
      </c>
      <c r="H115" s="265">
        <v>494.71666666666658</v>
      </c>
      <c r="I115" s="265">
        <v>502.93333333333328</v>
      </c>
      <c r="J115" s="265">
        <v>515.86666666666656</v>
      </c>
      <c r="K115" s="263">
        <v>490</v>
      </c>
      <c r="L115" s="263">
        <v>468.85</v>
      </c>
      <c r="M115" s="263">
        <v>15.935180000000001</v>
      </c>
    </row>
    <row r="116" spans="1:13">
      <c r="A116" s="282">
        <v>107</v>
      </c>
      <c r="B116" s="263" t="s">
        <v>119</v>
      </c>
      <c r="C116" s="263">
        <v>56.85</v>
      </c>
      <c r="D116" s="265">
        <v>56.583333333333336</v>
      </c>
      <c r="E116" s="265">
        <v>56.06666666666667</v>
      </c>
      <c r="F116" s="265">
        <v>55.283333333333331</v>
      </c>
      <c r="G116" s="265">
        <v>54.766666666666666</v>
      </c>
      <c r="H116" s="265">
        <v>57.366666666666674</v>
      </c>
      <c r="I116" s="265">
        <v>57.88333333333334</v>
      </c>
      <c r="J116" s="265">
        <v>58.666666666666679</v>
      </c>
      <c r="K116" s="263">
        <v>57.1</v>
      </c>
      <c r="L116" s="263">
        <v>55.8</v>
      </c>
      <c r="M116" s="263">
        <v>246.39694</v>
      </c>
    </row>
    <row r="117" spans="1:13">
      <c r="A117" s="282">
        <v>108</v>
      </c>
      <c r="B117" s="263" t="s">
        <v>126</v>
      </c>
      <c r="C117" s="263">
        <v>202.75</v>
      </c>
      <c r="D117" s="265">
        <v>203.6</v>
      </c>
      <c r="E117" s="265">
        <v>201.25</v>
      </c>
      <c r="F117" s="265">
        <v>199.75</v>
      </c>
      <c r="G117" s="265">
        <v>197.4</v>
      </c>
      <c r="H117" s="265">
        <v>205.1</v>
      </c>
      <c r="I117" s="265">
        <v>207.44999999999996</v>
      </c>
      <c r="J117" s="265">
        <v>208.95</v>
      </c>
      <c r="K117" s="263">
        <v>205.95</v>
      </c>
      <c r="L117" s="263">
        <v>202.1</v>
      </c>
      <c r="M117" s="263">
        <v>143.20889</v>
      </c>
    </row>
    <row r="118" spans="1:13">
      <c r="A118" s="282">
        <v>109</v>
      </c>
      <c r="B118" s="263" t="s">
        <v>115</v>
      </c>
      <c r="C118" s="263">
        <v>176.6</v>
      </c>
      <c r="D118" s="265">
        <v>177.54999999999998</v>
      </c>
      <c r="E118" s="265">
        <v>173.69999999999996</v>
      </c>
      <c r="F118" s="265">
        <v>170.79999999999998</v>
      </c>
      <c r="G118" s="265">
        <v>166.94999999999996</v>
      </c>
      <c r="H118" s="265">
        <v>180.44999999999996</v>
      </c>
      <c r="I118" s="265">
        <v>184.29999999999998</v>
      </c>
      <c r="J118" s="265">
        <v>187.19999999999996</v>
      </c>
      <c r="K118" s="263">
        <v>181.4</v>
      </c>
      <c r="L118" s="263">
        <v>174.65</v>
      </c>
      <c r="M118" s="263">
        <v>76.820279999999997</v>
      </c>
    </row>
    <row r="119" spans="1:13">
      <c r="A119" s="282">
        <v>110</v>
      </c>
      <c r="B119" s="263" t="s">
        <v>255</v>
      </c>
      <c r="C119" s="263">
        <v>112.6</v>
      </c>
      <c r="D119" s="265">
        <v>112.46666666666665</v>
      </c>
      <c r="E119" s="265">
        <v>111.43333333333331</v>
      </c>
      <c r="F119" s="265">
        <v>110.26666666666665</v>
      </c>
      <c r="G119" s="265">
        <v>109.23333333333331</v>
      </c>
      <c r="H119" s="265">
        <v>113.63333333333331</v>
      </c>
      <c r="I119" s="265">
        <v>114.66666666666664</v>
      </c>
      <c r="J119" s="265">
        <v>115.83333333333331</v>
      </c>
      <c r="K119" s="263">
        <v>113.5</v>
      </c>
      <c r="L119" s="263">
        <v>111.3</v>
      </c>
      <c r="M119" s="263">
        <v>10.858029999999999</v>
      </c>
    </row>
    <row r="120" spans="1:13">
      <c r="A120" s="282">
        <v>111</v>
      </c>
      <c r="B120" s="263" t="s">
        <v>125</v>
      </c>
      <c r="C120" s="263">
        <v>92.6</v>
      </c>
      <c r="D120" s="265">
        <v>92.583333333333329</v>
      </c>
      <c r="E120" s="265">
        <v>92.016666666666652</v>
      </c>
      <c r="F120" s="265">
        <v>91.433333333333323</v>
      </c>
      <c r="G120" s="265">
        <v>90.866666666666646</v>
      </c>
      <c r="H120" s="265">
        <v>93.166666666666657</v>
      </c>
      <c r="I120" s="265">
        <v>93.733333333333348</v>
      </c>
      <c r="J120" s="265">
        <v>94.316666666666663</v>
      </c>
      <c r="K120" s="263">
        <v>93.15</v>
      </c>
      <c r="L120" s="263">
        <v>92</v>
      </c>
      <c r="M120" s="263">
        <v>147.22752</v>
      </c>
    </row>
    <row r="121" spans="1:13">
      <c r="A121" s="282">
        <v>112</v>
      </c>
      <c r="B121" s="263" t="s">
        <v>772</v>
      </c>
      <c r="C121" s="263">
        <v>1725.2</v>
      </c>
      <c r="D121" s="265">
        <v>1728.4166666666667</v>
      </c>
      <c r="E121" s="265">
        <v>1712.8333333333335</v>
      </c>
      <c r="F121" s="265">
        <v>1700.4666666666667</v>
      </c>
      <c r="G121" s="265">
        <v>1684.8833333333334</v>
      </c>
      <c r="H121" s="265">
        <v>1740.7833333333335</v>
      </c>
      <c r="I121" s="265">
        <v>1756.366666666667</v>
      </c>
      <c r="J121" s="265">
        <v>1768.7333333333336</v>
      </c>
      <c r="K121" s="263">
        <v>1744</v>
      </c>
      <c r="L121" s="263">
        <v>1716.05</v>
      </c>
      <c r="M121" s="263">
        <v>4.7723599999999999</v>
      </c>
    </row>
    <row r="122" spans="1:13">
      <c r="A122" s="282">
        <v>113</v>
      </c>
      <c r="B122" s="263" t="s">
        <v>120</v>
      </c>
      <c r="C122" s="263">
        <v>519.85</v>
      </c>
      <c r="D122" s="265">
        <v>516.51666666666665</v>
      </c>
      <c r="E122" s="265">
        <v>511.0333333333333</v>
      </c>
      <c r="F122" s="265">
        <v>502.21666666666664</v>
      </c>
      <c r="G122" s="265">
        <v>496.73333333333329</v>
      </c>
      <c r="H122" s="265">
        <v>525.33333333333326</v>
      </c>
      <c r="I122" s="265">
        <v>530.81666666666661</v>
      </c>
      <c r="J122" s="265">
        <v>539.63333333333333</v>
      </c>
      <c r="K122" s="263">
        <v>522</v>
      </c>
      <c r="L122" s="263">
        <v>507.7</v>
      </c>
      <c r="M122" s="263">
        <v>14.30439</v>
      </c>
    </row>
    <row r="123" spans="1:13">
      <c r="A123" s="282">
        <v>114</v>
      </c>
      <c r="B123" s="263" t="s">
        <v>826</v>
      </c>
      <c r="C123" s="263">
        <v>259.3</v>
      </c>
      <c r="D123" s="265">
        <v>257.38333333333338</v>
      </c>
      <c r="E123" s="265">
        <v>254.91666666666674</v>
      </c>
      <c r="F123" s="265">
        <v>250.53333333333336</v>
      </c>
      <c r="G123" s="265">
        <v>248.06666666666672</v>
      </c>
      <c r="H123" s="265">
        <v>261.76666666666677</v>
      </c>
      <c r="I123" s="265">
        <v>264.23333333333335</v>
      </c>
      <c r="J123" s="265">
        <v>268.61666666666679</v>
      </c>
      <c r="K123" s="263">
        <v>259.85000000000002</v>
      </c>
      <c r="L123" s="263">
        <v>253</v>
      </c>
      <c r="M123" s="263">
        <v>25.17332</v>
      </c>
    </row>
    <row r="124" spans="1:13">
      <c r="A124" s="282">
        <v>115</v>
      </c>
      <c r="B124" s="263" t="s">
        <v>122</v>
      </c>
      <c r="C124" s="263">
        <v>924.95</v>
      </c>
      <c r="D124" s="265">
        <v>927.86666666666667</v>
      </c>
      <c r="E124" s="265">
        <v>917.08333333333337</v>
      </c>
      <c r="F124" s="265">
        <v>909.2166666666667</v>
      </c>
      <c r="G124" s="265">
        <v>898.43333333333339</v>
      </c>
      <c r="H124" s="265">
        <v>935.73333333333335</v>
      </c>
      <c r="I124" s="265">
        <v>946.51666666666665</v>
      </c>
      <c r="J124" s="265">
        <v>954.38333333333333</v>
      </c>
      <c r="K124" s="263">
        <v>938.65</v>
      </c>
      <c r="L124" s="263">
        <v>920</v>
      </c>
      <c r="M124" s="263">
        <v>37.05397</v>
      </c>
    </row>
    <row r="125" spans="1:13">
      <c r="A125" s="282">
        <v>116</v>
      </c>
      <c r="B125" s="263" t="s">
        <v>256</v>
      </c>
      <c r="C125" s="263">
        <v>4758.45</v>
      </c>
      <c r="D125" s="265">
        <v>4786.4833333333336</v>
      </c>
      <c r="E125" s="265">
        <v>4693.9666666666672</v>
      </c>
      <c r="F125" s="265">
        <v>4629.4833333333336</v>
      </c>
      <c r="G125" s="265">
        <v>4536.9666666666672</v>
      </c>
      <c r="H125" s="265">
        <v>4850.9666666666672</v>
      </c>
      <c r="I125" s="265">
        <v>4943.4833333333336</v>
      </c>
      <c r="J125" s="265">
        <v>5007.9666666666672</v>
      </c>
      <c r="K125" s="263">
        <v>4879</v>
      </c>
      <c r="L125" s="263">
        <v>4722</v>
      </c>
      <c r="M125" s="263">
        <v>4.2563599999999999</v>
      </c>
    </row>
    <row r="126" spans="1:13">
      <c r="A126" s="282">
        <v>117</v>
      </c>
      <c r="B126" s="263" t="s">
        <v>124</v>
      </c>
      <c r="C126" s="263">
        <v>1361.6</v>
      </c>
      <c r="D126" s="265">
        <v>1354.5666666666668</v>
      </c>
      <c r="E126" s="265">
        <v>1344.4333333333336</v>
      </c>
      <c r="F126" s="265">
        <v>1327.2666666666669</v>
      </c>
      <c r="G126" s="265">
        <v>1317.1333333333337</v>
      </c>
      <c r="H126" s="265">
        <v>1371.7333333333336</v>
      </c>
      <c r="I126" s="265">
        <v>1381.8666666666668</v>
      </c>
      <c r="J126" s="265">
        <v>1399.0333333333335</v>
      </c>
      <c r="K126" s="263">
        <v>1364.7</v>
      </c>
      <c r="L126" s="263">
        <v>1337.4</v>
      </c>
      <c r="M126" s="263">
        <v>48.100900000000003</v>
      </c>
    </row>
    <row r="127" spans="1:13">
      <c r="A127" s="282">
        <v>118</v>
      </c>
      <c r="B127" s="263" t="s">
        <v>121</v>
      </c>
      <c r="C127" s="263">
        <v>1662.95</v>
      </c>
      <c r="D127" s="265">
        <v>1661.25</v>
      </c>
      <c r="E127" s="265">
        <v>1639.5</v>
      </c>
      <c r="F127" s="265">
        <v>1616.05</v>
      </c>
      <c r="G127" s="265">
        <v>1594.3</v>
      </c>
      <c r="H127" s="265">
        <v>1684.7</v>
      </c>
      <c r="I127" s="265">
        <v>1706.45</v>
      </c>
      <c r="J127" s="265">
        <v>1729.9</v>
      </c>
      <c r="K127" s="263">
        <v>1683</v>
      </c>
      <c r="L127" s="263">
        <v>1637.8</v>
      </c>
      <c r="M127" s="263">
        <v>6.4631499999999997</v>
      </c>
    </row>
    <row r="128" spans="1:13">
      <c r="A128" s="282">
        <v>119</v>
      </c>
      <c r="B128" s="263" t="s">
        <v>257</v>
      </c>
      <c r="C128" s="263">
        <v>2095.85</v>
      </c>
      <c r="D128" s="265">
        <v>2095.6833333333329</v>
      </c>
      <c r="E128" s="265">
        <v>2062.016666666666</v>
      </c>
      <c r="F128" s="265">
        <v>2028.1833333333329</v>
      </c>
      <c r="G128" s="265">
        <v>1994.516666666666</v>
      </c>
      <c r="H128" s="265">
        <v>2129.516666666666</v>
      </c>
      <c r="I128" s="265">
        <v>2163.1833333333329</v>
      </c>
      <c r="J128" s="265">
        <v>2197.016666666666</v>
      </c>
      <c r="K128" s="263">
        <v>2129.35</v>
      </c>
      <c r="L128" s="263">
        <v>2061.85</v>
      </c>
      <c r="M128" s="263">
        <v>1.08457</v>
      </c>
    </row>
    <row r="129" spans="1:13">
      <c r="A129" s="282">
        <v>120</v>
      </c>
      <c r="B129" s="263" t="s">
        <v>258</v>
      </c>
      <c r="C129" s="263">
        <v>116.5</v>
      </c>
      <c r="D129" s="265">
        <v>117.33333333333333</v>
      </c>
      <c r="E129" s="265">
        <v>114.16666666666666</v>
      </c>
      <c r="F129" s="265">
        <v>111.83333333333333</v>
      </c>
      <c r="G129" s="265">
        <v>108.66666666666666</v>
      </c>
      <c r="H129" s="265">
        <v>119.66666666666666</v>
      </c>
      <c r="I129" s="265">
        <v>122.83333333333331</v>
      </c>
      <c r="J129" s="265">
        <v>125.16666666666666</v>
      </c>
      <c r="K129" s="263">
        <v>120.5</v>
      </c>
      <c r="L129" s="263">
        <v>115</v>
      </c>
      <c r="M129" s="263">
        <v>89.187219999999996</v>
      </c>
    </row>
    <row r="130" spans="1:13">
      <c r="A130" s="282">
        <v>121</v>
      </c>
      <c r="B130" s="263" t="s">
        <v>128</v>
      </c>
      <c r="C130" s="263">
        <v>729.8</v>
      </c>
      <c r="D130" s="265">
        <v>729.93333333333339</v>
      </c>
      <c r="E130" s="265">
        <v>717.86666666666679</v>
      </c>
      <c r="F130" s="265">
        <v>705.93333333333339</v>
      </c>
      <c r="G130" s="265">
        <v>693.86666666666679</v>
      </c>
      <c r="H130" s="265">
        <v>741.86666666666679</v>
      </c>
      <c r="I130" s="265">
        <v>753.93333333333339</v>
      </c>
      <c r="J130" s="265">
        <v>765.86666666666679</v>
      </c>
      <c r="K130" s="263">
        <v>742</v>
      </c>
      <c r="L130" s="263">
        <v>718</v>
      </c>
      <c r="M130" s="263">
        <v>183.65325000000001</v>
      </c>
    </row>
    <row r="131" spans="1:13">
      <c r="A131" s="282">
        <v>122</v>
      </c>
      <c r="B131" s="263" t="s">
        <v>127</v>
      </c>
      <c r="C131" s="263">
        <v>458.9</v>
      </c>
      <c r="D131" s="265">
        <v>453.33333333333331</v>
      </c>
      <c r="E131" s="265">
        <v>444.56666666666661</v>
      </c>
      <c r="F131" s="265">
        <v>430.23333333333329</v>
      </c>
      <c r="G131" s="265">
        <v>421.46666666666658</v>
      </c>
      <c r="H131" s="265">
        <v>467.66666666666663</v>
      </c>
      <c r="I131" s="265">
        <v>476.43333333333339</v>
      </c>
      <c r="J131" s="265">
        <v>490.76666666666665</v>
      </c>
      <c r="K131" s="263">
        <v>462.1</v>
      </c>
      <c r="L131" s="263">
        <v>439</v>
      </c>
      <c r="M131" s="263">
        <v>160.58046999999999</v>
      </c>
    </row>
    <row r="132" spans="1:13">
      <c r="A132" s="282">
        <v>123</v>
      </c>
      <c r="B132" s="263" t="s">
        <v>129</v>
      </c>
      <c r="C132" s="263">
        <v>2827.75</v>
      </c>
      <c r="D132" s="265">
        <v>2814.9500000000003</v>
      </c>
      <c r="E132" s="265">
        <v>2795.1000000000004</v>
      </c>
      <c r="F132" s="265">
        <v>2762.4500000000003</v>
      </c>
      <c r="G132" s="265">
        <v>2742.6000000000004</v>
      </c>
      <c r="H132" s="265">
        <v>2847.6000000000004</v>
      </c>
      <c r="I132" s="265">
        <v>2867.45</v>
      </c>
      <c r="J132" s="265">
        <v>2900.1000000000004</v>
      </c>
      <c r="K132" s="263">
        <v>2834.8</v>
      </c>
      <c r="L132" s="263">
        <v>2782.3</v>
      </c>
      <c r="M132" s="263">
        <v>2.6875800000000001</v>
      </c>
    </row>
    <row r="133" spans="1:13">
      <c r="A133" s="282">
        <v>124</v>
      </c>
      <c r="B133" s="263" t="s">
        <v>131</v>
      </c>
      <c r="C133" s="263">
        <v>1788.25</v>
      </c>
      <c r="D133" s="265">
        <v>1781.7166666666665</v>
      </c>
      <c r="E133" s="265">
        <v>1769.7333333333329</v>
      </c>
      <c r="F133" s="265">
        <v>1751.2166666666665</v>
      </c>
      <c r="G133" s="265">
        <v>1739.2333333333329</v>
      </c>
      <c r="H133" s="265">
        <v>1800.2333333333329</v>
      </c>
      <c r="I133" s="265">
        <v>1812.2166666666665</v>
      </c>
      <c r="J133" s="265">
        <v>1830.7333333333329</v>
      </c>
      <c r="K133" s="263">
        <v>1793.7</v>
      </c>
      <c r="L133" s="263">
        <v>1763.2</v>
      </c>
      <c r="M133" s="263">
        <v>23.80255</v>
      </c>
    </row>
    <row r="134" spans="1:13">
      <c r="A134" s="282">
        <v>125</v>
      </c>
      <c r="B134" s="263" t="s">
        <v>132</v>
      </c>
      <c r="C134" s="263">
        <v>85.1</v>
      </c>
      <c r="D134" s="265">
        <v>85.383333333333326</v>
      </c>
      <c r="E134" s="265">
        <v>84.366666666666646</v>
      </c>
      <c r="F134" s="265">
        <v>83.633333333333326</v>
      </c>
      <c r="G134" s="265">
        <v>82.616666666666646</v>
      </c>
      <c r="H134" s="265">
        <v>86.116666666666646</v>
      </c>
      <c r="I134" s="265">
        <v>87.133333333333326</v>
      </c>
      <c r="J134" s="265">
        <v>87.866666666666646</v>
      </c>
      <c r="K134" s="263">
        <v>86.4</v>
      </c>
      <c r="L134" s="263">
        <v>84.65</v>
      </c>
      <c r="M134" s="263">
        <v>121.74717</v>
      </c>
    </row>
    <row r="135" spans="1:13">
      <c r="A135" s="282">
        <v>126</v>
      </c>
      <c r="B135" s="263" t="s">
        <v>259</v>
      </c>
      <c r="C135" s="263">
        <v>2549.15</v>
      </c>
      <c r="D135" s="265">
        <v>2542.0499999999997</v>
      </c>
      <c r="E135" s="265">
        <v>2492.0999999999995</v>
      </c>
      <c r="F135" s="265">
        <v>2435.0499999999997</v>
      </c>
      <c r="G135" s="265">
        <v>2385.0999999999995</v>
      </c>
      <c r="H135" s="265">
        <v>2599.0999999999995</v>
      </c>
      <c r="I135" s="265">
        <v>2649.0499999999993</v>
      </c>
      <c r="J135" s="265">
        <v>2706.0999999999995</v>
      </c>
      <c r="K135" s="263">
        <v>2592</v>
      </c>
      <c r="L135" s="263">
        <v>2485</v>
      </c>
      <c r="M135" s="263">
        <v>6.1214000000000004</v>
      </c>
    </row>
    <row r="136" spans="1:13">
      <c r="A136" s="282">
        <v>127</v>
      </c>
      <c r="B136" s="263" t="s">
        <v>133</v>
      </c>
      <c r="C136" s="263">
        <v>412.2</v>
      </c>
      <c r="D136" s="265">
        <v>412.7166666666667</v>
      </c>
      <c r="E136" s="265">
        <v>409.43333333333339</v>
      </c>
      <c r="F136" s="265">
        <v>406.66666666666669</v>
      </c>
      <c r="G136" s="265">
        <v>403.38333333333338</v>
      </c>
      <c r="H136" s="265">
        <v>415.48333333333341</v>
      </c>
      <c r="I136" s="265">
        <v>418.76666666666671</v>
      </c>
      <c r="J136" s="265">
        <v>421.53333333333342</v>
      </c>
      <c r="K136" s="263">
        <v>416</v>
      </c>
      <c r="L136" s="263">
        <v>409.95</v>
      </c>
      <c r="M136" s="263">
        <v>9.4734999999999996</v>
      </c>
    </row>
    <row r="137" spans="1:13">
      <c r="A137" s="282">
        <v>128</v>
      </c>
      <c r="B137" s="263" t="s">
        <v>260</v>
      </c>
      <c r="C137" s="263">
        <v>3812.35</v>
      </c>
      <c r="D137" s="265">
        <v>3837.4333333333329</v>
      </c>
      <c r="E137" s="265">
        <v>3769.8666666666659</v>
      </c>
      <c r="F137" s="265">
        <v>3727.3833333333328</v>
      </c>
      <c r="G137" s="265">
        <v>3659.8166666666657</v>
      </c>
      <c r="H137" s="265">
        <v>3879.9166666666661</v>
      </c>
      <c r="I137" s="265">
        <v>3947.4833333333327</v>
      </c>
      <c r="J137" s="265">
        <v>3989.9666666666662</v>
      </c>
      <c r="K137" s="263">
        <v>3905</v>
      </c>
      <c r="L137" s="263">
        <v>3794.95</v>
      </c>
      <c r="M137" s="263">
        <v>5.1735800000000003</v>
      </c>
    </row>
    <row r="138" spans="1:13">
      <c r="A138" s="282">
        <v>129</v>
      </c>
      <c r="B138" s="263" t="s">
        <v>134</v>
      </c>
      <c r="C138" s="263">
        <v>1339.9</v>
      </c>
      <c r="D138" s="265">
        <v>1344.0666666666666</v>
      </c>
      <c r="E138" s="265">
        <v>1331.5833333333333</v>
      </c>
      <c r="F138" s="265">
        <v>1323.2666666666667</v>
      </c>
      <c r="G138" s="265">
        <v>1310.7833333333333</v>
      </c>
      <c r="H138" s="265">
        <v>1352.3833333333332</v>
      </c>
      <c r="I138" s="265">
        <v>1364.8666666666668</v>
      </c>
      <c r="J138" s="265">
        <v>1373.1833333333332</v>
      </c>
      <c r="K138" s="263">
        <v>1356.55</v>
      </c>
      <c r="L138" s="263">
        <v>1335.75</v>
      </c>
      <c r="M138" s="263">
        <v>23.338819999999998</v>
      </c>
    </row>
    <row r="139" spans="1:13">
      <c r="A139" s="282">
        <v>130</v>
      </c>
      <c r="B139" s="263" t="s">
        <v>135</v>
      </c>
      <c r="C139" s="263">
        <v>1198.3</v>
      </c>
      <c r="D139" s="265">
        <v>1196</v>
      </c>
      <c r="E139" s="265">
        <v>1172.8</v>
      </c>
      <c r="F139" s="265">
        <v>1147.3</v>
      </c>
      <c r="G139" s="265">
        <v>1124.0999999999999</v>
      </c>
      <c r="H139" s="265">
        <v>1221.5</v>
      </c>
      <c r="I139" s="265">
        <v>1244.6999999999998</v>
      </c>
      <c r="J139" s="265">
        <v>1270.2</v>
      </c>
      <c r="K139" s="263">
        <v>1219.2</v>
      </c>
      <c r="L139" s="263">
        <v>1170.5</v>
      </c>
      <c r="M139" s="263">
        <v>90.449460000000002</v>
      </c>
    </row>
    <row r="140" spans="1:13">
      <c r="A140" s="282">
        <v>131</v>
      </c>
      <c r="B140" s="263" t="s">
        <v>146</v>
      </c>
      <c r="C140" s="263">
        <v>77887.3</v>
      </c>
      <c r="D140" s="265">
        <v>78281.166666666672</v>
      </c>
      <c r="E140" s="265">
        <v>77362.383333333346</v>
      </c>
      <c r="F140" s="265">
        <v>76837.466666666674</v>
      </c>
      <c r="G140" s="265">
        <v>75918.683333333349</v>
      </c>
      <c r="H140" s="265">
        <v>78806.083333333343</v>
      </c>
      <c r="I140" s="265">
        <v>79724.866666666669</v>
      </c>
      <c r="J140" s="265">
        <v>80249.78333333334</v>
      </c>
      <c r="K140" s="263">
        <v>79199.95</v>
      </c>
      <c r="L140" s="263">
        <v>77756.25</v>
      </c>
      <c r="M140" s="263">
        <v>0.17272999999999999</v>
      </c>
    </row>
    <row r="141" spans="1:13">
      <c r="A141" s="282">
        <v>132</v>
      </c>
      <c r="B141" s="263" t="s">
        <v>143</v>
      </c>
      <c r="C141" s="263">
        <v>1149.0999999999999</v>
      </c>
      <c r="D141" s="265">
        <v>1148.7333333333333</v>
      </c>
      <c r="E141" s="265">
        <v>1138.8666666666668</v>
      </c>
      <c r="F141" s="265">
        <v>1128.6333333333334</v>
      </c>
      <c r="G141" s="265">
        <v>1118.7666666666669</v>
      </c>
      <c r="H141" s="265">
        <v>1158.9666666666667</v>
      </c>
      <c r="I141" s="265">
        <v>1168.833333333333</v>
      </c>
      <c r="J141" s="265">
        <v>1179.0666666666666</v>
      </c>
      <c r="K141" s="263">
        <v>1158.5999999999999</v>
      </c>
      <c r="L141" s="263">
        <v>1138.5</v>
      </c>
      <c r="M141" s="263">
        <v>2.0051800000000002</v>
      </c>
    </row>
    <row r="142" spans="1:13">
      <c r="A142" s="282">
        <v>133</v>
      </c>
      <c r="B142" s="263" t="s">
        <v>137</v>
      </c>
      <c r="C142" s="263">
        <v>155.65</v>
      </c>
      <c r="D142" s="265">
        <v>155.53333333333333</v>
      </c>
      <c r="E142" s="265">
        <v>153.76666666666665</v>
      </c>
      <c r="F142" s="265">
        <v>151.88333333333333</v>
      </c>
      <c r="G142" s="265">
        <v>150.11666666666665</v>
      </c>
      <c r="H142" s="265">
        <v>157.41666666666666</v>
      </c>
      <c r="I142" s="265">
        <v>159.18333333333337</v>
      </c>
      <c r="J142" s="265">
        <v>161.06666666666666</v>
      </c>
      <c r="K142" s="263">
        <v>157.30000000000001</v>
      </c>
      <c r="L142" s="263">
        <v>153.65</v>
      </c>
      <c r="M142" s="263">
        <v>73.364879999999999</v>
      </c>
    </row>
    <row r="143" spans="1:13">
      <c r="A143" s="282">
        <v>134</v>
      </c>
      <c r="B143" s="263" t="s">
        <v>136</v>
      </c>
      <c r="C143" s="263">
        <v>747.4</v>
      </c>
      <c r="D143" s="265">
        <v>751.01666666666677</v>
      </c>
      <c r="E143" s="265">
        <v>742.53333333333353</v>
      </c>
      <c r="F143" s="265">
        <v>737.66666666666674</v>
      </c>
      <c r="G143" s="265">
        <v>729.18333333333351</v>
      </c>
      <c r="H143" s="265">
        <v>755.88333333333355</v>
      </c>
      <c r="I143" s="265">
        <v>764.3666666666669</v>
      </c>
      <c r="J143" s="265">
        <v>769.23333333333358</v>
      </c>
      <c r="K143" s="263">
        <v>759.5</v>
      </c>
      <c r="L143" s="263">
        <v>746.15</v>
      </c>
      <c r="M143" s="263">
        <v>36.625059999999998</v>
      </c>
    </row>
    <row r="144" spans="1:13">
      <c r="A144" s="282">
        <v>135</v>
      </c>
      <c r="B144" s="263" t="s">
        <v>138</v>
      </c>
      <c r="C144" s="263">
        <v>149.35</v>
      </c>
      <c r="D144" s="265">
        <v>149.15</v>
      </c>
      <c r="E144" s="265">
        <v>147.80000000000001</v>
      </c>
      <c r="F144" s="265">
        <v>146.25</v>
      </c>
      <c r="G144" s="265">
        <v>144.9</v>
      </c>
      <c r="H144" s="265">
        <v>150.70000000000002</v>
      </c>
      <c r="I144" s="265">
        <v>152.04999999999998</v>
      </c>
      <c r="J144" s="265">
        <v>153.60000000000002</v>
      </c>
      <c r="K144" s="263">
        <v>150.5</v>
      </c>
      <c r="L144" s="263">
        <v>147.6</v>
      </c>
      <c r="M144" s="263">
        <v>25.6144</v>
      </c>
    </row>
    <row r="145" spans="1:13">
      <c r="A145" s="282">
        <v>136</v>
      </c>
      <c r="B145" s="263" t="s">
        <v>139</v>
      </c>
      <c r="C145" s="263">
        <v>475.75</v>
      </c>
      <c r="D145" s="265">
        <v>469.61666666666662</v>
      </c>
      <c r="E145" s="265">
        <v>461.83333333333326</v>
      </c>
      <c r="F145" s="265">
        <v>447.91666666666663</v>
      </c>
      <c r="G145" s="265">
        <v>440.13333333333327</v>
      </c>
      <c r="H145" s="265">
        <v>483.53333333333325</v>
      </c>
      <c r="I145" s="265">
        <v>491.31666666666666</v>
      </c>
      <c r="J145" s="265">
        <v>505.23333333333323</v>
      </c>
      <c r="K145" s="263">
        <v>477.4</v>
      </c>
      <c r="L145" s="263">
        <v>455.7</v>
      </c>
      <c r="M145" s="263">
        <v>68.157269999999997</v>
      </c>
    </row>
    <row r="146" spans="1:13">
      <c r="A146" s="282">
        <v>137</v>
      </c>
      <c r="B146" s="263" t="s">
        <v>140</v>
      </c>
      <c r="C146" s="263">
        <v>6666.65</v>
      </c>
      <c r="D146" s="265">
        <v>6650.45</v>
      </c>
      <c r="E146" s="265">
        <v>6591.9</v>
      </c>
      <c r="F146" s="265">
        <v>6517.15</v>
      </c>
      <c r="G146" s="265">
        <v>6458.5999999999995</v>
      </c>
      <c r="H146" s="265">
        <v>6725.2</v>
      </c>
      <c r="I146" s="265">
        <v>6783.7500000000009</v>
      </c>
      <c r="J146" s="265">
        <v>6858.5</v>
      </c>
      <c r="K146" s="263">
        <v>6709</v>
      </c>
      <c r="L146" s="263">
        <v>6575.7</v>
      </c>
      <c r="M146" s="263">
        <v>5.2012499999999999</v>
      </c>
    </row>
    <row r="147" spans="1:13">
      <c r="A147" s="282">
        <v>138</v>
      </c>
      <c r="B147" s="263" t="s">
        <v>142</v>
      </c>
      <c r="C147" s="263">
        <v>931.45</v>
      </c>
      <c r="D147" s="265">
        <v>924.6</v>
      </c>
      <c r="E147" s="265">
        <v>897.90000000000009</v>
      </c>
      <c r="F147" s="265">
        <v>864.35</v>
      </c>
      <c r="G147" s="265">
        <v>837.65000000000009</v>
      </c>
      <c r="H147" s="265">
        <v>958.15000000000009</v>
      </c>
      <c r="I147" s="265">
        <v>984.85000000000014</v>
      </c>
      <c r="J147" s="265">
        <v>1018.4000000000001</v>
      </c>
      <c r="K147" s="263">
        <v>951.3</v>
      </c>
      <c r="L147" s="263">
        <v>891.05</v>
      </c>
      <c r="M147" s="263">
        <v>12.824859999999999</v>
      </c>
    </row>
    <row r="148" spans="1:13">
      <c r="A148" s="282">
        <v>139</v>
      </c>
      <c r="B148" s="263" t="s">
        <v>144</v>
      </c>
      <c r="C148" s="263">
        <v>2248.35</v>
      </c>
      <c r="D148" s="265">
        <v>2231.85</v>
      </c>
      <c r="E148" s="265">
        <v>2162.5</v>
      </c>
      <c r="F148" s="265">
        <v>2076.65</v>
      </c>
      <c r="G148" s="265">
        <v>2007.3000000000002</v>
      </c>
      <c r="H148" s="265">
        <v>2317.6999999999998</v>
      </c>
      <c r="I148" s="265">
        <v>2387.0499999999993</v>
      </c>
      <c r="J148" s="265">
        <v>2472.8999999999996</v>
      </c>
      <c r="K148" s="263">
        <v>2301.1999999999998</v>
      </c>
      <c r="L148" s="263">
        <v>2146</v>
      </c>
      <c r="M148" s="263">
        <v>27.284829999999999</v>
      </c>
    </row>
    <row r="149" spans="1:13">
      <c r="A149" s="282">
        <v>140</v>
      </c>
      <c r="B149" s="263" t="s">
        <v>145</v>
      </c>
      <c r="C149" s="263">
        <v>222.15</v>
      </c>
      <c r="D149" s="265">
        <v>221.26666666666665</v>
      </c>
      <c r="E149" s="265">
        <v>216.7833333333333</v>
      </c>
      <c r="F149" s="265">
        <v>211.41666666666666</v>
      </c>
      <c r="G149" s="265">
        <v>206.93333333333331</v>
      </c>
      <c r="H149" s="265">
        <v>226.6333333333333</v>
      </c>
      <c r="I149" s="265">
        <v>231.11666666666665</v>
      </c>
      <c r="J149" s="265">
        <v>236.48333333333329</v>
      </c>
      <c r="K149" s="263">
        <v>225.75</v>
      </c>
      <c r="L149" s="263">
        <v>215.9</v>
      </c>
      <c r="M149" s="263">
        <v>186.05949000000001</v>
      </c>
    </row>
    <row r="150" spans="1:13">
      <c r="A150" s="282">
        <v>141</v>
      </c>
      <c r="B150" s="263" t="s">
        <v>262</v>
      </c>
      <c r="C150" s="263">
        <v>1846</v>
      </c>
      <c r="D150" s="265">
        <v>1817.5</v>
      </c>
      <c r="E150" s="265">
        <v>1765.5</v>
      </c>
      <c r="F150" s="265">
        <v>1685</v>
      </c>
      <c r="G150" s="265">
        <v>1633</v>
      </c>
      <c r="H150" s="265">
        <v>1898</v>
      </c>
      <c r="I150" s="265">
        <v>1950</v>
      </c>
      <c r="J150" s="265">
        <v>2030.5</v>
      </c>
      <c r="K150" s="263">
        <v>1869.5</v>
      </c>
      <c r="L150" s="263">
        <v>1737</v>
      </c>
      <c r="M150" s="263">
        <v>16.875869999999999</v>
      </c>
    </row>
    <row r="151" spans="1:13">
      <c r="A151" s="282">
        <v>142</v>
      </c>
      <c r="B151" s="263" t="s">
        <v>147</v>
      </c>
      <c r="C151" s="263">
        <v>1170.1500000000001</v>
      </c>
      <c r="D151" s="265">
        <v>1163.5166666666667</v>
      </c>
      <c r="E151" s="265">
        <v>1153.0333333333333</v>
      </c>
      <c r="F151" s="265">
        <v>1135.9166666666667</v>
      </c>
      <c r="G151" s="265">
        <v>1125.4333333333334</v>
      </c>
      <c r="H151" s="265">
        <v>1180.6333333333332</v>
      </c>
      <c r="I151" s="265">
        <v>1191.1166666666663</v>
      </c>
      <c r="J151" s="265">
        <v>1208.2333333333331</v>
      </c>
      <c r="K151" s="263">
        <v>1174</v>
      </c>
      <c r="L151" s="263">
        <v>1146.4000000000001</v>
      </c>
      <c r="M151" s="263">
        <v>5.9051900000000002</v>
      </c>
    </row>
    <row r="152" spans="1:13">
      <c r="A152" s="282">
        <v>143</v>
      </c>
      <c r="B152" s="263" t="s">
        <v>263</v>
      </c>
      <c r="C152" s="263">
        <v>944.2</v>
      </c>
      <c r="D152" s="265">
        <v>947.73333333333323</v>
      </c>
      <c r="E152" s="265">
        <v>936.46666666666647</v>
      </c>
      <c r="F152" s="265">
        <v>928.73333333333323</v>
      </c>
      <c r="G152" s="265">
        <v>917.46666666666647</v>
      </c>
      <c r="H152" s="265">
        <v>955.46666666666647</v>
      </c>
      <c r="I152" s="265">
        <v>966.73333333333312</v>
      </c>
      <c r="J152" s="265">
        <v>974.46666666666647</v>
      </c>
      <c r="K152" s="263">
        <v>959</v>
      </c>
      <c r="L152" s="263">
        <v>940</v>
      </c>
      <c r="M152" s="263">
        <v>6.4367799999999997</v>
      </c>
    </row>
    <row r="153" spans="1:13">
      <c r="A153" s="282">
        <v>144</v>
      </c>
      <c r="B153" s="263" t="s">
        <v>152</v>
      </c>
      <c r="C153" s="263">
        <v>170.4</v>
      </c>
      <c r="D153" s="265">
        <v>169.95000000000002</v>
      </c>
      <c r="E153" s="265">
        <v>167.95000000000005</v>
      </c>
      <c r="F153" s="265">
        <v>165.50000000000003</v>
      </c>
      <c r="G153" s="265">
        <v>163.50000000000006</v>
      </c>
      <c r="H153" s="265">
        <v>172.40000000000003</v>
      </c>
      <c r="I153" s="265">
        <v>174.39999999999998</v>
      </c>
      <c r="J153" s="265">
        <v>176.85000000000002</v>
      </c>
      <c r="K153" s="263">
        <v>171.95</v>
      </c>
      <c r="L153" s="263">
        <v>167.5</v>
      </c>
      <c r="M153" s="263">
        <v>153.14888999999999</v>
      </c>
    </row>
    <row r="154" spans="1:13">
      <c r="A154" s="282">
        <v>145</v>
      </c>
      <c r="B154" s="263" t="s">
        <v>153</v>
      </c>
      <c r="C154" s="263">
        <v>103.05</v>
      </c>
      <c r="D154" s="265">
        <v>103.59999999999998</v>
      </c>
      <c r="E154" s="265">
        <v>102.09999999999997</v>
      </c>
      <c r="F154" s="265">
        <v>101.14999999999999</v>
      </c>
      <c r="G154" s="265">
        <v>99.649999999999977</v>
      </c>
      <c r="H154" s="265">
        <v>104.54999999999995</v>
      </c>
      <c r="I154" s="265">
        <v>106.04999999999998</v>
      </c>
      <c r="J154" s="265">
        <v>106.99999999999994</v>
      </c>
      <c r="K154" s="263">
        <v>105.1</v>
      </c>
      <c r="L154" s="263">
        <v>102.65</v>
      </c>
      <c r="M154" s="263">
        <v>135.47273999999999</v>
      </c>
    </row>
    <row r="155" spans="1:13">
      <c r="A155" s="282">
        <v>146</v>
      </c>
      <c r="B155" s="263" t="s">
        <v>148</v>
      </c>
      <c r="C155" s="263">
        <v>68.55</v>
      </c>
      <c r="D155" s="265">
        <v>68.433333333333337</v>
      </c>
      <c r="E155" s="265">
        <v>67.116666666666674</v>
      </c>
      <c r="F155" s="265">
        <v>65.683333333333337</v>
      </c>
      <c r="G155" s="265">
        <v>64.366666666666674</v>
      </c>
      <c r="H155" s="265">
        <v>69.866666666666674</v>
      </c>
      <c r="I155" s="265">
        <v>71.183333333333337</v>
      </c>
      <c r="J155" s="265">
        <v>72.616666666666674</v>
      </c>
      <c r="K155" s="263">
        <v>69.75</v>
      </c>
      <c r="L155" s="263">
        <v>67</v>
      </c>
      <c r="M155" s="263">
        <v>362.06831</v>
      </c>
    </row>
    <row r="156" spans="1:13">
      <c r="A156" s="282">
        <v>147</v>
      </c>
      <c r="B156" s="263" t="s">
        <v>450</v>
      </c>
      <c r="C156" s="263">
        <v>3620.25</v>
      </c>
      <c r="D156" s="265">
        <v>3566.0833333333335</v>
      </c>
      <c r="E156" s="265">
        <v>3490.4666666666672</v>
      </c>
      <c r="F156" s="265">
        <v>3360.6833333333338</v>
      </c>
      <c r="G156" s="265">
        <v>3285.0666666666675</v>
      </c>
      <c r="H156" s="265">
        <v>3695.8666666666668</v>
      </c>
      <c r="I156" s="265">
        <v>3771.4833333333327</v>
      </c>
      <c r="J156" s="265">
        <v>3901.2666666666664</v>
      </c>
      <c r="K156" s="263">
        <v>3641.7</v>
      </c>
      <c r="L156" s="263">
        <v>3436.3</v>
      </c>
      <c r="M156" s="263">
        <v>6.1696999999999997</v>
      </c>
    </row>
    <row r="157" spans="1:13">
      <c r="A157" s="282">
        <v>148</v>
      </c>
      <c r="B157" s="263" t="s">
        <v>151</v>
      </c>
      <c r="C157" s="263">
        <v>16717.599999999999</v>
      </c>
      <c r="D157" s="265">
        <v>16670.816666666666</v>
      </c>
      <c r="E157" s="265">
        <v>16571.833333333332</v>
      </c>
      <c r="F157" s="265">
        <v>16426.066666666666</v>
      </c>
      <c r="G157" s="265">
        <v>16327.083333333332</v>
      </c>
      <c r="H157" s="265">
        <v>16816.583333333332</v>
      </c>
      <c r="I157" s="265">
        <v>16915.566666666669</v>
      </c>
      <c r="J157" s="265">
        <v>17061.333333333332</v>
      </c>
      <c r="K157" s="263">
        <v>16769.8</v>
      </c>
      <c r="L157" s="263">
        <v>16525.05</v>
      </c>
      <c r="M157" s="263">
        <v>0.70318999999999998</v>
      </c>
    </row>
    <row r="158" spans="1:13">
      <c r="A158" s="282">
        <v>149</v>
      </c>
      <c r="B158" s="263" t="s">
        <v>790</v>
      </c>
      <c r="C158" s="263">
        <v>345.55</v>
      </c>
      <c r="D158" s="265">
        <v>343.56666666666666</v>
      </c>
      <c r="E158" s="265">
        <v>339.73333333333335</v>
      </c>
      <c r="F158" s="265">
        <v>333.91666666666669</v>
      </c>
      <c r="G158" s="265">
        <v>330.08333333333337</v>
      </c>
      <c r="H158" s="265">
        <v>349.38333333333333</v>
      </c>
      <c r="I158" s="265">
        <v>353.2166666666667</v>
      </c>
      <c r="J158" s="265">
        <v>359.0333333333333</v>
      </c>
      <c r="K158" s="263">
        <v>347.4</v>
      </c>
      <c r="L158" s="263">
        <v>337.75</v>
      </c>
      <c r="M158" s="263">
        <v>6.9729799999999997</v>
      </c>
    </row>
    <row r="159" spans="1:13">
      <c r="A159" s="282">
        <v>150</v>
      </c>
      <c r="B159" s="263" t="s">
        <v>265</v>
      </c>
      <c r="C159" s="263">
        <v>545.04999999999995</v>
      </c>
      <c r="D159" s="265">
        <v>548.19999999999993</v>
      </c>
      <c r="E159" s="265">
        <v>539.39999999999986</v>
      </c>
      <c r="F159" s="265">
        <v>533.74999999999989</v>
      </c>
      <c r="G159" s="265">
        <v>524.94999999999982</v>
      </c>
      <c r="H159" s="265">
        <v>553.84999999999991</v>
      </c>
      <c r="I159" s="265">
        <v>562.64999999999986</v>
      </c>
      <c r="J159" s="265">
        <v>568.29999999999995</v>
      </c>
      <c r="K159" s="263">
        <v>557</v>
      </c>
      <c r="L159" s="263">
        <v>542.54999999999995</v>
      </c>
      <c r="M159" s="263">
        <v>3.8221699999999998</v>
      </c>
    </row>
    <row r="160" spans="1:13">
      <c r="A160" s="282">
        <v>151</v>
      </c>
      <c r="B160" s="263" t="s">
        <v>155</v>
      </c>
      <c r="C160" s="263">
        <v>110.25</v>
      </c>
      <c r="D160" s="265">
        <v>110.85000000000001</v>
      </c>
      <c r="E160" s="265">
        <v>108.85000000000002</v>
      </c>
      <c r="F160" s="265">
        <v>107.45000000000002</v>
      </c>
      <c r="G160" s="265">
        <v>105.45000000000003</v>
      </c>
      <c r="H160" s="265">
        <v>112.25000000000001</v>
      </c>
      <c r="I160" s="265">
        <v>114.24999999999999</v>
      </c>
      <c r="J160" s="265">
        <v>115.65</v>
      </c>
      <c r="K160" s="263">
        <v>112.85</v>
      </c>
      <c r="L160" s="263">
        <v>109.45</v>
      </c>
      <c r="M160" s="263">
        <v>260.83818000000002</v>
      </c>
    </row>
    <row r="161" spans="1:13">
      <c r="A161" s="282">
        <v>152</v>
      </c>
      <c r="B161" s="263" t="s">
        <v>154</v>
      </c>
      <c r="C161" s="263">
        <v>121.75</v>
      </c>
      <c r="D161" s="265">
        <v>121.91666666666667</v>
      </c>
      <c r="E161" s="265">
        <v>120.48333333333335</v>
      </c>
      <c r="F161" s="265">
        <v>119.21666666666668</v>
      </c>
      <c r="G161" s="265">
        <v>117.78333333333336</v>
      </c>
      <c r="H161" s="265">
        <v>123.18333333333334</v>
      </c>
      <c r="I161" s="265">
        <v>124.61666666666665</v>
      </c>
      <c r="J161" s="265">
        <v>125.88333333333333</v>
      </c>
      <c r="K161" s="263">
        <v>123.35</v>
      </c>
      <c r="L161" s="263">
        <v>120.65</v>
      </c>
      <c r="M161" s="263">
        <v>5.7410199999999998</v>
      </c>
    </row>
    <row r="162" spans="1:13">
      <c r="A162" s="282">
        <v>153</v>
      </c>
      <c r="B162" s="263" t="s">
        <v>266</v>
      </c>
      <c r="C162" s="263">
        <v>3487.45</v>
      </c>
      <c r="D162" s="265">
        <v>3518.8166666666671</v>
      </c>
      <c r="E162" s="265">
        <v>3442.6333333333341</v>
      </c>
      <c r="F162" s="265">
        <v>3397.8166666666671</v>
      </c>
      <c r="G162" s="265">
        <v>3321.6333333333341</v>
      </c>
      <c r="H162" s="265">
        <v>3563.6333333333341</v>
      </c>
      <c r="I162" s="265">
        <v>3639.8166666666675</v>
      </c>
      <c r="J162" s="265">
        <v>3684.6333333333341</v>
      </c>
      <c r="K162" s="263">
        <v>3595</v>
      </c>
      <c r="L162" s="263">
        <v>3474</v>
      </c>
      <c r="M162" s="263">
        <v>1.8918999999999999</v>
      </c>
    </row>
    <row r="163" spans="1:13">
      <c r="A163" s="282">
        <v>154</v>
      </c>
      <c r="B163" s="263" t="s">
        <v>267</v>
      </c>
      <c r="C163" s="263">
        <v>2664.1</v>
      </c>
      <c r="D163" s="265">
        <v>2660.1833333333329</v>
      </c>
      <c r="E163" s="265">
        <v>2611.1666666666661</v>
      </c>
      <c r="F163" s="265">
        <v>2558.2333333333331</v>
      </c>
      <c r="G163" s="265">
        <v>2509.2166666666662</v>
      </c>
      <c r="H163" s="265">
        <v>2713.1166666666659</v>
      </c>
      <c r="I163" s="265">
        <v>2762.1333333333332</v>
      </c>
      <c r="J163" s="265">
        <v>2815.0666666666657</v>
      </c>
      <c r="K163" s="263">
        <v>2709.2</v>
      </c>
      <c r="L163" s="263">
        <v>2607.25</v>
      </c>
      <c r="M163" s="263">
        <v>4.2467600000000001</v>
      </c>
    </row>
    <row r="164" spans="1:13">
      <c r="A164" s="282">
        <v>155</v>
      </c>
      <c r="B164" s="263" t="s">
        <v>156</v>
      </c>
      <c r="C164" s="263">
        <v>29547</v>
      </c>
      <c r="D164" s="265">
        <v>29578.333333333332</v>
      </c>
      <c r="E164" s="265">
        <v>29379.666666666664</v>
      </c>
      <c r="F164" s="265">
        <v>29212.333333333332</v>
      </c>
      <c r="G164" s="265">
        <v>29013.666666666664</v>
      </c>
      <c r="H164" s="265">
        <v>29745.666666666664</v>
      </c>
      <c r="I164" s="265">
        <v>29944.333333333328</v>
      </c>
      <c r="J164" s="265">
        <v>30111.666666666664</v>
      </c>
      <c r="K164" s="263">
        <v>29777</v>
      </c>
      <c r="L164" s="263">
        <v>29411</v>
      </c>
      <c r="M164" s="263">
        <v>0.13088</v>
      </c>
    </row>
    <row r="165" spans="1:13">
      <c r="A165" s="282">
        <v>156</v>
      </c>
      <c r="B165" s="263" t="s">
        <v>158</v>
      </c>
      <c r="C165" s="263">
        <v>243.65</v>
      </c>
      <c r="D165" s="265">
        <v>243.76666666666665</v>
      </c>
      <c r="E165" s="265">
        <v>241.6333333333333</v>
      </c>
      <c r="F165" s="265">
        <v>239.61666666666665</v>
      </c>
      <c r="G165" s="265">
        <v>237.48333333333329</v>
      </c>
      <c r="H165" s="265">
        <v>245.7833333333333</v>
      </c>
      <c r="I165" s="265">
        <v>247.91666666666663</v>
      </c>
      <c r="J165" s="265">
        <v>249.93333333333331</v>
      </c>
      <c r="K165" s="263">
        <v>245.9</v>
      </c>
      <c r="L165" s="263">
        <v>241.75</v>
      </c>
      <c r="M165" s="263">
        <v>28.261240000000001</v>
      </c>
    </row>
    <row r="166" spans="1:13">
      <c r="A166" s="282">
        <v>157</v>
      </c>
      <c r="B166" s="263" t="s">
        <v>269</v>
      </c>
      <c r="C166" s="263">
        <v>5326.65</v>
      </c>
      <c r="D166" s="265">
        <v>5427.25</v>
      </c>
      <c r="E166" s="265">
        <v>5164.5</v>
      </c>
      <c r="F166" s="265">
        <v>5002.3500000000004</v>
      </c>
      <c r="G166" s="265">
        <v>4739.6000000000004</v>
      </c>
      <c r="H166" s="265">
        <v>5589.4</v>
      </c>
      <c r="I166" s="265">
        <v>5852.15</v>
      </c>
      <c r="J166" s="265">
        <v>6014.2999999999993</v>
      </c>
      <c r="K166" s="263">
        <v>5690</v>
      </c>
      <c r="L166" s="263">
        <v>5265.1</v>
      </c>
      <c r="M166" s="263">
        <v>1.9498200000000001</v>
      </c>
    </row>
    <row r="167" spans="1:13">
      <c r="A167" s="282">
        <v>158</v>
      </c>
      <c r="B167" s="263" t="s">
        <v>160</v>
      </c>
      <c r="C167" s="263">
        <v>1799.95</v>
      </c>
      <c r="D167" s="265">
        <v>1807.5666666666668</v>
      </c>
      <c r="E167" s="265">
        <v>1787.5333333333338</v>
      </c>
      <c r="F167" s="265">
        <v>1775.116666666667</v>
      </c>
      <c r="G167" s="265">
        <v>1755.0833333333339</v>
      </c>
      <c r="H167" s="265">
        <v>1819.9833333333336</v>
      </c>
      <c r="I167" s="265">
        <v>1840.0166666666669</v>
      </c>
      <c r="J167" s="265">
        <v>1852.4333333333334</v>
      </c>
      <c r="K167" s="263">
        <v>1827.6</v>
      </c>
      <c r="L167" s="263">
        <v>1795.15</v>
      </c>
      <c r="M167" s="263">
        <v>2.2601300000000002</v>
      </c>
    </row>
    <row r="168" spans="1:13">
      <c r="A168" s="282">
        <v>159</v>
      </c>
      <c r="B168" s="263" t="s">
        <v>157</v>
      </c>
      <c r="C168" s="263">
        <v>1700.1</v>
      </c>
      <c r="D168" s="265">
        <v>1705.0333333333335</v>
      </c>
      <c r="E168" s="265">
        <v>1680.0666666666671</v>
      </c>
      <c r="F168" s="265">
        <v>1660.0333333333335</v>
      </c>
      <c r="G168" s="265">
        <v>1635.0666666666671</v>
      </c>
      <c r="H168" s="265">
        <v>1725.0666666666671</v>
      </c>
      <c r="I168" s="265">
        <v>1750.0333333333338</v>
      </c>
      <c r="J168" s="265">
        <v>1770.0666666666671</v>
      </c>
      <c r="K168" s="263">
        <v>1730</v>
      </c>
      <c r="L168" s="263">
        <v>1685</v>
      </c>
      <c r="M168" s="263">
        <v>5.6564500000000004</v>
      </c>
    </row>
    <row r="169" spans="1:13">
      <c r="A169" s="282">
        <v>160</v>
      </c>
      <c r="B169" s="263" t="s">
        <v>461</v>
      </c>
      <c r="C169" s="263">
        <v>1477.65</v>
      </c>
      <c r="D169" s="265">
        <v>1465.8166666666666</v>
      </c>
      <c r="E169" s="265">
        <v>1441.8333333333333</v>
      </c>
      <c r="F169" s="265">
        <v>1406.0166666666667</v>
      </c>
      <c r="G169" s="265">
        <v>1382.0333333333333</v>
      </c>
      <c r="H169" s="265">
        <v>1501.6333333333332</v>
      </c>
      <c r="I169" s="265">
        <v>1525.6166666666668</v>
      </c>
      <c r="J169" s="265">
        <v>1561.4333333333332</v>
      </c>
      <c r="K169" s="263">
        <v>1489.8</v>
      </c>
      <c r="L169" s="263">
        <v>1430</v>
      </c>
      <c r="M169" s="263">
        <v>2.1554000000000002</v>
      </c>
    </row>
    <row r="170" spans="1:13">
      <c r="A170" s="282">
        <v>161</v>
      </c>
      <c r="B170" s="263" t="s">
        <v>159</v>
      </c>
      <c r="C170" s="263">
        <v>108.85</v>
      </c>
      <c r="D170" s="265">
        <v>109.3</v>
      </c>
      <c r="E170" s="265">
        <v>108.14999999999999</v>
      </c>
      <c r="F170" s="265">
        <v>107.44999999999999</v>
      </c>
      <c r="G170" s="265">
        <v>106.29999999999998</v>
      </c>
      <c r="H170" s="265">
        <v>110</v>
      </c>
      <c r="I170" s="265">
        <v>111.15</v>
      </c>
      <c r="J170" s="265">
        <v>111.85000000000001</v>
      </c>
      <c r="K170" s="263">
        <v>110.45</v>
      </c>
      <c r="L170" s="263">
        <v>108.6</v>
      </c>
      <c r="M170" s="263">
        <v>52.378300000000003</v>
      </c>
    </row>
    <row r="171" spans="1:13">
      <c r="A171" s="282">
        <v>162</v>
      </c>
      <c r="B171" s="263" t="s">
        <v>162</v>
      </c>
      <c r="C171" s="263">
        <v>215.4</v>
      </c>
      <c r="D171" s="265">
        <v>216.13333333333333</v>
      </c>
      <c r="E171" s="265">
        <v>212.86666666666665</v>
      </c>
      <c r="F171" s="265">
        <v>210.33333333333331</v>
      </c>
      <c r="G171" s="265">
        <v>207.06666666666663</v>
      </c>
      <c r="H171" s="265">
        <v>218.66666666666666</v>
      </c>
      <c r="I171" s="265">
        <v>221.93333333333331</v>
      </c>
      <c r="J171" s="265">
        <v>224.46666666666667</v>
      </c>
      <c r="K171" s="263">
        <v>219.4</v>
      </c>
      <c r="L171" s="263">
        <v>213.6</v>
      </c>
      <c r="M171" s="263">
        <v>105.88285</v>
      </c>
    </row>
    <row r="172" spans="1:13">
      <c r="A172" s="282">
        <v>163</v>
      </c>
      <c r="B172" s="263" t="s">
        <v>270</v>
      </c>
      <c r="C172" s="263">
        <v>274.10000000000002</v>
      </c>
      <c r="D172" s="265">
        <v>273.71666666666664</v>
      </c>
      <c r="E172" s="265">
        <v>270.98333333333329</v>
      </c>
      <c r="F172" s="265">
        <v>267.86666666666667</v>
      </c>
      <c r="G172" s="265">
        <v>265.13333333333333</v>
      </c>
      <c r="H172" s="265">
        <v>276.83333333333326</v>
      </c>
      <c r="I172" s="265">
        <v>279.56666666666661</v>
      </c>
      <c r="J172" s="265">
        <v>282.68333333333322</v>
      </c>
      <c r="K172" s="263">
        <v>276.45</v>
      </c>
      <c r="L172" s="263">
        <v>270.60000000000002</v>
      </c>
      <c r="M172" s="263">
        <v>8.5971600000000006</v>
      </c>
    </row>
    <row r="173" spans="1:13">
      <c r="A173" s="282">
        <v>164</v>
      </c>
      <c r="B173" s="263" t="s">
        <v>271</v>
      </c>
      <c r="C173" s="263">
        <v>13425.8</v>
      </c>
      <c r="D173" s="265">
        <v>13511.133333333333</v>
      </c>
      <c r="E173" s="265">
        <v>13314.666666666666</v>
      </c>
      <c r="F173" s="265">
        <v>13203.533333333333</v>
      </c>
      <c r="G173" s="265">
        <v>13007.066666666666</v>
      </c>
      <c r="H173" s="265">
        <v>13622.266666666666</v>
      </c>
      <c r="I173" s="265">
        <v>13818.733333333334</v>
      </c>
      <c r="J173" s="265">
        <v>13929.866666666667</v>
      </c>
      <c r="K173" s="263">
        <v>13707.6</v>
      </c>
      <c r="L173" s="263">
        <v>13400</v>
      </c>
      <c r="M173" s="263">
        <v>5.91E-2</v>
      </c>
    </row>
    <row r="174" spans="1:13">
      <c r="A174" s="282">
        <v>165</v>
      </c>
      <c r="B174" s="263" t="s">
        <v>161</v>
      </c>
      <c r="C174" s="263">
        <v>36.4</v>
      </c>
      <c r="D174" s="265">
        <v>36.783333333333339</v>
      </c>
      <c r="E174" s="265">
        <v>35.816666666666677</v>
      </c>
      <c r="F174" s="265">
        <v>35.233333333333341</v>
      </c>
      <c r="G174" s="265">
        <v>34.26666666666668</v>
      </c>
      <c r="H174" s="265">
        <v>37.366666666666674</v>
      </c>
      <c r="I174" s="265">
        <v>38.333333333333329</v>
      </c>
      <c r="J174" s="265">
        <v>38.916666666666671</v>
      </c>
      <c r="K174" s="263">
        <v>37.75</v>
      </c>
      <c r="L174" s="263">
        <v>36.200000000000003</v>
      </c>
      <c r="M174" s="263">
        <v>1143.0242000000001</v>
      </c>
    </row>
    <row r="175" spans="1:13">
      <c r="A175" s="282">
        <v>166</v>
      </c>
      <c r="B175" s="263" t="s">
        <v>165</v>
      </c>
      <c r="C175" s="263">
        <v>185</v>
      </c>
      <c r="D175" s="265">
        <v>184.11666666666667</v>
      </c>
      <c r="E175" s="265">
        <v>182.23333333333335</v>
      </c>
      <c r="F175" s="265">
        <v>179.46666666666667</v>
      </c>
      <c r="G175" s="265">
        <v>177.58333333333334</v>
      </c>
      <c r="H175" s="265">
        <v>186.88333333333335</v>
      </c>
      <c r="I175" s="265">
        <v>188.76666666666668</v>
      </c>
      <c r="J175" s="265">
        <v>191.53333333333336</v>
      </c>
      <c r="K175" s="263">
        <v>186</v>
      </c>
      <c r="L175" s="263">
        <v>181.35</v>
      </c>
      <c r="M175" s="263">
        <v>109.39852999999999</v>
      </c>
    </row>
    <row r="176" spans="1:13">
      <c r="A176" s="282">
        <v>167</v>
      </c>
      <c r="B176" s="263" t="s">
        <v>166</v>
      </c>
      <c r="C176" s="263">
        <v>130.6</v>
      </c>
      <c r="D176" s="265">
        <v>130.48333333333332</v>
      </c>
      <c r="E176" s="265">
        <v>129.76666666666665</v>
      </c>
      <c r="F176" s="265">
        <v>128.93333333333334</v>
      </c>
      <c r="G176" s="265">
        <v>128.21666666666667</v>
      </c>
      <c r="H176" s="265">
        <v>131.31666666666663</v>
      </c>
      <c r="I176" s="265">
        <v>132.03333333333327</v>
      </c>
      <c r="J176" s="265">
        <v>132.86666666666662</v>
      </c>
      <c r="K176" s="263">
        <v>131.19999999999999</v>
      </c>
      <c r="L176" s="263">
        <v>129.65</v>
      </c>
      <c r="M176" s="263">
        <v>24.488959999999999</v>
      </c>
    </row>
    <row r="177" spans="1:13">
      <c r="A177" s="282">
        <v>168</v>
      </c>
      <c r="B177" s="263" t="s">
        <v>273</v>
      </c>
      <c r="C177" s="263">
        <v>502.45</v>
      </c>
      <c r="D177" s="265">
        <v>504.3</v>
      </c>
      <c r="E177" s="265">
        <v>498.15000000000003</v>
      </c>
      <c r="F177" s="265">
        <v>493.85</v>
      </c>
      <c r="G177" s="265">
        <v>487.70000000000005</v>
      </c>
      <c r="H177" s="265">
        <v>508.6</v>
      </c>
      <c r="I177" s="265">
        <v>514.75</v>
      </c>
      <c r="J177" s="265">
        <v>519.04999999999995</v>
      </c>
      <c r="K177" s="263">
        <v>510.45</v>
      </c>
      <c r="L177" s="263">
        <v>500</v>
      </c>
      <c r="M177" s="263">
        <v>0.72689000000000004</v>
      </c>
    </row>
    <row r="178" spans="1:13">
      <c r="A178" s="282">
        <v>169</v>
      </c>
      <c r="B178" s="263" t="s">
        <v>167</v>
      </c>
      <c r="C178" s="263">
        <v>1931</v>
      </c>
      <c r="D178" s="265">
        <v>1924.2</v>
      </c>
      <c r="E178" s="265">
        <v>1913.4</v>
      </c>
      <c r="F178" s="265">
        <v>1895.8</v>
      </c>
      <c r="G178" s="265">
        <v>1885</v>
      </c>
      <c r="H178" s="265">
        <v>1941.8000000000002</v>
      </c>
      <c r="I178" s="265">
        <v>1952.6</v>
      </c>
      <c r="J178" s="265">
        <v>1970.2000000000003</v>
      </c>
      <c r="K178" s="263">
        <v>1935</v>
      </c>
      <c r="L178" s="263">
        <v>1906.6</v>
      </c>
      <c r="M178" s="263">
        <v>67.492810000000006</v>
      </c>
    </row>
    <row r="179" spans="1:13">
      <c r="A179" s="282">
        <v>170</v>
      </c>
      <c r="B179" s="263" t="s">
        <v>815</v>
      </c>
      <c r="C179" s="263">
        <v>975.45</v>
      </c>
      <c r="D179" s="265">
        <v>978.38333333333333</v>
      </c>
      <c r="E179" s="265">
        <v>967.06666666666661</v>
      </c>
      <c r="F179" s="265">
        <v>958.68333333333328</v>
      </c>
      <c r="G179" s="265">
        <v>947.36666666666656</v>
      </c>
      <c r="H179" s="265">
        <v>986.76666666666665</v>
      </c>
      <c r="I179" s="265">
        <v>998.08333333333348</v>
      </c>
      <c r="J179" s="265">
        <v>1006.4666666666667</v>
      </c>
      <c r="K179" s="263">
        <v>989.7</v>
      </c>
      <c r="L179" s="263">
        <v>970</v>
      </c>
      <c r="M179" s="263">
        <v>13.99816</v>
      </c>
    </row>
    <row r="180" spans="1:13">
      <c r="A180" s="282">
        <v>171</v>
      </c>
      <c r="B180" s="263" t="s">
        <v>274</v>
      </c>
      <c r="C180" s="263">
        <v>969.4</v>
      </c>
      <c r="D180" s="265">
        <v>971.35</v>
      </c>
      <c r="E180" s="265">
        <v>959.25</v>
      </c>
      <c r="F180" s="265">
        <v>949.1</v>
      </c>
      <c r="G180" s="265">
        <v>937</v>
      </c>
      <c r="H180" s="265">
        <v>981.5</v>
      </c>
      <c r="I180" s="265">
        <v>993.60000000000014</v>
      </c>
      <c r="J180" s="265">
        <v>1003.75</v>
      </c>
      <c r="K180" s="263">
        <v>983.45</v>
      </c>
      <c r="L180" s="263">
        <v>961.2</v>
      </c>
      <c r="M180" s="263">
        <v>18.006920000000001</v>
      </c>
    </row>
    <row r="181" spans="1:13">
      <c r="A181" s="282">
        <v>172</v>
      </c>
      <c r="B181" s="263" t="s">
        <v>172</v>
      </c>
      <c r="C181" s="263">
        <v>6863.15</v>
      </c>
      <c r="D181" s="265">
        <v>6853.4666666666672</v>
      </c>
      <c r="E181" s="265">
        <v>6718.9333333333343</v>
      </c>
      <c r="F181" s="265">
        <v>6574.7166666666672</v>
      </c>
      <c r="G181" s="265">
        <v>6440.1833333333343</v>
      </c>
      <c r="H181" s="265">
        <v>6997.6833333333343</v>
      </c>
      <c r="I181" s="265">
        <v>7132.2166666666672</v>
      </c>
      <c r="J181" s="265">
        <v>7276.4333333333343</v>
      </c>
      <c r="K181" s="263">
        <v>6988</v>
      </c>
      <c r="L181" s="263">
        <v>6709.25</v>
      </c>
      <c r="M181" s="263">
        <v>3.6271900000000001</v>
      </c>
    </row>
    <row r="182" spans="1:13">
      <c r="A182" s="282">
        <v>173</v>
      </c>
      <c r="B182" s="263" t="s">
        <v>478</v>
      </c>
      <c r="C182" s="263">
        <v>7704.2</v>
      </c>
      <c r="D182" s="265">
        <v>7698.0666666666666</v>
      </c>
      <c r="E182" s="265">
        <v>7656.1333333333332</v>
      </c>
      <c r="F182" s="265">
        <v>7608.0666666666666</v>
      </c>
      <c r="G182" s="265">
        <v>7566.1333333333332</v>
      </c>
      <c r="H182" s="265">
        <v>7746.1333333333332</v>
      </c>
      <c r="I182" s="265">
        <v>7788.0666666666657</v>
      </c>
      <c r="J182" s="265">
        <v>7836.1333333333332</v>
      </c>
      <c r="K182" s="263">
        <v>7740</v>
      </c>
      <c r="L182" s="263">
        <v>7650</v>
      </c>
      <c r="M182" s="263">
        <v>0.15106</v>
      </c>
    </row>
    <row r="183" spans="1:13">
      <c r="A183" s="282">
        <v>174</v>
      </c>
      <c r="B183" s="263" t="s">
        <v>170</v>
      </c>
      <c r="C183" s="263">
        <v>27736.2</v>
      </c>
      <c r="D183" s="265">
        <v>27727.483333333334</v>
      </c>
      <c r="E183" s="265">
        <v>27508.716666666667</v>
      </c>
      <c r="F183" s="265">
        <v>27281.233333333334</v>
      </c>
      <c r="G183" s="265">
        <v>27062.466666666667</v>
      </c>
      <c r="H183" s="265">
        <v>27954.966666666667</v>
      </c>
      <c r="I183" s="265">
        <v>28173.733333333337</v>
      </c>
      <c r="J183" s="265">
        <v>28401.216666666667</v>
      </c>
      <c r="K183" s="263">
        <v>27946.25</v>
      </c>
      <c r="L183" s="263">
        <v>27500</v>
      </c>
      <c r="M183" s="263">
        <v>0.33337</v>
      </c>
    </row>
    <row r="184" spans="1:13">
      <c r="A184" s="282">
        <v>175</v>
      </c>
      <c r="B184" s="263" t="s">
        <v>173</v>
      </c>
      <c r="C184" s="263">
        <v>1311.4</v>
      </c>
      <c r="D184" s="265">
        <v>1300.4666666666667</v>
      </c>
      <c r="E184" s="265">
        <v>1283.9333333333334</v>
      </c>
      <c r="F184" s="265">
        <v>1256.4666666666667</v>
      </c>
      <c r="G184" s="265">
        <v>1239.9333333333334</v>
      </c>
      <c r="H184" s="265">
        <v>1327.9333333333334</v>
      </c>
      <c r="I184" s="265">
        <v>1344.4666666666667</v>
      </c>
      <c r="J184" s="265">
        <v>1371.9333333333334</v>
      </c>
      <c r="K184" s="263">
        <v>1317</v>
      </c>
      <c r="L184" s="263">
        <v>1273</v>
      </c>
      <c r="M184" s="263">
        <v>23.63334</v>
      </c>
    </row>
    <row r="185" spans="1:13">
      <c r="A185" s="282">
        <v>176</v>
      </c>
      <c r="B185" s="263" t="s">
        <v>171</v>
      </c>
      <c r="C185" s="263">
        <v>1862.8</v>
      </c>
      <c r="D185" s="265">
        <v>1853.9166666666667</v>
      </c>
      <c r="E185" s="265">
        <v>1839.0333333333335</v>
      </c>
      <c r="F185" s="265">
        <v>1815.2666666666669</v>
      </c>
      <c r="G185" s="265">
        <v>1800.3833333333337</v>
      </c>
      <c r="H185" s="265">
        <v>1877.6833333333334</v>
      </c>
      <c r="I185" s="265">
        <v>1892.5666666666666</v>
      </c>
      <c r="J185" s="265">
        <v>1916.3333333333333</v>
      </c>
      <c r="K185" s="263">
        <v>1868.8</v>
      </c>
      <c r="L185" s="263">
        <v>1830.15</v>
      </c>
      <c r="M185" s="263">
        <v>1.2041299999999999</v>
      </c>
    </row>
    <row r="186" spans="1:13">
      <c r="A186" s="282">
        <v>177</v>
      </c>
      <c r="B186" s="263" t="s">
        <v>169</v>
      </c>
      <c r="C186" s="263">
        <v>355.55</v>
      </c>
      <c r="D186" s="265">
        <v>355.15000000000003</v>
      </c>
      <c r="E186" s="265">
        <v>350.95000000000005</v>
      </c>
      <c r="F186" s="265">
        <v>346.35</v>
      </c>
      <c r="G186" s="265">
        <v>342.15000000000003</v>
      </c>
      <c r="H186" s="265">
        <v>359.75000000000006</v>
      </c>
      <c r="I186" s="265">
        <v>363.95</v>
      </c>
      <c r="J186" s="265">
        <v>368.55000000000007</v>
      </c>
      <c r="K186" s="263">
        <v>359.35</v>
      </c>
      <c r="L186" s="263">
        <v>350.55</v>
      </c>
      <c r="M186" s="263">
        <v>362.94427000000002</v>
      </c>
    </row>
    <row r="187" spans="1:13">
      <c r="A187" s="282">
        <v>178</v>
      </c>
      <c r="B187" s="263" t="s">
        <v>168</v>
      </c>
      <c r="C187" s="263">
        <v>133.65</v>
      </c>
      <c r="D187" s="265">
        <v>132.66666666666666</v>
      </c>
      <c r="E187" s="265">
        <v>130.33333333333331</v>
      </c>
      <c r="F187" s="265">
        <v>127.01666666666665</v>
      </c>
      <c r="G187" s="265">
        <v>124.68333333333331</v>
      </c>
      <c r="H187" s="265">
        <v>135.98333333333332</v>
      </c>
      <c r="I187" s="265">
        <v>138.31666666666663</v>
      </c>
      <c r="J187" s="265">
        <v>141.63333333333333</v>
      </c>
      <c r="K187" s="263">
        <v>135</v>
      </c>
      <c r="L187" s="263">
        <v>129.35</v>
      </c>
      <c r="M187" s="263">
        <v>976.80985999999996</v>
      </c>
    </row>
    <row r="188" spans="1:13">
      <c r="A188" s="282">
        <v>179</v>
      </c>
      <c r="B188" s="263" t="s">
        <v>175</v>
      </c>
      <c r="C188" s="263">
        <v>679.4</v>
      </c>
      <c r="D188" s="265">
        <v>683.15</v>
      </c>
      <c r="E188" s="265">
        <v>669.59999999999991</v>
      </c>
      <c r="F188" s="265">
        <v>659.8</v>
      </c>
      <c r="G188" s="265">
        <v>646.24999999999989</v>
      </c>
      <c r="H188" s="265">
        <v>692.94999999999993</v>
      </c>
      <c r="I188" s="265">
        <v>706.49999999999989</v>
      </c>
      <c r="J188" s="265">
        <v>716.3</v>
      </c>
      <c r="K188" s="263">
        <v>696.7</v>
      </c>
      <c r="L188" s="263">
        <v>673.35</v>
      </c>
      <c r="M188" s="263">
        <v>111.53908</v>
      </c>
    </row>
    <row r="189" spans="1:13">
      <c r="A189" s="282">
        <v>180</v>
      </c>
      <c r="B189" s="263" t="s">
        <v>176</v>
      </c>
      <c r="C189" s="263">
        <v>490.35</v>
      </c>
      <c r="D189" s="265">
        <v>495.11666666666662</v>
      </c>
      <c r="E189" s="265">
        <v>482.23333333333323</v>
      </c>
      <c r="F189" s="265">
        <v>474.11666666666662</v>
      </c>
      <c r="G189" s="265">
        <v>461.23333333333323</v>
      </c>
      <c r="H189" s="265">
        <v>503.23333333333323</v>
      </c>
      <c r="I189" s="265">
        <v>516.11666666666656</v>
      </c>
      <c r="J189" s="265">
        <v>524.23333333333323</v>
      </c>
      <c r="K189" s="263">
        <v>508</v>
      </c>
      <c r="L189" s="263">
        <v>487</v>
      </c>
      <c r="M189" s="263">
        <v>24.346820000000001</v>
      </c>
    </row>
    <row r="190" spans="1:13">
      <c r="A190" s="282">
        <v>181</v>
      </c>
      <c r="B190" s="263" t="s">
        <v>275</v>
      </c>
      <c r="C190" s="263">
        <v>588.04999999999995</v>
      </c>
      <c r="D190" s="265">
        <v>578.91666666666663</v>
      </c>
      <c r="E190" s="265">
        <v>564.13333333333321</v>
      </c>
      <c r="F190" s="265">
        <v>540.21666666666658</v>
      </c>
      <c r="G190" s="265">
        <v>525.43333333333317</v>
      </c>
      <c r="H190" s="265">
        <v>602.83333333333326</v>
      </c>
      <c r="I190" s="265">
        <v>617.61666666666679</v>
      </c>
      <c r="J190" s="265">
        <v>641.5333333333333</v>
      </c>
      <c r="K190" s="263">
        <v>593.70000000000005</v>
      </c>
      <c r="L190" s="263">
        <v>555</v>
      </c>
      <c r="M190" s="263">
        <v>10.06259</v>
      </c>
    </row>
    <row r="191" spans="1:13">
      <c r="A191" s="282">
        <v>182</v>
      </c>
      <c r="B191" s="263" t="s">
        <v>188</v>
      </c>
      <c r="C191" s="263">
        <v>625.85</v>
      </c>
      <c r="D191" s="265">
        <v>620.05000000000007</v>
      </c>
      <c r="E191" s="265">
        <v>609.80000000000018</v>
      </c>
      <c r="F191" s="265">
        <v>593.75000000000011</v>
      </c>
      <c r="G191" s="265">
        <v>583.50000000000023</v>
      </c>
      <c r="H191" s="265">
        <v>636.10000000000014</v>
      </c>
      <c r="I191" s="265">
        <v>646.34999999999991</v>
      </c>
      <c r="J191" s="265">
        <v>662.40000000000009</v>
      </c>
      <c r="K191" s="263">
        <v>630.29999999999995</v>
      </c>
      <c r="L191" s="263">
        <v>604</v>
      </c>
      <c r="M191" s="263">
        <v>47.545870000000001</v>
      </c>
    </row>
    <row r="192" spans="1:13">
      <c r="A192" s="282">
        <v>183</v>
      </c>
      <c r="B192" s="263" t="s">
        <v>177</v>
      </c>
      <c r="C192" s="263">
        <v>676.5</v>
      </c>
      <c r="D192" s="265">
        <v>683.66666666666663</v>
      </c>
      <c r="E192" s="265">
        <v>663.38333333333321</v>
      </c>
      <c r="F192" s="265">
        <v>650.26666666666654</v>
      </c>
      <c r="G192" s="265">
        <v>629.98333333333312</v>
      </c>
      <c r="H192" s="265">
        <v>696.7833333333333</v>
      </c>
      <c r="I192" s="265">
        <v>717.06666666666683</v>
      </c>
      <c r="J192" s="265">
        <v>730.18333333333339</v>
      </c>
      <c r="K192" s="263">
        <v>703.95</v>
      </c>
      <c r="L192" s="263">
        <v>670.55</v>
      </c>
      <c r="M192" s="263">
        <v>93.385959999999997</v>
      </c>
    </row>
    <row r="193" spans="1:13">
      <c r="A193" s="282">
        <v>184</v>
      </c>
      <c r="B193" s="263" t="s">
        <v>183</v>
      </c>
      <c r="C193" s="263">
        <v>3111.45</v>
      </c>
      <c r="D193" s="265">
        <v>3106.4833333333336</v>
      </c>
      <c r="E193" s="265">
        <v>3078.9666666666672</v>
      </c>
      <c r="F193" s="265">
        <v>3046.4833333333336</v>
      </c>
      <c r="G193" s="265">
        <v>3018.9666666666672</v>
      </c>
      <c r="H193" s="265">
        <v>3138.9666666666672</v>
      </c>
      <c r="I193" s="265">
        <v>3166.4833333333336</v>
      </c>
      <c r="J193" s="265">
        <v>3198.9666666666672</v>
      </c>
      <c r="K193" s="263">
        <v>3134</v>
      </c>
      <c r="L193" s="263">
        <v>3074</v>
      </c>
      <c r="M193" s="263">
        <v>17.916709999999998</v>
      </c>
    </row>
    <row r="194" spans="1:13">
      <c r="A194" s="282">
        <v>185</v>
      </c>
      <c r="B194" s="263" t="s">
        <v>804</v>
      </c>
      <c r="C194" s="263">
        <v>653.1</v>
      </c>
      <c r="D194" s="265">
        <v>648.73333333333346</v>
      </c>
      <c r="E194" s="265">
        <v>642.51666666666688</v>
      </c>
      <c r="F194" s="265">
        <v>631.93333333333339</v>
      </c>
      <c r="G194" s="265">
        <v>625.71666666666681</v>
      </c>
      <c r="H194" s="265">
        <v>659.31666666666695</v>
      </c>
      <c r="I194" s="265">
        <v>665.53333333333342</v>
      </c>
      <c r="J194" s="265">
        <v>676.11666666666702</v>
      </c>
      <c r="K194" s="263">
        <v>654.95000000000005</v>
      </c>
      <c r="L194" s="263">
        <v>638.15</v>
      </c>
      <c r="M194" s="263">
        <v>40.001629999999999</v>
      </c>
    </row>
    <row r="195" spans="1:13">
      <c r="A195" s="282">
        <v>186</v>
      </c>
      <c r="B195" s="263" t="s">
        <v>179</v>
      </c>
      <c r="C195" s="263">
        <v>301.25</v>
      </c>
      <c r="D195" s="265">
        <v>297.84999999999997</v>
      </c>
      <c r="E195" s="265">
        <v>293.69999999999993</v>
      </c>
      <c r="F195" s="265">
        <v>286.14999999999998</v>
      </c>
      <c r="G195" s="265">
        <v>281.99999999999994</v>
      </c>
      <c r="H195" s="265">
        <v>305.39999999999992</v>
      </c>
      <c r="I195" s="265">
        <v>309.5499999999999</v>
      </c>
      <c r="J195" s="265">
        <v>317.09999999999991</v>
      </c>
      <c r="K195" s="263">
        <v>302</v>
      </c>
      <c r="L195" s="263">
        <v>290.3</v>
      </c>
      <c r="M195" s="263">
        <v>450.32501999999999</v>
      </c>
    </row>
    <row r="196" spans="1:13">
      <c r="A196" s="282">
        <v>187</v>
      </c>
      <c r="B196" s="254" t="s">
        <v>181</v>
      </c>
      <c r="C196" s="254">
        <v>102.9</v>
      </c>
      <c r="D196" s="289">
        <v>103.05</v>
      </c>
      <c r="E196" s="289">
        <v>101.44999999999999</v>
      </c>
      <c r="F196" s="289">
        <v>99.999999999999986</v>
      </c>
      <c r="G196" s="289">
        <v>98.399999999999977</v>
      </c>
      <c r="H196" s="289">
        <v>104.5</v>
      </c>
      <c r="I196" s="289">
        <v>106.1</v>
      </c>
      <c r="J196" s="289">
        <v>107.55000000000001</v>
      </c>
      <c r="K196" s="254">
        <v>104.65</v>
      </c>
      <c r="L196" s="254">
        <v>101.6</v>
      </c>
      <c r="M196" s="254">
        <v>351.50274999999999</v>
      </c>
    </row>
    <row r="197" spans="1:13">
      <c r="A197" s="282">
        <v>188</v>
      </c>
      <c r="B197" s="254" t="s">
        <v>182</v>
      </c>
      <c r="C197" s="254">
        <v>1100.9000000000001</v>
      </c>
      <c r="D197" s="289">
        <v>1090.8</v>
      </c>
      <c r="E197" s="289">
        <v>1052.5999999999999</v>
      </c>
      <c r="F197" s="289">
        <v>1004.3</v>
      </c>
      <c r="G197" s="289">
        <v>966.09999999999991</v>
      </c>
      <c r="H197" s="289">
        <v>1139.0999999999999</v>
      </c>
      <c r="I197" s="289">
        <v>1177.3000000000002</v>
      </c>
      <c r="J197" s="289">
        <v>1225.5999999999999</v>
      </c>
      <c r="K197" s="254">
        <v>1129</v>
      </c>
      <c r="L197" s="254">
        <v>1042.5</v>
      </c>
      <c r="M197" s="254">
        <v>464.34537</v>
      </c>
    </row>
    <row r="198" spans="1:13">
      <c r="A198" s="282">
        <v>189</v>
      </c>
      <c r="B198" s="254" t="s">
        <v>184</v>
      </c>
      <c r="C198" s="254">
        <v>977.95</v>
      </c>
      <c r="D198" s="289">
        <v>973.5</v>
      </c>
      <c r="E198" s="289">
        <v>962.3</v>
      </c>
      <c r="F198" s="289">
        <v>946.65</v>
      </c>
      <c r="G198" s="289">
        <v>935.44999999999993</v>
      </c>
      <c r="H198" s="289">
        <v>989.15</v>
      </c>
      <c r="I198" s="289">
        <v>1000.35</v>
      </c>
      <c r="J198" s="289">
        <v>1016</v>
      </c>
      <c r="K198" s="254">
        <v>984.7</v>
      </c>
      <c r="L198" s="254">
        <v>957.85</v>
      </c>
      <c r="M198" s="254">
        <v>46.208269999999999</v>
      </c>
    </row>
    <row r="199" spans="1:13">
      <c r="A199" s="282">
        <v>190</v>
      </c>
      <c r="B199" s="254" t="s">
        <v>164</v>
      </c>
      <c r="C199" s="254">
        <v>976.85</v>
      </c>
      <c r="D199" s="289">
        <v>976.30000000000007</v>
      </c>
      <c r="E199" s="289">
        <v>967.15000000000009</v>
      </c>
      <c r="F199" s="289">
        <v>957.45</v>
      </c>
      <c r="G199" s="289">
        <v>948.30000000000007</v>
      </c>
      <c r="H199" s="289">
        <v>986.00000000000011</v>
      </c>
      <c r="I199" s="289">
        <v>995.15</v>
      </c>
      <c r="J199" s="289">
        <v>1004.8500000000001</v>
      </c>
      <c r="K199" s="254">
        <v>985.45</v>
      </c>
      <c r="L199" s="254">
        <v>966.6</v>
      </c>
      <c r="M199" s="254">
        <v>2.42685</v>
      </c>
    </row>
    <row r="200" spans="1:13">
      <c r="A200" s="282">
        <v>191</v>
      </c>
      <c r="B200" s="254" t="s">
        <v>185</v>
      </c>
      <c r="C200" s="254">
        <v>1444.4</v>
      </c>
      <c r="D200" s="289">
        <v>1441.2833333333335</v>
      </c>
      <c r="E200" s="289">
        <v>1434.116666666667</v>
      </c>
      <c r="F200" s="289">
        <v>1423.8333333333335</v>
      </c>
      <c r="G200" s="289">
        <v>1416.666666666667</v>
      </c>
      <c r="H200" s="289">
        <v>1451.5666666666671</v>
      </c>
      <c r="I200" s="289">
        <v>1458.7333333333336</v>
      </c>
      <c r="J200" s="289">
        <v>1469.0166666666671</v>
      </c>
      <c r="K200" s="254">
        <v>1448.45</v>
      </c>
      <c r="L200" s="254">
        <v>1431</v>
      </c>
      <c r="M200" s="254">
        <v>14.64006</v>
      </c>
    </row>
    <row r="201" spans="1:13">
      <c r="A201" s="282">
        <v>192</v>
      </c>
      <c r="B201" s="254" t="s">
        <v>186</v>
      </c>
      <c r="C201" s="254">
        <v>2607.0500000000002</v>
      </c>
      <c r="D201" s="289">
        <v>2622.65</v>
      </c>
      <c r="E201" s="289">
        <v>2569.5</v>
      </c>
      <c r="F201" s="289">
        <v>2531.9499999999998</v>
      </c>
      <c r="G201" s="289">
        <v>2478.7999999999997</v>
      </c>
      <c r="H201" s="289">
        <v>2660.2000000000003</v>
      </c>
      <c r="I201" s="289">
        <v>2713.3500000000008</v>
      </c>
      <c r="J201" s="289">
        <v>2750.9000000000005</v>
      </c>
      <c r="K201" s="254">
        <v>2675.8</v>
      </c>
      <c r="L201" s="254">
        <v>2585.1</v>
      </c>
      <c r="M201" s="254">
        <v>2.5642999999999998</v>
      </c>
    </row>
    <row r="202" spans="1:13">
      <c r="A202" s="282">
        <v>193</v>
      </c>
      <c r="B202" s="254" t="s">
        <v>187</v>
      </c>
      <c r="C202" s="254">
        <v>412.5</v>
      </c>
      <c r="D202" s="289">
        <v>412.8</v>
      </c>
      <c r="E202" s="289">
        <v>407.65000000000003</v>
      </c>
      <c r="F202" s="289">
        <v>402.8</v>
      </c>
      <c r="G202" s="289">
        <v>397.65000000000003</v>
      </c>
      <c r="H202" s="289">
        <v>417.65000000000003</v>
      </c>
      <c r="I202" s="289">
        <v>422.8</v>
      </c>
      <c r="J202" s="289">
        <v>427.65000000000003</v>
      </c>
      <c r="K202" s="254">
        <v>417.95</v>
      </c>
      <c r="L202" s="254">
        <v>407.95</v>
      </c>
      <c r="M202" s="254">
        <v>10.63819</v>
      </c>
    </row>
    <row r="203" spans="1:13">
      <c r="A203" s="282">
        <v>194</v>
      </c>
      <c r="B203" s="254" t="s">
        <v>510</v>
      </c>
      <c r="C203" s="254">
        <v>778.15</v>
      </c>
      <c r="D203" s="289">
        <v>780.65</v>
      </c>
      <c r="E203" s="289">
        <v>761.3</v>
      </c>
      <c r="F203" s="289">
        <v>744.44999999999993</v>
      </c>
      <c r="G203" s="289">
        <v>725.09999999999991</v>
      </c>
      <c r="H203" s="289">
        <v>797.5</v>
      </c>
      <c r="I203" s="289">
        <v>816.85000000000014</v>
      </c>
      <c r="J203" s="289">
        <v>833.7</v>
      </c>
      <c r="K203" s="254">
        <v>800</v>
      </c>
      <c r="L203" s="254">
        <v>763.8</v>
      </c>
      <c r="M203" s="254">
        <v>6.6546799999999999</v>
      </c>
    </row>
    <row r="204" spans="1:13">
      <c r="A204" s="282">
        <v>195</v>
      </c>
      <c r="B204" s="254" t="s">
        <v>193</v>
      </c>
      <c r="C204" s="254">
        <v>633</v>
      </c>
      <c r="D204" s="289">
        <v>633.55000000000007</v>
      </c>
      <c r="E204" s="289">
        <v>626.10000000000014</v>
      </c>
      <c r="F204" s="289">
        <v>619.20000000000005</v>
      </c>
      <c r="G204" s="289">
        <v>611.75000000000011</v>
      </c>
      <c r="H204" s="289">
        <v>640.45000000000016</v>
      </c>
      <c r="I204" s="289">
        <v>647.9000000000002</v>
      </c>
      <c r="J204" s="289">
        <v>654.80000000000018</v>
      </c>
      <c r="K204" s="254">
        <v>641</v>
      </c>
      <c r="L204" s="254">
        <v>626.65</v>
      </c>
      <c r="M204" s="254">
        <v>55.4542</v>
      </c>
    </row>
    <row r="205" spans="1:13">
      <c r="A205" s="282">
        <v>196</v>
      </c>
      <c r="B205" s="254" t="s">
        <v>191</v>
      </c>
      <c r="C205" s="254">
        <v>6405.45</v>
      </c>
      <c r="D205" s="289">
        <v>6383.1166666666659</v>
      </c>
      <c r="E205" s="289">
        <v>6336.3333333333321</v>
      </c>
      <c r="F205" s="289">
        <v>6267.2166666666662</v>
      </c>
      <c r="G205" s="289">
        <v>6220.4333333333325</v>
      </c>
      <c r="H205" s="289">
        <v>6452.2333333333318</v>
      </c>
      <c r="I205" s="289">
        <v>6499.0166666666664</v>
      </c>
      <c r="J205" s="289">
        <v>6568.1333333333314</v>
      </c>
      <c r="K205" s="254">
        <v>6429.9</v>
      </c>
      <c r="L205" s="254">
        <v>6314</v>
      </c>
      <c r="M205" s="254">
        <v>2.4663200000000001</v>
      </c>
    </row>
    <row r="206" spans="1:13">
      <c r="A206" s="282">
        <v>197</v>
      </c>
      <c r="B206" s="254" t="s">
        <v>192</v>
      </c>
      <c r="C206" s="254">
        <v>36</v>
      </c>
      <c r="D206" s="289">
        <v>36.06666666666667</v>
      </c>
      <c r="E206" s="289">
        <v>35.13333333333334</v>
      </c>
      <c r="F206" s="289">
        <v>34.266666666666673</v>
      </c>
      <c r="G206" s="289">
        <v>33.333333333333343</v>
      </c>
      <c r="H206" s="289">
        <v>36.933333333333337</v>
      </c>
      <c r="I206" s="289">
        <v>37.86666666666666</v>
      </c>
      <c r="J206" s="289">
        <v>38.733333333333334</v>
      </c>
      <c r="K206" s="254">
        <v>37</v>
      </c>
      <c r="L206" s="254">
        <v>35.200000000000003</v>
      </c>
      <c r="M206" s="254">
        <v>67.597130000000007</v>
      </c>
    </row>
    <row r="207" spans="1:13">
      <c r="A207" s="282">
        <v>198</v>
      </c>
      <c r="B207" s="254" t="s">
        <v>189</v>
      </c>
      <c r="C207" s="254">
        <v>1204.8499999999999</v>
      </c>
      <c r="D207" s="289">
        <v>1209.7166666666665</v>
      </c>
      <c r="E207" s="289">
        <v>1186.4333333333329</v>
      </c>
      <c r="F207" s="289">
        <v>1168.0166666666664</v>
      </c>
      <c r="G207" s="289">
        <v>1144.7333333333329</v>
      </c>
      <c r="H207" s="289">
        <v>1228.133333333333</v>
      </c>
      <c r="I207" s="289">
        <v>1251.4166666666663</v>
      </c>
      <c r="J207" s="289">
        <v>1269.833333333333</v>
      </c>
      <c r="K207" s="254">
        <v>1233</v>
      </c>
      <c r="L207" s="254">
        <v>1191.3</v>
      </c>
      <c r="M207" s="254">
        <v>3.9392900000000002</v>
      </c>
    </row>
    <row r="208" spans="1:13">
      <c r="A208" s="282">
        <v>199</v>
      </c>
      <c r="B208" s="254" t="s">
        <v>141</v>
      </c>
      <c r="C208" s="254">
        <v>543.45000000000005</v>
      </c>
      <c r="D208" s="289">
        <v>544.36666666666667</v>
      </c>
      <c r="E208" s="289">
        <v>536.93333333333339</v>
      </c>
      <c r="F208" s="289">
        <v>530.41666666666674</v>
      </c>
      <c r="G208" s="289">
        <v>522.98333333333346</v>
      </c>
      <c r="H208" s="289">
        <v>550.88333333333333</v>
      </c>
      <c r="I208" s="289">
        <v>558.31666666666649</v>
      </c>
      <c r="J208" s="289">
        <v>564.83333333333326</v>
      </c>
      <c r="K208" s="254">
        <v>551.79999999999995</v>
      </c>
      <c r="L208" s="254">
        <v>537.85</v>
      </c>
      <c r="M208" s="254">
        <v>16.070229999999999</v>
      </c>
    </row>
    <row r="209" spans="1:13">
      <c r="A209" s="282">
        <v>200</v>
      </c>
      <c r="B209" s="254" t="s">
        <v>277</v>
      </c>
      <c r="C209" s="254">
        <v>224.25</v>
      </c>
      <c r="D209" s="289">
        <v>225.81666666666669</v>
      </c>
      <c r="E209" s="289">
        <v>221.63333333333338</v>
      </c>
      <c r="F209" s="289">
        <v>219.01666666666668</v>
      </c>
      <c r="G209" s="289">
        <v>214.83333333333337</v>
      </c>
      <c r="H209" s="289">
        <v>228.43333333333339</v>
      </c>
      <c r="I209" s="289">
        <v>232.61666666666673</v>
      </c>
      <c r="J209" s="289">
        <v>235.23333333333341</v>
      </c>
      <c r="K209" s="254">
        <v>230</v>
      </c>
      <c r="L209" s="254">
        <v>223.2</v>
      </c>
      <c r="M209" s="254">
        <v>4.1116000000000001</v>
      </c>
    </row>
    <row r="210" spans="1:13">
      <c r="A210" s="282">
        <v>201</v>
      </c>
      <c r="B210" s="254" t="s">
        <v>522</v>
      </c>
      <c r="C210" s="254">
        <v>993.4</v>
      </c>
      <c r="D210" s="289">
        <v>996.19999999999993</v>
      </c>
      <c r="E210" s="289">
        <v>982.59999999999991</v>
      </c>
      <c r="F210" s="289">
        <v>971.8</v>
      </c>
      <c r="G210" s="289">
        <v>958.19999999999993</v>
      </c>
      <c r="H210" s="289">
        <v>1006.9999999999999</v>
      </c>
      <c r="I210" s="289">
        <v>1020.6</v>
      </c>
      <c r="J210" s="289">
        <v>1031.3999999999999</v>
      </c>
      <c r="K210" s="254">
        <v>1009.8</v>
      </c>
      <c r="L210" s="254">
        <v>985.4</v>
      </c>
      <c r="M210" s="254">
        <v>2.35989</v>
      </c>
    </row>
    <row r="211" spans="1:13">
      <c r="A211" s="282">
        <v>202</v>
      </c>
      <c r="B211" s="254" t="s">
        <v>118</v>
      </c>
      <c r="C211" s="254">
        <v>8.3000000000000007</v>
      </c>
      <c r="D211" s="289">
        <v>8.3333333333333339</v>
      </c>
      <c r="E211" s="289">
        <v>8.2166666666666686</v>
      </c>
      <c r="F211" s="289">
        <v>8.1333333333333346</v>
      </c>
      <c r="G211" s="289">
        <v>8.0166666666666693</v>
      </c>
      <c r="H211" s="289">
        <v>8.4166666666666679</v>
      </c>
      <c r="I211" s="289">
        <v>8.5333333333333314</v>
      </c>
      <c r="J211" s="289">
        <v>8.6166666666666671</v>
      </c>
      <c r="K211" s="254">
        <v>8.4499999999999993</v>
      </c>
      <c r="L211" s="254">
        <v>8.25</v>
      </c>
      <c r="M211" s="254">
        <v>601.40243999999996</v>
      </c>
    </row>
    <row r="212" spans="1:13">
      <c r="A212" s="282">
        <v>203</v>
      </c>
      <c r="B212" s="254" t="s">
        <v>195</v>
      </c>
      <c r="C212" s="254">
        <v>984.35</v>
      </c>
      <c r="D212" s="289">
        <v>979.66666666666663</v>
      </c>
      <c r="E212" s="289">
        <v>970.0333333333333</v>
      </c>
      <c r="F212" s="289">
        <v>955.7166666666667</v>
      </c>
      <c r="G212" s="289">
        <v>946.08333333333337</v>
      </c>
      <c r="H212" s="289">
        <v>993.98333333333323</v>
      </c>
      <c r="I212" s="289">
        <v>1003.6166666666667</v>
      </c>
      <c r="J212" s="289">
        <v>1017.9333333333332</v>
      </c>
      <c r="K212" s="254">
        <v>989.3</v>
      </c>
      <c r="L212" s="254">
        <v>965.35</v>
      </c>
      <c r="M212" s="254">
        <v>14.14622</v>
      </c>
    </row>
    <row r="213" spans="1:13">
      <c r="A213" s="282">
        <v>204</v>
      </c>
      <c r="B213" s="254" t="s">
        <v>528</v>
      </c>
      <c r="C213" s="254">
        <v>2149.1</v>
      </c>
      <c r="D213" s="289">
        <v>2157.5166666666664</v>
      </c>
      <c r="E213" s="289">
        <v>2131.583333333333</v>
      </c>
      <c r="F213" s="289">
        <v>2114.0666666666666</v>
      </c>
      <c r="G213" s="289">
        <v>2088.1333333333332</v>
      </c>
      <c r="H213" s="289">
        <v>2175.0333333333328</v>
      </c>
      <c r="I213" s="289">
        <v>2200.9666666666662</v>
      </c>
      <c r="J213" s="289">
        <v>2218.4833333333327</v>
      </c>
      <c r="K213" s="254">
        <v>2183.4499999999998</v>
      </c>
      <c r="L213" s="254">
        <v>2140</v>
      </c>
      <c r="M213" s="254">
        <v>0.37252000000000002</v>
      </c>
    </row>
    <row r="214" spans="1:13">
      <c r="A214" s="282">
        <v>205</v>
      </c>
      <c r="B214" s="254" t="s">
        <v>196</v>
      </c>
      <c r="C214" s="289">
        <v>512.29999999999995</v>
      </c>
      <c r="D214" s="289">
        <v>504.7833333333333</v>
      </c>
      <c r="E214" s="289">
        <v>494.76666666666665</v>
      </c>
      <c r="F214" s="289">
        <v>477.23333333333335</v>
      </c>
      <c r="G214" s="289">
        <v>467.2166666666667</v>
      </c>
      <c r="H214" s="289">
        <v>522.31666666666661</v>
      </c>
      <c r="I214" s="289">
        <v>532.33333333333326</v>
      </c>
      <c r="J214" s="289">
        <v>549.86666666666656</v>
      </c>
      <c r="K214" s="289">
        <v>514.79999999999995</v>
      </c>
      <c r="L214" s="289">
        <v>487.25</v>
      </c>
      <c r="M214" s="289">
        <v>244.13543999999999</v>
      </c>
    </row>
    <row r="215" spans="1:13">
      <c r="A215" s="282">
        <v>206</v>
      </c>
      <c r="B215" s="254" t="s">
        <v>197</v>
      </c>
      <c r="C215" s="289">
        <v>13.55</v>
      </c>
      <c r="D215" s="289">
        <v>13.65</v>
      </c>
      <c r="E215" s="289">
        <v>13.4</v>
      </c>
      <c r="F215" s="289">
        <v>13.25</v>
      </c>
      <c r="G215" s="289">
        <v>13</v>
      </c>
      <c r="H215" s="289">
        <v>13.8</v>
      </c>
      <c r="I215" s="289">
        <v>14.05</v>
      </c>
      <c r="J215" s="289">
        <v>14.200000000000001</v>
      </c>
      <c r="K215" s="289">
        <v>13.9</v>
      </c>
      <c r="L215" s="289">
        <v>13.5</v>
      </c>
      <c r="M215" s="289">
        <v>1226.61349</v>
      </c>
    </row>
    <row r="216" spans="1:13">
      <c r="A216" s="282">
        <v>207</v>
      </c>
      <c r="B216" s="254" t="s">
        <v>198</v>
      </c>
      <c r="C216" s="289">
        <v>182.25</v>
      </c>
      <c r="D216" s="289">
        <v>182.01666666666665</v>
      </c>
      <c r="E216" s="289">
        <v>179.83333333333331</v>
      </c>
      <c r="F216" s="289">
        <v>177.41666666666666</v>
      </c>
      <c r="G216" s="289">
        <v>175.23333333333332</v>
      </c>
      <c r="H216" s="289">
        <v>184.43333333333331</v>
      </c>
      <c r="I216" s="289">
        <v>186.61666666666665</v>
      </c>
      <c r="J216" s="289">
        <v>189.0333333333333</v>
      </c>
      <c r="K216" s="289">
        <v>184.2</v>
      </c>
      <c r="L216" s="289">
        <v>179.6</v>
      </c>
      <c r="M216" s="289">
        <v>70.555199999999999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28"/>
      <c r="B1" s="528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44323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25" t="s">
        <v>16</v>
      </c>
      <c r="B9" s="526" t="s">
        <v>18</v>
      </c>
      <c r="C9" s="524" t="s">
        <v>19</v>
      </c>
      <c r="D9" s="524" t="s">
        <v>20</v>
      </c>
      <c r="E9" s="524" t="s">
        <v>21</v>
      </c>
      <c r="F9" s="524"/>
      <c r="G9" s="524"/>
      <c r="H9" s="524" t="s">
        <v>22</v>
      </c>
      <c r="I9" s="524"/>
      <c r="J9" s="524"/>
      <c r="K9" s="260"/>
      <c r="L9" s="267"/>
      <c r="M9" s="268"/>
    </row>
    <row r="10" spans="1:15" ht="42.75" customHeight="1">
      <c r="A10" s="520"/>
      <c r="B10" s="522"/>
      <c r="C10" s="527" t="s">
        <v>23</v>
      </c>
      <c r="D10" s="527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82" t="s">
        <v>284</v>
      </c>
      <c r="C11" s="479">
        <v>24741.8</v>
      </c>
      <c r="D11" s="480">
        <v>24908.45</v>
      </c>
      <c r="E11" s="480">
        <v>24520.350000000002</v>
      </c>
      <c r="F11" s="480">
        <v>24298.9</v>
      </c>
      <c r="G11" s="480">
        <v>23910.800000000003</v>
      </c>
      <c r="H11" s="480">
        <v>25129.9</v>
      </c>
      <c r="I11" s="480">
        <v>25518</v>
      </c>
      <c r="J11" s="480">
        <v>25739.45</v>
      </c>
      <c r="K11" s="479">
        <v>25296.55</v>
      </c>
      <c r="L11" s="479">
        <v>24687</v>
      </c>
      <c r="M11" s="479">
        <v>1.9810000000000001E-2</v>
      </c>
    </row>
    <row r="12" spans="1:15" ht="12" customHeight="1">
      <c r="A12" s="254">
        <v>2</v>
      </c>
      <c r="B12" s="482" t="s">
        <v>785</v>
      </c>
      <c r="C12" s="479">
        <v>1380.6</v>
      </c>
      <c r="D12" s="480">
        <v>1379.9166666666667</v>
      </c>
      <c r="E12" s="480">
        <v>1374.8333333333335</v>
      </c>
      <c r="F12" s="480">
        <v>1369.0666666666668</v>
      </c>
      <c r="G12" s="480">
        <v>1363.9833333333336</v>
      </c>
      <c r="H12" s="480">
        <v>1385.6833333333334</v>
      </c>
      <c r="I12" s="480">
        <v>1390.7666666666669</v>
      </c>
      <c r="J12" s="480">
        <v>1396.5333333333333</v>
      </c>
      <c r="K12" s="479">
        <v>1385</v>
      </c>
      <c r="L12" s="479">
        <v>1374.15</v>
      </c>
      <c r="M12" s="479">
        <v>0.27867999999999998</v>
      </c>
    </row>
    <row r="13" spans="1:15" ht="12" customHeight="1">
      <c r="A13" s="254">
        <v>3</v>
      </c>
      <c r="B13" s="482" t="s">
        <v>816</v>
      </c>
      <c r="C13" s="479">
        <v>1721.5</v>
      </c>
      <c r="D13" s="480">
        <v>1732.3666666666668</v>
      </c>
      <c r="E13" s="480">
        <v>1664.7333333333336</v>
      </c>
      <c r="F13" s="480">
        <v>1607.9666666666667</v>
      </c>
      <c r="G13" s="480">
        <v>1540.3333333333335</v>
      </c>
      <c r="H13" s="480">
        <v>1789.1333333333337</v>
      </c>
      <c r="I13" s="480">
        <v>1856.7666666666669</v>
      </c>
      <c r="J13" s="480">
        <v>1913.5333333333338</v>
      </c>
      <c r="K13" s="479">
        <v>1800</v>
      </c>
      <c r="L13" s="479">
        <v>1675.6</v>
      </c>
      <c r="M13" s="479">
        <v>0.65681</v>
      </c>
    </row>
    <row r="14" spans="1:15" ht="12" customHeight="1">
      <c r="A14" s="254">
        <v>4</v>
      </c>
      <c r="B14" s="482" t="s">
        <v>38</v>
      </c>
      <c r="C14" s="479">
        <v>1896.25</v>
      </c>
      <c r="D14" s="480">
        <v>1893.9833333333333</v>
      </c>
      <c r="E14" s="480">
        <v>1879.4666666666667</v>
      </c>
      <c r="F14" s="480">
        <v>1862.6833333333334</v>
      </c>
      <c r="G14" s="480">
        <v>1848.1666666666667</v>
      </c>
      <c r="H14" s="480">
        <v>1910.7666666666667</v>
      </c>
      <c r="I14" s="480">
        <v>1925.2833333333335</v>
      </c>
      <c r="J14" s="480">
        <v>1942.0666666666666</v>
      </c>
      <c r="K14" s="479">
        <v>1908.5</v>
      </c>
      <c r="L14" s="479">
        <v>1877.2</v>
      </c>
      <c r="M14" s="479">
        <v>2.9290500000000002</v>
      </c>
    </row>
    <row r="15" spans="1:15" ht="12" customHeight="1">
      <c r="A15" s="254">
        <v>5</v>
      </c>
      <c r="B15" s="482" t="s">
        <v>285</v>
      </c>
      <c r="C15" s="479">
        <v>1843.15</v>
      </c>
      <c r="D15" s="480">
        <v>1852.1666666666667</v>
      </c>
      <c r="E15" s="480">
        <v>1824.9833333333336</v>
      </c>
      <c r="F15" s="480">
        <v>1806.8166666666668</v>
      </c>
      <c r="G15" s="480">
        <v>1779.6333333333337</v>
      </c>
      <c r="H15" s="480">
        <v>1870.3333333333335</v>
      </c>
      <c r="I15" s="480">
        <v>1897.5166666666664</v>
      </c>
      <c r="J15" s="480">
        <v>1915.6833333333334</v>
      </c>
      <c r="K15" s="479">
        <v>1879.35</v>
      </c>
      <c r="L15" s="479">
        <v>1834</v>
      </c>
      <c r="M15" s="479">
        <v>0.38468000000000002</v>
      </c>
    </row>
    <row r="16" spans="1:15" ht="12" customHeight="1">
      <c r="A16" s="254">
        <v>6</v>
      </c>
      <c r="B16" s="482" t="s">
        <v>286</v>
      </c>
      <c r="C16" s="479">
        <v>1306.1500000000001</v>
      </c>
      <c r="D16" s="480">
        <v>1303.4000000000001</v>
      </c>
      <c r="E16" s="480">
        <v>1282.8500000000001</v>
      </c>
      <c r="F16" s="480">
        <v>1259.55</v>
      </c>
      <c r="G16" s="480">
        <v>1239</v>
      </c>
      <c r="H16" s="480">
        <v>1326.7000000000003</v>
      </c>
      <c r="I16" s="480">
        <v>1347.2500000000005</v>
      </c>
      <c r="J16" s="480">
        <v>1370.5500000000004</v>
      </c>
      <c r="K16" s="479">
        <v>1323.95</v>
      </c>
      <c r="L16" s="479">
        <v>1280.0999999999999</v>
      </c>
      <c r="M16" s="479">
        <v>1.6761600000000001</v>
      </c>
    </row>
    <row r="17" spans="1:13" ht="12" customHeight="1">
      <c r="A17" s="254">
        <v>7</v>
      </c>
      <c r="B17" s="482" t="s">
        <v>222</v>
      </c>
      <c r="C17" s="479">
        <v>956.95</v>
      </c>
      <c r="D17" s="480">
        <v>954.56666666666661</v>
      </c>
      <c r="E17" s="480">
        <v>937.13333333333321</v>
      </c>
      <c r="F17" s="480">
        <v>917.31666666666661</v>
      </c>
      <c r="G17" s="480">
        <v>899.88333333333321</v>
      </c>
      <c r="H17" s="480">
        <v>974.38333333333321</v>
      </c>
      <c r="I17" s="480">
        <v>991.81666666666661</v>
      </c>
      <c r="J17" s="480">
        <v>1011.6333333333332</v>
      </c>
      <c r="K17" s="479">
        <v>972</v>
      </c>
      <c r="L17" s="479">
        <v>934.75</v>
      </c>
      <c r="M17" s="479">
        <v>23.544049999999999</v>
      </c>
    </row>
    <row r="18" spans="1:13" ht="12" customHeight="1">
      <c r="A18" s="254">
        <v>8</v>
      </c>
      <c r="B18" s="482" t="s">
        <v>734</v>
      </c>
      <c r="C18" s="479">
        <v>793.65</v>
      </c>
      <c r="D18" s="480">
        <v>782.16666666666663</v>
      </c>
      <c r="E18" s="480">
        <v>727.7833333333333</v>
      </c>
      <c r="F18" s="480">
        <v>661.91666666666663</v>
      </c>
      <c r="G18" s="480">
        <v>607.5333333333333</v>
      </c>
      <c r="H18" s="480">
        <v>848.0333333333333</v>
      </c>
      <c r="I18" s="480">
        <v>902.41666666666674</v>
      </c>
      <c r="J18" s="480">
        <v>968.2833333333333</v>
      </c>
      <c r="K18" s="479">
        <v>836.55</v>
      </c>
      <c r="L18" s="479">
        <v>716.3</v>
      </c>
      <c r="M18" s="479">
        <v>82.277360000000002</v>
      </c>
    </row>
    <row r="19" spans="1:13" ht="12" customHeight="1">
      <c r="A19" s="254">
        <v>9</v>
      </c>
      <c r="B19" s="482" t="s">
        <v>735</v>
      </c>
      <c r="C19" s="479">
        <v>1786</v>
      </c>
      <c r="D19" s="480">
        <v>1763.3666666666668</v>
      </c>
      <c r="E19" s="480">
        <v>1731.7333333333336</v>
      </c>
      <c r="F19" s="480">
        <v>1677.4666666666667</v>
      </c>
      <c r="G19" s="480">
        <v>1645.8333333333335</v>
      </c>
      <c r="H19" s="480">
        <v>1817.6333333333337</v>
      </c>
      <c r="I19" s="480">
        <v>1849.2666666666669</v>
      </c>
      <c r="J19" s="480">
        <v>1903.5333333333338</v>
      </c>
      <c r="K19" s="479">
        <v>1795</v>
      </c>
      <c r="L19" s="479">
        <v>1709.1</v>
      </c>
      <c r="M19" s="479">
        <v>16.365410000000001</v>
      </c>
    </row>
    <row r="20" spans="1:13" ht="12" customHeight="1">
      <c r="A20" s="254">
        <v>10</v>
      </c>
      <c r="B20" s="482" t="s">
        <v>287</v>
      </c>
      <c r="C20" s="479">
        <v>2209.0500000000002</v>
      </c>
      <c r="D20" s="480">
        <v>2220.0333333333333</v>
      </c>
      <c r="E20" s="480">
        <v>2191.0666666666666</v>
      </c>
      <c r="F20" s="480">
        <v>2173.0833333333335</v>
      </c>
      <c r="G20" s="480">
        <v>2144.1166666666668</v>
      </c>
      <c r="H20" s="480">
        <v>2238.0166666666664</v>
      </c>
      <c r="I20" s="480">
        <v>2266.9833333333327</v>
      </c>
      <c r="J20" s="480">
        <v>2284.9666666666662</v>
      </c>
      <c r="K20" s="479">
        <v>2249</v>
      </c>
      <c r="L20" s="479">
        <v>2202.0500000000002</v>
      </c>
      <c r="M20" s="479">
        <v>0.32902999999999999</v>
      </c>
    </row>
    <row r="21" spans="1:13" ht="12" customHeight="1">
      <c r="A21" s="254">
        <v>11</v>
      </c>
      <c r="B21" s="482" t="s">
        <v>288</v>
      </c>
      <c r="C21" s="479">
        <v>15422.75</v>
      </c>
      <c r="D21" s="480">
        <v>15431.866666666667</v>
      </c>
      <c r="E21" s="480">
        <v>15338.733333333334</v>
      </c>
      <c r="F21" s="480">
        <v>15254.716666666667</v>
      </c>
      <c r="G21" s="480">
        <v>15161.583333333334</v>
      </c>
      <c r="H21" s="480">
        <v>15515.883333333333</v>
      </c>
      <c r="I21" s="480">
        <v>15609.016666666668</v>
      </c>
      <c r="J21" s="480">
        <v>15693.033333333333</v>
      </c>
      <c r="K21" s="479">
        <v>15525</v>
      </c>
      <c r="L21" s="479">
        <v>15347.85</v>
      </c>
      <c r="M21" s="479">
        <v>8.8469999999999993E-2</v>
      </c>
    </row>
    <row r="22" spans="1:13" ht="12" customHeight="1">
      <c r="A22" s="254">
        <v>12</v>
      </c>
      <c r="B22" s="482" t="s">
        <v>40</v>
      </c>
      <c r="C22" s="479">
        <v>1286.75</v>
      </c>
      <c r="D22" s="480">
        <v>1287.2</v>
      </c>
      <c r="E22" s="480">
        <v>1262.5500000000002</v>
      </c>
      <c r="F22" s="480">
        <v>1238.3500000000001</v>
      </c>
      <c r="G22" s="480">
        <v>1213.7000000000003</v>
      </c>
      <c r="H22" s="480">
        <v>1311.4</v>
      </c>
      <c r="I22" s="480">
        <v>1336.0500000000002</v>
      </c>
      <c r="J22" s="480">
        <v>1360.25</v>
      </c>
      <c r="K22" s="479">
        <v>1311.85</v>
      </c>
      <c r="L22" s="479">
        <v>1263</v>
      </c>
      <c r="M22" s="479">
        <v>62.405349999999999</v>
      </c>
    </row>
    <row r="23" spans="1:13">
      <c r="A23" s="254">
        <v>13</v>
      </c>
      <c r="B23" s="482" t="s">
        <v>289</v>
      </c>
      <c r="C23" s="479">
        <v>1099.5999999999999</v>
      </c>
      <c r="D23" s="480">
        <v>1093.2</v>
      </c>
      <c r="E23" s="480">
        <v>1078.4000000000001</v>
      </c>
      <c r="F23" s="480">
        <v>1057.2</v>
      </c>
      <c r="G23" s="480">
        <v>1042.4000000000001</v>
      </c>
      <c r="H23" s="480">
        <v>1114.4000000000001</v>
      </c>
      <c r="I23" s="480">
        <v>1129.1999999999998</v>
      </c>
      <c r="J23" s="480">
        <v>1150.4000000000001</v>
      </c>
      <c r="K23" s="479">
        <v>1108</v>
      </c>
      <c r="L23" s="479">
        <v>1072</v>
      </c>
      <c r="M23" s="479">
        <v>7.6206300000000002</v>
      </c>
    </row>
    <row r="24" spans="1:13">
      <c r="A24" s="254">
        <v>14</v>
      </c>
      <c r="B24" s="482" t="s">
        <v>41</v>
      </c>
      <c r="C24" s="479">
        <v>740.8</v>
      </c>
      <c r="D24" s="480">
        <v>743.36666666666667</v>
      </c>
      <c r="E24" s="480">
        <v>733.0333333333333</v>
      </c>
      <c r="F24" s="480">
        <v>725.26666666666665</v>
      </c>
      <c r="G24" s="480">
        <v>714.93333333333328</v>
      </c>
      <c r="H24" s="480">
        <v>751.13333333333333</v>
      </c>
      <c r="I24" s="480">
        <v>761.46666666666658</v>
      </c>
      <c r="J24" s="480">
        <v>769.23333333333335</v>
      </c>
      <c r="K24" s="479">
        <v>753.7</v>
      </c>
      <c r="L24" s="479">
        <v>735.6</v>
      </c>
      <c r="M24" s="479">
        <v>119.26793000000001</v>
      </c>
    </row>
    <row r="25" spans="1:13">
      <c r="A25" s="254">
        <v>15</v>
      </c>
      <c r="B25" s="482" t="s">
        <v>830</v>
      </c>
      <c r="C25" s="479">
        <v>1299.05</v>
      </c>
      <c r="D25" s="480">
        <v>1291.8166666666668</v>
      </c>
      <c r="E25" s="480">
        <v>1272.6333333333337</v>
      </c>
      <c r="F25" s="480">
        <v>1246.2166666666669</v>
      </c>
      <c r="G25" s="480">
        <v>1227.0333333333338</v>
      </c>
      <c r="H25" s="480">
        <v>1318.2333333333336</v>
      </c>
      <c r="I25" s="480">
        <v>1337.4166666666665</v>
      </c>
      <c r="J25" s="480">
        <v>1363.8333333333335</v>
      </c>
      <c r="K25" s="479">
        <v>1311</v>
      </c>
      <c r="L25" s="479">
        <v>1265.4000000000001</v>
      </c>
      <c r="M25" s="479">
        <v>11.50996</v>
      </c>
    </row>
    <row r="26" spans="1:13">
      <c r="A26" s="254">
        <v>16</v>
      </c>
      <c r="B26" s="482" t="s">
        <v>290</v>
      </c>
      <c r="C26" s="479">
        <v>1126.5</v>
      </c>
      <c r="D26" s="480">
        <v>1120.7666666666667</v>
      </c>
      <c r="E26" s="480">
        <v>1102.5333333333333</v>
      </c>
      <c r="F26" s="480">
        <v>1078.5666666666666</v>
      </c>
      <c r="G26" s="480">
        <v>1060.3333333333333</v>
      </c>
      <c r="H26" s="480">
        <v>1144.7333333333333</v>
      </c>
      <c r="I26" s="480">
        <v>1162.9666666666665</v>
      </c>
      <c r="J26" s="480">
        <v>1186.9333333333334</v>
      </c>
      <c r="K26" s="479">
        <v>1139</v>
      </c>
      <c r="L26" s="479">
        <v>1096.8</v>
      </c>
      <c r="M26" s="479">
        <v>11.669560000000001</v>
      </c>
    </row>
    <row r="27" spans="1:13">
      <c r="A27" s="254">
        <v>17</v>
      </c>
      <c r="B27" s="482" t="s">
        <v>223</v>
      </c>
      <c r="C27" s="479">
        <v>116.15</v>
      </c>
      <c r="D27" s="480">
        <v>116.10000000000001</v>
      </c>
      <c r="E27" s="480">
        <v>113.70000000000002</v>
      </c>
      <c r="F27" s="480">
        <v>111.25000000000001</v>
      </c>
      <c r="G27" s="480">
        <v>108.85000000000002</v>
      </c>
      <c r="H27" s="480">
        <v>118.55000000000001</v>
      </c>
      <c r="I27" s="480">
        <v>120.95000000000002</v>
      </c>
      <c r="J27" s="480">
        <v>123.4</v>
      </c>
      <c r="K27" s="479">
        <v>118.5</v>
      </c>
      <c r="L27" s="479">
        <v>113.65</v>
      </c>
      <c r="M27" s="479">
        <v>34.112900000000003</v>
      </c>
    </row>
    <row r="28" spans="1:13">
      <c r="A28" s="254">
        <v>18</v>
      </c>
      <c r="B28" s="482" t="s">
        <v>224</v>
      </c>
      <c r="C28" s="479">
        <v>174.9</v>
      </c>
      <c r="D28" s="480">
        <v>174.66666666666666</v>
      </c>
      <c r="E28" s="480">
        <v>172.33333333333331</v>
      </c>
      <c r="F28" s="480">
        <v>169.76666666666665</v>
      </c>
      <c r="G28" s="480">
        <v>167.43333333333331</v>
      </c>
      <c r="H28" s="480">
        <v>177.23333333333332</v>
      </c>
      <c r="I28" s="480">
        <v>179.56666666666663</v>
      </c>
      <c r="J28" s="480">
        <v>182.13333333333333</v>
      </c>
      <c r="K28" s="479">
        <v>177</v>
      </c>
      <c r="L28" s="479">
        <v>172.1</v>
      </c>
      <c r="M28" s="479">
        <v>22.612660000000002</v>
      </c>
    </row>
    <row r="29" spans="1:13">
      <c r="A29" s="254">
        <v>19</v>
      </c>
      <c r="B29" s="482" t="s">
        <v>291</v>
      </c>
      <c r="C29" s="479">
        <v>447.3</v>
      </c>
      <c r="D29" s="480">
        <v>450.73333333333335</v>
      </c>
      <c r="E29" s="480">
        <v>440.81666666666672</v>
      </c>
      <c r="F29" s="480">
        <v>434.33333333333337</v>
      </c>
      <c r="G29" s="480">
        <v>424.41666666666674</v>
      </c>
      <c r="H29" s="480">
        <v>457.2166666666667</v>
      </c>
      <c r="I29" s="480">
        <v>467.13333333333333</v>
      </c>
      <c r="J29" s="480">
        <v>473.61666666666667</v>
      </c>
      <c r="K29" s="479">
        <v>460.65</v>
      </c>
      <c r="L29" s="479">
        <v>444.25</v>
      </c>
      <c r="M29" s="479">
        <v>2.8039900000000002</v>
      </c>
    </row>
    <row r="30" spans="1:13">
      <c r="A30" s="254">
        <v>20</v>
      </c>
      <c r="B30" s="482" t="s">
        <v>292</v>
      </c>
      <c r="C30" s="479">
        <v>325.25</v>
      </c>
      <c r="D30" s="480">
        <v>325.91666666666669</v>
      </c>
      <c r="E30" s="480">
        <v>320.33333333333337</v>
      </c>
      <c r="F30" s="480">
        <v>315.41666666666669</v>
      </c>
      <c r="G30" s="480">
        <v>309.83333333333337</v>
      </c>
      <c r="H30" s="480">
        <v>330.83333333333337</v>
      </c>
      <c r="I30" s="480">
        <v>336.41666666666674</v>
      </c>
      <c r="J30" s="480">
        <v>341.33333333333337</v>
      </c>
      <c r="K30" s="479">
        <v>331.5</v>
      </c>
      <c r="L30" s="479">
        <v>321</v>
      </c>
      <c r="M30" s="479">
        <v>3.4281600000000001</v>
      </c>
    </row>
    <row r="31" spans="1:13">
      <c r="A31" s="254">
        <v>21</v>
      </c>
      <c r="B31" s="482" t="s">
        <v>736</v>
      </c>
      <c r="C31" s="479">
        <v>5275.65</v>
      </c>
      <c r="D31" s="480">
        <v>5348.55</v>
      </c>
      <c r="E31" s="480">
        <v>5172.1000000000004</v>
      </c>
      <c r="F31" s="480">
        <v>5068.55</v>
      </c>
      <c r="G31" s="480">
        <v>4892.1000000000004</v>
      </c>
      <c r="H31" s="480">
        <v>5452.1</v>
      </c>
      <c r="I31" s="480">
        <v>5628.5499999999993</v>
      </c>
      <c r="J31" s="480">
        <v>5732.1</v>
      </c>
      <c r="K31" s="479">
        <v>5525</v>
      </c>
      <c r="L31" s="479">
        <v>5245</v>
      </c>
      <c r="M31" s="479">
        <v>1.7977700000000001</v>
      </c>
    </row>
    <row r="32" spans="1:13">
      <c r="A32" s="254">
        <v>22</v>
      </c>
      <c r="B32" s="482" t="s">
        <v>225</v>
      </c>
      <c r="C32" s="479">
        <v>2001.1</v>
      </c>
      <c r="D32" s="480">
        <v>1994.2166666666665</v>
      </c>
      <c r="E32" s="480">
        <v>1958.4333333333329</v>
      </c>
      <c r="F32" s="480">
        <v>1915.7666666666664</v>
      </c>
      <c r="G32" s="480">
        <v>1879.9833333333329</v>
      </c>
      <c r="H32" s="480">
        <v>2036.883333333333</v>
      </c>
      <c r="I32" s="480">
        <v>2072.6666666666661</v>
      </c>
      <c r="J32" s="480">
        <v>2115.333333333333</v>
      </c>
      <c r="K32" s="479">
        <v>2030</v>
      </c>
      <c r="L32" s="479">
        <v>1951.55</v>
      </c>
      <c r="M32" s="479">
        <v>4.1297800000000002</v>
      </c>
    </row>
    <row r="33" spans="1:13">
      <c r="A33" s="254">
        <v>23</v>
      </c>
      <c r="B33" s="482" t="s">
        <v>293</v>
      </c>
      <c r="C33" s="479">
        <v>2191.65</v>
      </c>
      <c r="D33" s="480">
        <v>2200.5166666666669</v>
      </c>
      <c r="E33" s="480">
        <v>2176.0833333333339</v>
      </c>
      <c r="F33" s="480">
        <v>2160.5166666666669</v>
      </c>
      <c r="G33" s="480">
        <v>2136.0833333333339</v>
      </c>
      <c r="H33" s="480">
        <v>2216.0833333333339</v>
      </c>
      <c r="I33" s="480">
        <v>2240.5166666666673</v>
      </c>
      <c r="J33" s="480">
        <v>2256.0833333333339</v>
      </c>
      <c r="K33" s="479">
        <v>2224.9499999999998</v>
      </c>
      <c r="L33" s="479">
        <v>2184.9499999999998</v>
      </c>
      <c r="M33" s="479">
        <v>8.0960000000000004E-2</v>
      </c>
    </row>
    <row r="34" spans="1:13">
      <c r="A34" s="254">
        <v>24</v>
      </c>
      <c r="B34" s="482" t="s">
        <v>737</v>
      </c>
      <c r="C34" s="479">
        <v>134.4</v>
      </c>
      <c r="D34" s="480">
        <v>133.08333333333334</v>
      </c>
      <c r="E34" s="480">
        <v>130.31666666666669</v>
      </c>
      <c r="F34" s="480">
        <v>126.23333333333335</v>
      </c>
      <c r="G34" s="480">
        <v>123.4666666666667</v>
      </c>
      <c r="H34" s="480">
        <v>137.16666666666669</v>
      </c>
      <c r="I34" s="480">
        <v>139.93333333333334</v>
      </c>
      <c r="J34" s="480">
        <v>144.01666666666668</v>
      </c>
      <c r="K34" s="479">
        <v>135.85</v>
      </c>
      <c r="L34" s="479">
        <v>129</v>
      </c>
      <c r="M34" s="479">
        <v>35.111109999999996</v>
      </c>
    </row>
    <row r="35" spans="1:13">
      <c r="A35" s="254">
        <v>25</v>
      </c>
      <c r="B35" s="482" t="s">
        <v>294</v>
      </c>
      <c r="C35" s="479">
        <v>941.25</v>
      </c>
      <c r="D35" s="480">
        <v>948.4</v>
      </c>
      <c r="E35" s="480">
        <v>927.84999999999991</v>
      </c>
      <c r="F35" s="480">
        <v>914.44999999999993</v>
      </c>
      <c r="G35" s="480">
        <v>893.89999999999986</v>
      </c>
      <c r="H35" s="480">
        <v>961.8</v>
      </c>
      <c r="I35" s="480">
        <v>982.34999999999991</v>
      </c>
      <c r="J35" s="480">
        <v>995.75</v>
      </c>
      <c r="K35" s="479">
        <v>968.95</v>
      </c>
      <c r="L35" s="479">
        <v>935</v>
      </c>
      <c r="M35" s="479">
        <v>6.8789899999999999</v>
      </c>
    </row>
    <row r="36" spans="1:13">
      <c r="A36" s="254">
        <v>26</v>
      </c>
      <c r="B36" s="482" t="s">
        <v>226</v>
      </c>
      <c r="C36" s="479">
        <v>2861.95</v>
      </c>
      <c r="D36" s="480">
        <v>2878.9833333333336</v>
      </c>
      <c r="E36" s="480">
        <v>2832.9666666666672</v>
      </c>
      <c r="F36" s="480">
        <v>2803.9833333333336</v>
      </c>
      <c r="G36" s="480">
        <v>2757.9666666666672</v>
      </c>
      <c r="H36" s="480">
        <v>2907.9666666666672</v>
      </c>
      <c r="I36" s="480">
        <v>2953.9833333333336</v>
      </c>
      <c r="J36" s="480">
        <v>2982.9666666666672</v>
      </c>
      <c r="K36" s="479">
        <v>2925</v>
      </c>
      <c r="L36" s="479">
        <v>2850</v>
      </c>
      <c r="M36" s="479">
        <v>1.10477</v>
      </c>
    </row>
    <row r="37" spans="1:13">
      <c r="A37" s="254">
        <v>27</v>
      </c>
      <c r="B37" s="482" t="s">
        <v>738</v>
      </c>
      <c r="C37" s="479">
        <v>8138</v>
      </c>
      <c r="D37" s="480">
        <v>8069.3499999999995</v>
      </c>
      <c r="E37" s="480">
        <v>7888.6999999999989</v>
      </c>
      <c r="F37" s="480">
        <v>7639.4</v>
      </c>
      <c r="G37" s="480">
        <v>7458.7499999999991</v>
      </c>
      <c r="H37" s="480">
        <v>8318.6499999999978</v>
      </c>
      <c r="I37" s="480">
        <v>8499.2999999999993</v>
      </c>
      <c r="J37" s="480">
        <v>8748.5999999999985</v>
      </c>
      <c r="K37" s="479">
        <v>8250</v>
      </c>
      <c r="L37" s="479">
        <v>7820.05</v>
      </c>
      <c r="M37" s="479">
        <v>0.71492</v>
      </c>
    </row>
    <row r="38" spans="1:13">
      <c r="A38" s="254">
        <v>28</v>
      </c>
      <c r="B38" s="482" t="s">
        <v>800</v>
      </c>
      <c r="C38" s="479">
        <v>18.850000000000001</v>
      </c>
      <c r="D38" s="480">
        <v>18.933333333333334</v>
      </c>
      <c r="E38" s="480">
        <v>18.766666666666666</v>
      </c>
      <c r="F38" s="480">
        <v>18.683333333333334</v>
      </c>
      <c r="G38" s="480">
        <v>18.516666666666666</v>
      </c>
      <c r="H38" s="480">
        <v>19.016666666666666</v>
      </c>
      <c r="I38" s="480">
        <v>19.18333333333333</v>
      </c>
      <c r="J38" s="480">
        <v>19.266666666666666</v>
      </c>
      <c r="K38" s="479">
        <v>19.100000000000001</v>
      </c>
      <c r="L38" s="479">
        <v>18.850000000000001</v>
      </c>
      <c r="M38" s="479">
        <v>56.551940000000002</v>
      </c>
    </row>
    <row r="39" spans="1:13">
      <c r="A39" s="254">
        <v>29</v>
      </c>
      <c r="B39" s="482" t="s">
        <v>44</v>
      </c>
      <c r="C39" s="479">
        <v>780.4</v>
      </c>
      <c r="D39" s="480">
        <v>783.26666666666677</v>
      </c>
      <c r="E39" s="480">
        <v>767.53333333333353</v>
      </c>
      <c r="F39" s="480">
        <v>754.66666666666674</v>
      </c>
      <c r="G39" s="480">
        <v>738.93333333333351</v>
      </c>
      <c r="H39" s="480">
        <v>796.13333333333355</v>
      </c>
      <c r="I39" s="480">
        <v>811.8666666666669</v>
      </c>
      <c r="J39" s="480">
        <v>824.73333333333358</v>
      </c>
      <c r="K39" s="479">
        <v>799</v>
      </c>
      <c r="L39" s="479">
        <v>770.4</v>
      </c>
      <c r="M39" s="479">
        <v>17.539480000000001</v>
      </c>
    </row>
    <row r="40" spans="1:13">
      <c r="A40" s="254">
        <v>30</v>
      </c>
      <c r="B40" s="482" t="s">
        <v>296</v>
      </c>
      <c r="C40" s="479">
        <v>3052.35</v>
      </c>
      <c r="D40" s="480">
        <v>3061.5833333333335</v>
      </c>
      <c r="E40" s="480">
        <v>3035.7666666666669</v>
      </c>
      <c r="F40" s="480">
        <v>3019.1833333333334</v>
      </c>
      <c r="G40" s="480">
        <v>2993.3666666666668</v>
      </c>
      <c r="H40" s="480">
        <v>3078.166666666667</v>
      </c>
      <c r="I40" s="480">
        <v>3103.9833333333336</v>
      </c>
      <c r="J40" s="480">
        <v>3120.5666666666671</v>
      </c>
      <c r="K40" s="479">
        <v>3087.4</v>
      </c>
      <c r="L40" s="479">
        <v>3045</v>
      </c>
      <c r="M40" s="479">
        <v>0.27028999999999997</v>
      </c>
    </row>
    <row r="41" spans="1:13">
      <c r="A41" s="254">
        <v>31</v>
      </c>
      <c r="B41" s="482" t="s">
        <v>45</v>
      </c>
      <c r="C41" s="479">
        <v>314.39999999999998</v>
      </c>
      <c r="D41" s="480">
        <v>313.56666666666666</v>
      </c>
      <c r="E41" s="480">
        <v>310.93333333333334</v>
      </c>
      <c r="F41" s="480">
        <v>307.4666666666667</v>
      </c>
      <c r="G41" s="480">
        <v>304.83333333333337</v>
      </c>
      <c r="H41" s="480">
        <v>317.0333333333333</v>
      </c>
      <c r="I41" s="480">
        <v>319.66666666666663</v>
      </c>
      <c r="J41" s="480">
        <v>323.13333333333327</v>
      </c>
      <c r="K41" s="479">
        <v>316.2</v>
      </c>
      <c r="L41" s="479">
        <v>310.10000000000002</v>
      </c>
      <c r="M41" s="479">
        <v>38.611339999999998</v>
      </c>
    </row>
    <row r="42" spans="1:13">
      <c r="A42" s="254">
        <v>32</v>
      </c>
      <c r="B42" s="482" t="s">
        <v>46</v>
      </c>
      <c r="C42" s="479">
        <v>3347.15</v>
      </c>
      <c r="D42" s="480">
        <v>3344.5833333333335</v>
      </c>
      <c r="E42" s="480">
        <v>3303.2666666666669</v>
      </c>
      <c r="F42" s="480">
        <v>3259.3833333333332</v>
      </c>
      <c r="G42" s="480">
        <v>3218.0666666666666</v>
      </c>
      <c r="H42" s="480">
        <v>3388.4666666666672</v>
      </c>
      <c r="I42" s="480">
        <v>3429.7833333333338</v>
      </c>
      <c r="J42" s="480">
        <v>3473.6666666666674</v>
      </c>
      <c r="K42" s="479">
        <v>3385.9</v>
      </c>
      <c r="L42" s="479">
        <v>3300.7</v>
      </c>
      <c r="M42" s="479">
        <v>11.249079999999999</v>
      </c>
    </row>
    <row r="43" spans="1:13">
      <c r="A43" s="254">
        <v>33</v>
      </c>
      <c r="B43" s="482" t="s">
        <v>47</v>
      </c>
      <c r="C43" s="479">
        <v>213.6</v>
      </c>
      <c r="D43" s="480">
        <v>213.88333333333333</v>
      </c>
      <c r="E43" s="480">
        <v>210.06666666666666</v>
      </c>
      <c r="F43" s="480">
        <v>206.53333333333333</v>
      </c>
      <c r="G43" s="480">
        <v>202.71666666666667</v>
      </c>
      <c r="H43" s="480">
        <v>217.41666666666666</v>
      </c>
      <c r="I43" s="480">
        <v>221.23333333333332</v>
      </c>
      <c r="J43" s="480">
        <v>224.76666666666665</v>
      </c>
      <c r="K43" s="479">
        <v>217.7</v>
      </c>
      <c r="L43" s="479">
        <v>210.35</v>
      </c>
      <c r="M43" s="479">
        <v>61.42013</v>
      </c>
    </row>
    <row r="44" spans="1:13">
      <c r="A44" s="254">
        <v>34</v>
      </c>
      <c r="B44" s="482" t="s">
        <v>48</v>
      </c>
      <c r="C44" s="479">
        <v>114.05</v>
      </c>
      <c r="D44" s="480">
        <v>113.21666666666665</v>
      </c>
      <c r="E44" s="480">
        <v>111.93333333333331</v>
      </c>
      <c r="F44" s="480">
        <v>109.81666666666665</v>
      </c>
      <c r="G44" s="480">
        <v>108.5333333333333</v>
      </c>
      <c r="H44" s="480">
        <v>115.33333333333331</v>
      </c>
      <c r="I44" s="480">
        <v>116.61666666666665</v>
      </c>
      <c r="J44" s="480">
        <v>118.73333333333332</v>
      </c>
      <c r="K44" s="479">
        <v>114.5</v>
      </c>
      <c r="L44" s="479">
        <v>111.1</v>
      </c>
      <c r="M44" s="479">
        <v>140.36598000000001</v>
      </c>
    </row>
    <row r="45" spans="1:13">
      <c r="A45" s="254">
        <v>35</v>
      </c>
      <c r="B45" s="482" t="s">
        <v>297</v>
      </c>
      <c r="C45" s="479">
        <v>78.650000000000006</v>
      </c>
      <c r="D45" s="480">
        <v>79.016666666666666</v>
      </c>
      <c r="E45" s="480">
        <v>78.033333333333331</v>
      </c>
      <c r="F45" s="480">
        <v>77.416666666666671</v>
      </c>
      <c r="G45" s="480">
        <v>76.433333333333337</v>
      </c>
      <c r="H45" s="480">
        <v>79.633333333333326</v>
      </c>
      <c r="I45" s="480">
        <v>80.616666666666646</v>
      </c>
      <c r="J45" s="480">
        <v>81.23333333333332</v>
      </c>
      <c r="K45" s="479">
        <v>80</v>
      </c>
      <c r="L45" s="479">
        <v>78.400000000000006</v>
      </c>
      <c r="M45" s="479">
        <v>7.59701</v>
      </c>
    </row>
    <row r="46" spans="1:13">
      <c r="A46" s="254">
        <v>36</v>
      </c>
      <c r="B46" s="482" t="s">
        <v>50</v>
      </c>
      <c r="C46" s="479">
        <v>2549.0500000000002</v>
      </c>
      <c r="D46" s="480">
        <v>2552.9666666666667</v>
      </c>
      <c r="E46" s="480">
        <v>2524.0833333333335</v>
      </c>
      <c r="F46" s="480">
        <v>2499.1166666666668</v>
      </c>
      <c r="G46" s="480">
        <v>2470.2333333333336</v>
      </c>
      <c r="H46" s="480">
        <v>2577.9333333333334</v>
      </c>
      <c r="I46" s="480">
        <v>2606.8166666666666</v>
      </c>
      <c r="J46" s="480">
        <v>2631.7833333333333</v>
      </c>
      <c r="K46" s="479">
        <v>2581.85</v>
      </c>
      <c r="L46" s="479">
        <v>2528</v>
      </c>
      <c r="M46" s="479">
        <v>15.181190000000001</v>
      </c>
    </row>
    <row r="47" spans="1:13">
      <c r="A47" s="254">
        <v>37</v>
      </c>
      <c r="B47" s="482" t="s">
        <v>298</v>
      </c>
      <c r="C47" s="479">
        <v>152.35</v>
      </c>
      <c r="D47" s="480">
        <v>153.13333333333335</v>
      </c>
      <c r="E47" s="480">
        <v>150.26666666666671</v>
      </c>
      <c r="F47" s="480">
        <v>148.18333333333337</v>
      </c>
      <c r="G47" s="480">
        <v>145.31666666666672</v>
      </c>
      <c r="H47" s="480">
        <v>155.2166666666667</v>
      </c>
      <c r="I47" s="480">
        <v>158.08333333333331</v>
      </c>
      <c r="J47" s="480">
        <v>160.16666666666669</v>
      </c>
      <c r="K47" s="479">
        <v>156</v>
      </c>
      <c r="L47" s="479">
        <v>151.05000000000001</v>
      </c>
      <c r="M47" s="479">
        <v>14.20781</v>
      </c>
    </row>
    <row r="48" spans="1:13">
      <c r="A48" s="254">
        <v>38</v>
      </c>
      <c r="B48" s="482" t="s">
        <v>299</v>
      </c>
      <c r="C48" s="479">
        <v>3815.7</v>
      </c>
      <c r="D48" s="480">
        <v>3820.9</v>
      </c>
      <c r="E48" s="480">
        <v>3766.8</v>
      </c>
      <c r="F48" s="480">
        <v>3717.9</v>
      </c>
      <c r="G48" s="480">
        <v>3663.8</v>
      </c>
      <c r="H48" s="480">
        <v>3869.8</v>
      </c>
      <c r="I48" s="480">
        <v>3923.8999999999996</v>
      </c>
      <c r="J48" s="480">
        <v>3972.8</v>
      </c>
      <c r="K48" s="479">
        <v>3875</v>
      </c>
      <c r="L48" s="479">
        <v>3772</v>
      </c>
      <c r="M48" s="479">
        <v>0.35354999999999998</v>
      </c>
    </row>
    <row r="49" spans="1:13">
      <c r="A49" s="254">
        <v>39</v>
      </c>
      <c r="B49" s="482" t="s">
        <v>300</v>
      </c>
      <c r="C49" s="479">
        <v>1583.65</v>
      </c>
      <c r="D49" s="480">
        <v>1584.5333333333335</v>
      </c>
      <c r="E49" s="480">
        <v>1569.116666666667</v>
      </c>
      <c r="F49" s="480">
        <v>1554.5833333333335</v>
      </c>
      <c r="G49" s="480">
        <v>1539.166666666667</v>
      </c>
      <c r="H49" s="480">
        <v>1599.0666666666671</v>
      </c>
      <c r="I49" s="480">
        <v>1614.4833333333336</v>
      </c>
      <c r="J49" s="480">
        <v>1629.0166666666671</v>
      </c>
      <c r="K49" s="479">
        <v>1599.95</v>
      </c>
      <c r="L49" s="479">
        <v>1570</v>
      </c>
      <c r="M49" s="479">
        <v>1.25796</v>
      </c>
    </row>
    <row r="50" spans="1:13">
      <c r="A50" s="254">
        <v>40</v>
      </c>
      <c r="B50" s="482" t="s">
        <v>301</v>
      </c>
      <c r="C50" s="479">
        <v>8442.2999999999993</v>
      </c>
      <c r="D50" s="480">
        <v>8400.6833333333325</v>
      </c>
      <c r="E50" s="480">
        <v>8299.366666666665</v>
      </c>
      <c r="F50" s="480">
        <v>8156.4333333333325</v>
      </c>
      <c r="G50" s="480">
        <v>8055.116666666665</v>
      </c>
      <c r="H50" s="480">
        <v>8543.616666666665</v>
      </c>
      <c r="I50" s="480">
        <v>8644.9333333333343</v>
      </c>
      <c r="J50" s="480">
        <v>8787.866666666665</v>
      </c>
      <c r="K50" s="479">
        <v>8502</v>
      </c>
      <c r="L50" s="479">
        <v>8257.75</v>
      </c>
      <c r="M50" s="479">
        <v>0.34383000000000002</v>
      </c>
    </row>
    <row r="51" spans="1:13">
      <c r="A51" s="254">
        <v>41</v>
      </c>
      <c r="B51" s="482" t="s">
        <v>52</v>
      </c>
      <c r="C51" s="479">
        <v>1009.05</v>
      </c>
      <c r="D51" s="480">
        <v>1016.0166666666668</v>
      </c>
      <c r="E51" s="480">
        <v>993.03333333333353</v>
      </c>
      <c r="F51" s="480">
        <v>977.01666666666677</v>
      </c>
      <c r="G51" s="480">
        <v>954.03333333333353</v>
      </c>
      <c r="H51" s="480">
        <v>1032.0333333333335</v>
      </c>
      <c r="I51" s="480">
        <v>1055.0166666666669</v>
      </c>
      <c r="J51" s="480">
        <v>1071.0333333333335</v>
      </c>
      <c r="K51" s="479">
        <v>1039</v>
      </c>
      <c r="L51" s="479">
        <v>1000</v>
      </c>
      <c r="M51" s="479">
        <v>45.907850000000003</v>
      </c>
    </row>
    <row r="52" spans="1:13">
      <c r="A52" s="254">
        <v>42</v>
      </c>
      <c r="B52" s="482" t="s">
        <v>302</v>
      </c>
      <c r="C52" s="479">
        <v>481.3</v>
      </c>
      <c r="D52" s="480">
        <v>481.88333333333338</v>
      </c>
      <c r="E52" s="480">
        <v>475.41666666666674</v>
      </c>
      <c r="F52" s="480">
        <v>469.53333333333336</v>
      </c>
      <c r="G52" s="480">
        <v>463.06666666666672</v>
      </c>
      <c r="H52" s="480">
        <v>487.76666666666677</v>
      </c>
      <c r="I52" s="480">
        <v>494.23333333333335</v>
      </c>
      <c r="J52" s="480">
        <v>500.11666666666679</v>
      </c>
      <c r="K52" s="479">
        <v>488.35</v>
      </c>
      <c r="L52" s="479">
        <v>476</v>
      </c>
      <c r="M52" s="479">
        <v>1.75617</v>
      </c>
    </row>
    <row r="53" spans="1:13">
      <c r="A53" s="254">
        <v>43</v>
      </c>
      <c r="B53" s="482" t="s">
        <v>227</v>
      </c>
      <c r="C53" s="479">
        <v>2878.15</v>
      </c>
      <c r="D53" s="480">
        <v>2874.5499999999997</v>
      </c>
      <c r="E53" s="480">
        <v>2854.0999999999995</v>
      </c>
      <c r="F53" s="480">
        <v>2830.0499999999997</v>
      </c>
      <c r="G53" s="480">
        <v>2809.5999999999995</v>
      </c>
      <c r="H53" s="480">
        <v>2898.5999999999995</v>
      </c>
      <c r="I53" s="480">
        <v>2919.0499999999993</v>
      </c>
      <c r="J53" s="480">
        <v>2943.0999999999995</v>
      </c>
      <c r="K53" s="479">
        <v>2895</v>
      </c>
      <c r="L53" s="479">
        <v>2850.5</v>
      </c>
      <c r="M53" s="479">
        <v>1.5858099999999999</v>
      </c>
    </row>
    <row r="54" spans="1:13">
      <c r="A54" s="254">
        <v>44</v>
      </c>
      <c r="B54" s="482" t="s">
        <v>54</v>
      </c>
      <c r="C54" s="479">
        <v>715.75</v>
      </c>
      <c r="D54" s="480">
        <v>716.2833333333333</v>
      </c>
      <c r="E54" s="480">
        <v>709.71666666666658</v>
      </c>
      <c r="F54" s="480">
        <v>703.68333333333328</v>
      </c>
      <c r="G54" s="480">
        <v>697.11666666666656</v>
      </c>
      <c r="H54" s="480">
        <v>722.31666666666661</v>
      </c>
      <c r="I54" s="480">
        <v>728.88333333333321</v>
      </c>
      <c r="J54" s="480">
        <v>734.91666666666663</v>
      </c>
      <c r="K54" s="479">
        <v>722.85</v>
      </c>
      <c r="L54" s="479">
        <v>710.25</v>
      </c>
      <c r="M54" s="479">
        <v>94.849339999999998</v>
      </c>
    </row>
    <row r="55" spans="1:13">
      <c r="A55" s="254">
        <v>45</v>
      </c>
      <c r="B55" s="482" t="s">
        <v>303</v>
      </c>
      <c r="C55" s="479">
        <v>2294.9</v>
      </c>
      <c r="D55" s="480">
        <v>2306.0499999999997</v>
      </c>
      <c r="E55" s="480">
        <v>2252.0999999999995</v>
      </c>
      <c r="F55" s="480">
        <v>2209.2999999999997</v>
      </c>
      <c r="G55" s="480">
        <v>2155.3499999999995</v>
      </c>
      <c r="H55" s="480">
        <v>2348.8499999999995</v>
      </c>
      <c r="I55" s="480">
        <v>2402.7999999999993</v>
      </c>
      <c r="J55" s="480">
        <v>2445.5999999999995</v>
      </c>
      <c r="K55" s="479">
        <v>2360</v>
      </c>
      <c r="L55" s="479">
        <v>2263.25</v>
      </c>
      <c r="M55" s="479">
        <v>0.43855</v>
      </c>
    </row>
    <row r="56" spans="1:13">
      <c r="A56" s="254">
        <v>46</v>
      </c>
      <c r="B56" s="482" t="s">
        <v>304</v>
      </c>
      <c r="C56" s="479">
        <v>1191</v>
      </c>
      <c r="D56" s="480">
        <v>1192.6666666666667</v>
      </c>
      <c r="E56" s="480">
        <v>1180.3333333333335</v>
      </c>
      <c r="F56" s="480">
        <v>1169.6666666666667</v>
      </c>
      <c r="G56" s="480">
        <v>1157.3333333333335</v>
      </c>
      <c r="H56" s="480">
        <v>1203.3333333333335</v>
      </c>
      <c r="I56" s="480">
        <v>1215.666666666667</v>
      </c>
      <c r="J56" s="480">
        <v>1226.3333333333335</v>
      </c>
      <c r="K56" s="479">
        <v>1205</v>
      </c>
      <c r="L56" s="479">
        <v>1182</v>
      </c>
      <c r="M56" s="479">
        <v>1.5435000000000001</v>
      </c>
    </row>
    <row r="57" spans="1:13">
      <c r="A57" s="254">
        <v>47</v>
      </c>
      <c r="B57" s="482" t="s">
        <v>305</v>
      </c>
      <c r="C57" s="479">
        <v>683</v>
      </c>
      <c r="D57" s="480">
        <v>666.36666666666667</v>
      </c>
      <c r="E57" s="480">
        <v>639.73333333333335</v>
      </c>
      <c r="F57" s="480">
        <v>596.4666666666667</v>
      </c>
      <c r="G57" s="480">
        <v>569.83333333333337</v>
      </c>
      <c r="H57" s="480">
        <v>709.63333333333333</v>
      </c>
      <c r="I57" s="480">
        <v>736.26666666666677</v>
      </c>
      <c r="J57" s="480">
        <v>779.5333333333333</v>
      </c>
      <c r="K57" s="479">
        <v>693</v>
      </c>
      <c r="L57" s="479">
        <v>623.1</v>
      </c>
      <c r="M57" s="479">
        <v>35.645009999999999</v>
      </c>
    </row>
    <row r="58" spans="1:13">
      <c r="A58" s="254">
        <v>48</v>
      </c>
      <c r="B58" s="482" t="s">
        <v>55</v>
      </c>
      <c r="C58" s="479">
        <v>3941.2</v>
      </c>
      <c r="D58" s="480">
        <v>3921.0666666666671</v>
      </c>
      <c r="E58" s="480">
        <v>3872.1333333333341</v>
      </c>
      <c r="F58" s="480">
        <v>3803.0666666666671</v>
      </c>
      <c r="G58" s="480">
        <v>3754.1333333333341</v>
      </c>
      <c r="H58" s="480">
        <v>3990.1333333333341</v>
      </c>
      <c r="I58" s="480">
        <v>4039.0666666666675</v>
      </c>
      <c r="J58" s="480">
        <v>4108.1333333333341</v>
      </c>
      <c r="K58" s="479">
        <v>3970</v>
      </c>
      <c r="L58" s="479">
        <v>3852</v>
      </c>
      <c r="M58" s="479">
        <v>9.3807799999999997</v>
      </c>
    </row>
    <row r="59" spans="1:13">
      <c r="A59" s="254">
        <v>49</v>
      </c>
      <c r="B59" s="482" t="s">
        <v>306</v>
      </c>
      <c r="C59" s="479">
        <v>268.14999999999998</v>
      </c>
      <c r="D59" s="480">
        <v>268.14999999999998</v>
      </c>
      <c r="E59" s="480">
        <v>264.39999999999998</v>
      </c>
      <c r="F59" s="480">
        <v>260.64999999999998</v>
      </c>
      <c r="G59" s="480">
        <v>256.89999999999998</v>
      </c>
      <c r="H59" s="480">
        <v>271.89999999999998</v>
      </c>
      <c r="I59" s="480">
        <v>275.64999999999998</v>
      </c>
      <c r="J59" s="480">
        <v>279.39999999999998</v>
      </c>
      <c r="K59" s="479">
        <v>271.89999999999998</v>
      </c>
      <c r="L59" s="479">
        <v>264.39999999999998</v>
      </c>
      <c r="M59" s="479">
        <v>7.0552799999999998</v>
      </c>
    </row>
    <row r="60" spans="1:13" ht="12" customHeight="1">
      <c r="A60" s="254">
        <v>50</v>
      </c>
      <c r="B60" s="482" t="s">
        <v>307</v>
      </c>
      <c r="C60" s="479">
        <v>1118.05</v>
      </c>
      <c r="D60" s="480">
        <v>1130.45</v>
      </c>
      <c r="E60" s="480">
        <v>1085.8500000000001</v>
      </c>
      <c r="F60" s="480">
        <v>1053.6500000000001</v>
      </c>
      <c r="G60" s="480">
        <v>1009.0500000000002</v>
      </c>
      <c r="H60" s="480">
        <v>1162.6500000000001</v>
      </c>
      <c r="I60" s="480">
        <v>1207.25</v>
      </c>
      <c r="J60" s="480">
        <v>1239.45</v>
      </c>
      <c r="K60" s="479">
        <v>1175.05</v>
      </c>
      <c r="L60" s="479">
        <v>1098.25</v>
      </c>
      <c r="M60" s="479">
        <v>1.96112</v>
      </c>
    </row>
    <row r="61" spans="1:13">
      <c r="A61" s="254">
        <v>51</v>
      </c>
      <c r="B61" s="482" t="s">
        <v>58</v>
      </c>
      <c r="C61" s="479">
        <v>5528.8</v>
      </c>
      <c r="D61" s="480">
        <v>5540.6833333333343</v>
      </c>
      <c r="E61" s="480">
        <v>5461.466666666669</v>
      </c>
      <c r="F61" s="480">
        <v>5394.133333333335</v>
      </c>
      <c r="G61" s="480">
        <v>5314.9166666666697</v>
      </c>
      <c r="H61" s="480">
        <v>5608.0166666666682</v>
      </c>
      <c r="I61" s="480">
        <v>5687.2333333333336</v>
      </c>
      <c r="J61" s="480">
        <v>5754.5666666666675</v>
      </c>
      <c r="K61" s="479">
        <v>5619.9</v>
      </c>
      <c r="L61" s="479">
        <v>5473.35</v>
      </c>
      <c r="M61" s="479">
        <v>22.231110000000001</v>
      </c>
    </row>
    <row r="62" spans="1:13">
      <c r="A62" s="254">
        <v>52</v>
      </c>
      <c r="B62" s="482" t="s">
        <v>57</v>
      </c>
      <c r="C62" s="479">
        <v>11027.95</v>
      </c>
      <c r="D62" s="480">
        <v>11070.683333333334</v>
      </c>
      <c r="E62" s="480">
        <v>10947.266666666668</v>
      </c>
      <c r="F62" s="480">
        <v>10866.583333333334</v>
      </c>
      <c r="G62" s="480">
        <v>10743.166666666668</v>
      </c>
      <c r="H62" s="480">
        <v>11151.366666666669</v>
      </c>
      <c r="I62" s="480">
        <v>11274.783333333333</v>
      </c>
      <c r="J62" s="480">
        <v>11355.466666666669</v>
      </c>
      <c r="K62" s="479">
        <v>11194.1</v>
      </c>
      <c r="L62" s="479">
        <v>10990</v>
      </c>
      <c r="M62" s="479">
        <v>2.2884000000000002</v>
      </c>
    </row>
    <row r="63" spans="1:13">
      <c r="A63" s="254">
        <v>53</v>
      </c>
      <c r="B63" s="482" t="s">
        <v>228</v>
      </c>
      <c r="C63" s="479">
        <v>3442.15</v>
      </c>
      <c r="D63" s="480">
        <v>3439.3833333333332</v>
      </c>
      <c r="E63" s="480">
        <v>3420.1166666666663</v>
      </c>
      <c r="F63" s="480">
        <v>3398.083333333333</v>
      </c>
      <c r="G63" s="480">
        <v>3378.8166666666662</v>
      </c>
      <c r="H63" s="480">
        <v>3461.4166666666665</v>
      </c>
      <c r="I63" s="480">
        <v>3480.6833333333329</v>
      </c>
      <c r="J63" s="480">
        <v>3502.7166666666667</v>
      </c>
      <c r="K63" s="479">
        <v>3458.65</v>
      </c>
      <c r="L63" s="479">
        <v>3417.35</v>
      </c>
      <c r="M63" s="479">
        <v>0.14829999999999999</v>
      </c>
    </row>
    <row r="64" spans="1:13">
      <c r="A64" s="254">
        <v>54</v>
      </c>
      <c r="B64" s="482" t="s">
        <v>59</v>
      </c>
      <c r="C64" s="479">
        <v>1824</v>
      </c>
      <c r="D64" s="480">
        <v>1823.7333333333333</v>
      </c>
      <c r="E64" s="480">
        <v>1799.4666666666667</v>
      </c>
      <c r="F64" s="480">
        <v>1774.9333333333334</v>
      </c>
      <c r="G64" s="480">
        <v>1750.6666666666667</v>
      </c>
      <c r="H64" s="480">
        <v>1848.2666666666667</v>
      </c>
      <c r="I64" s="480">
        <v>1872.5333333333335</v>
      </c>
      <c r="J64" s="480">
        <v>1897.0666666666666</v>
      </c>
      <c r="K64" s="479">
        <v>1848</v>
      </c>
      <c r="L64" s="479">
        <v>1799.2</v>
      </c>
      <c r="M64" s="479">
        <v>4.1829999999999998</v>
      </c>
    </row>
    <row r="65" spans="1:13">
      <c r="A65" s="254">
        <v>55</v>
      </c>
      <c r="B65" s="482" t="s">
        <v>308</v>
      </c>
      <c r="C65" s="479">
        <v>126.35</v>
      </c>
      <c r="D65" s="480">
        <v>126.81666666666666</v>
      </c>
      <c r="E65" s="480">
        <v>124.78333333333333</v>
      </c>
      <c r="F65" s="480">
        <v>123.21666666666667</v>
      </c>
      <c r="G65" s="480">
        <v>121.18333333333334</v>
      </c>
      <c r="H65" s="480">
        <v>128.38333333333333</v>
      </c>
      <c r="I65" s="480">
        <v>130.41666666666666</v>
      </c>
      <c r="J65" s="480">
        <v>131.98333333333332</v>
      </c>
      <c r="K65" s="479">
        <v>128.85</v>
      </c>
      <c r="L65" s="479">
        <v>125.25</v>
      </c>
      <c r="M65" s="479">
        <v>3.44753</v>
      </c>
    </row>
    <row r="66" spans="1:13">
      <c r="A66" s="254">
        <v>56</v>
      </c>
      <c r="B66" s="482" t="s">
        <v>309</v>
      </c>
      <c r="C66" s="479">
        <v>311</v>
      </c>
      <c r="D66" s="480">
        <v>311.71666666666664</v>
      </c>
      <c r="E66" s="480">
        <v>302.63333333333327</v>
      </c>
      <c r="F66" s="480">
        <v>294.26666666666665</v>
      </c>
      <c r="G66" s="480">
        <v>285.18333333333328</v>
      </c>
      <c r="H66" s="480">
        <v>320.08333333333326</v>
      </c>
      <c r="I66" s="480">
        <v>329.16666666666663</v>
      </c>
      <c r="J66" s="480">
        <v>337.53333333333325</v>
      </c>
      <c r="K66" s="479">
        <v>320.8</v>
      </c>
      <c r="L66" s="479">
        <v>303.35000000000002</v>
      </c>
      <c r="M66" s="479">
        <v>19.388940000000002</v>
      </c>
    </row>
    <row r="67" spans="1:13">
      <c r="A67" s="254">
        <v>57</v>
      </c>
      <c r="B67" s="482" t="s">
        <v>229</v>
      </c>
      <c r="C67" s="479">
        <v>294.75</v>
      </c>
      <c r="D67" s="480">
        <v>300.41666666666669</v>
      </c>
      <c r="E67" s="480">
        <v>287.93333333333339</v>
      </c>
      <c r="F67" s="480">
        <v>281.11666666666673</v>
      </c>
      <c r="G67" s="480">
        <v>268.63333333333344</v>
      </c>
      <c r="H67" s="480">
        <v>307.23333333333335</v>
      </c>
      <c r="I67" s="480">
        <v>319.71666666666658</v>
      </c>
      <c r="J67" s="480">
        <v>326.5333333333333</v>
      </c>
      <c r="K67" s="479">
        <v>312.89999999999998</v>
      </c>
      <c r="L67" s="479">
        <v>293.60000000000002</v>
      </c>
      <c r="M67" s="479">
        <v>237.49358000000001</v>
      </c>
    </row>
    <row r="68" spans="1:13">
      <c r="A68" s="254">
        <v>58</v>
      </c>
      <c r="B68" s="482" t="s">
        <v>60</v>
      </c>
      <c r="C68" s="479">
        <v>70.650000000000006</v>
      </c>
      <c r="D68" s="480">
        <v>71.25</v>
      </c>
      <c r="E68" s="480">
        <v>69.5</v>
      </c>
      <c r="F68" s="480">
        <v>68.349999999999994</v>
      </c>
      <c r="G68" s="480">
        <v>66.599999999999994</v>
      </c>
      <c r="H68" s="480">
        <v>72.400000000000006</v>
      </c>
      <c r="I68" s="480">
        <v>74.150000000000006</v>
      </c>
      <c r="J68" s="480">
        <v>75.300000000000011</v>
      </c>
      <c r="K68" s="479">
        <v>73</v>
      </c>
      <c r="L68" s="479">
        <v>70.099999999999994</v>
      </c>
      <c r="M68" s="479">
        <v>382.60232000000002</v>
      </c>
    </row>
    <row r="69" spans="1:13">
      <c r="A69" s="254">
        <v>59</v>
      </c>
      <c r="B69" s="482" t="s">
        <v>61</v>
      </c>
      <c r="C69" s="479">
        <v>68.3</v>
      </c>
      <c r="D69" s="480">
        <v>68.88333333333334</v>
      </c>
      <c r="E69" s="480">
        <v>67.26666666666668</v>
      </c>
      <c r="F69" s="480">
        <v>66.233333333333334</v>
      </c>
      <c r="G69" s="480">
        <v>64.616666666666674</v>
      </c>
      <c r="H69" s="480">
        <v>69.916666666666686</v>
      </c>
      <c r="I69" s="480">
        <v>71.533333333333331</v>
      </c>
      <c r="J69" s="480">
        <v>72.566666666666691</v>
      </c>
      <c r="K69" s="479">
        <v>70.5</v>
      </c>
      <c r="L69" s="479">
        <v>67.849999999999994</v>
      </c>
      <c r="M69" s="479">
        <v>61.585320000000003</v>
      </c>
    </row>
    <row r="70" spans="1:13">
      <c r="A70" s="254">
        <v>60</v>
      </c>
      <c r="B70" s="482" t="s">
        <v>310</v>
      </c>
      <c r="C70" s="479">
        <v>24.6</v>
      </c>
      <c r="D70" s="480">
        <v>24.933333333333334</v>
      </c>
      <c r="E70" s="480">
        <v>23.916666666666668</v>
      </c>
      <c r="F70" s="480">
        <v>23.233333333333334</v>
      </c>
      <c r="G70" s="480">
        <v>22.216666666666669</v>
      </c>
      <c r="H70" s="480">
        <v>25.616666666666667</v>
      </c>
      <c r="I70" s="480">
        <v>26.633333333333333</v>
      </c>
      <c r="J70" s="480">
        <v>27.316666666666666</v>
      </c>
      <c r="K70" s="479">
        <v>25.95</v>
      </c>
      <c r="L70" s="479">
        <v>24.25</v>
      </c>
      <c r="M70" s="479">
        <v>195.79996</v>
      </c>
    </row>
    <row r="71" spans="1:13">
      <c r="A71" s="254">
        <v>61</v>
      </c>
      <c r="B71" s="482" t="s">
        <v>62</v>
      </c>
      <c r="C71" s="479">
        <v>1352.1</v>
      </c>
      <c r="D71" s="480">
        <v>1358.0333333333333</v>
      </c>
      <c r="E71" s="480">
        <v>1342.0666666666666</v>
      </c>
      <c r="F71" s="480">
        <v>1332.0333333333333</v>
      </c>
      <c r="G71" s="480">
        <v>1316.0666666666666</v>
      </c>
      <c r="H71" s="480">
        <v>1368.0666666666666</v>
      </c>
      <c r="I71" s="480">
        <v>1384.0333333333333</v>
      </c>
      <c r="J71" s="480">
        <v>1394.0666666666666</v>
      </c>
      <c r="K71" s="479">
        <v>1374</v>
      </c>
      <c r="L71" s="479">
        <v>1348</v>
      </c>
      <c r="M71" s="479">
        <v>2.5245099999999998</v>
      </c>
    </row>
    <row r="72" spans="1:13">
      <c r="A72" s="254">
        <v>62</v>
      </c>
      <c r="B72" s="482" t="s">
        <v>311</v>
      </c>
      <c r="C72" s="479">
        <v>5340.8</v>
      </c>
      <c r="D72" s="480">
        <v>5354.5999999999995</v>
      </c>
      <c r="E72" s="480">
        <v>5278.1999999999989</v>
      </c>
      <c r="F72" s="480">
        <v>5215.5999999999995</v>
      </c>
      <c r="G72" s="480">
        <v>5139.1999999999989</v>
      </c>
      <c r="H72" s="480">
        <v>5417.1999999999989</v>
      </c>
      <c r="I72" s="480">
        <v>5493.5999999999985</v>
      </c>
      <c r="J72" s="480">
        <v>5556.1999999999989</v>
      </c>
      <c r="K72" s="479">
        <v>5431</v>
      </c>
      <c r="L72" s="479">
        <v>5292</v>
      </c>
      <c r="M72" s="479">
        <v>0.15612000000000001</v>
      </c>
    </row>
    <row r="73" spans="1:13">
      <c r="A73" s="254">
        <v>63</v>
      </c>
      <c r="B73" s="482" t="s">
        <v>65</v>
      </c>
      <c r="C73" s="479">
        <v>716.85</v>
      </c>
      <c r="D73" s="480">
        <v>714.4</v>
      </c>
      <c r="E73" s="480">
        <v>710.8</v>
      </c>
      <c r="F73" s="480">
        <v>704.75</v>
      </c>
      <c r="G73" s="480">
        <v>701.15</v>
      </c>
      <c r="H73" s="480">
        <v>720.44999999999993</v>
      </c>
      <c r="I73" s="480">
        <v>724.05000000000007</v>
      </c>
      <c r="J73" s="480">
        <v>730.09999999999991</v>
      </c>
      <c r="K73" s="479">
        <v>718</v>
      </c>
      <c r="L73" s="479">
        <v>708.35</v>
      </c>
      <c r="M73" s="479">
        <v>3.9251499999999999</v>
      </c>
    </row>
    <row r="74" spans="1:13">
      <c r="A74" s="254">
        <v>64</v>
      </c>
      <c r="B74" s="482" t="s">
        <v>312</v>
      </c>
      <c r="C74" s="479">
        <v>335.05</v>
      </c>
      <c r="D74" s="480">
        <v>335.09999999999997</v>
      </c>
      <c r="E74" s="480">
        <v>332.19999999999993</v>
      </c>
      <c r="F74" s="480">
        <v>329.34999999999997</v>
      </c>
      <c r="G74" s="480">
        <v>326.44999999999993</v>
      </c>
      <c r="H74" s="480">
        <v>337.94999999999993</v>
      </c>
      <c r="I74" s="480">
        <v>340.84999999999991</v>
      </c>
      <c r="J74" s="480">
        <v>343.69999999999993</v>
      </c>
      <c r="K74" s="479">
        <v>338</v>
      </c>
      <c r="L74" s="479">
        <v>332.25</v>
      </c>
      <c r="M74" s="479">
        <v>0.56020000000000003</v>
      </c>
    </row>
    <row r="75" spans="1:13">
      <c r="A75" s="254">
        <v>65</v>
      </c>
      <c r="B75" s="482" t="s">
        <v>64</v>
      </c>
      <c r="C75" s="479">
        <v>142.4</v>
      </c>
      <c r="D75" s="480">
        <v>140.96666666666667</v>
      </c>
      <c r="E75" s="480">
        <v>138.83333333333334</v>
      </c>
      <c r="F75" s="480">
        <v>135.26666666666668</v>
      </c>
      <c r="G75" s="480">
        <v>133.13333333333335</v>
      </c>
      <c r="H75" s="480">
        <v>144.53333333333333</v>
      </c>
      <c r="I75" s="480">
        <v>146.66666666666666</v>
      </c>
      <c r="J75" s="480">
        <v>150.23333333333332</v>
      </c>
      <c r="K75" s="479">
        <v>143.1</v>
      </c>
      <c r="L75" s="479">
        <v>137.4</v>
      </c>
      <c r="M75" s="479">
        <v>205.21834999999999</v>
      </c>
    </row>
    <row r="76" spans="1:13" s="13" customFormat="1">
      <c r="A76" s="254">
        <v>66</v>
      </c>
      <c r="B76" s="482" t="s">
        <v>66</v>
      </c>
      <c r="C76" s="479">
        <v>642.9</v>
      </c>
      <c r="D76" s="480">
        <v>641.18333333333328</v>
      </c>
      <c r="E76" s="480">
        <v>634.56666666666661</v>
      </c>
      <c r="F76" s="480">
        <v>626.23333333333335</v>
      </c>
      <c r="G76" s="480">
        <v>619.61666666666667</v>
      </c>
      <c r="H76" s="480">
        <v>649.51666666666654</v>
      </c>
      <c r="I76" s="480">
        <v>656.1333333333331</v>
      </c>
      <c r="J76" s="480">
        <v>664.46666666666647</v>
      </c>
      <c r="K76" s="479">
        <v>647.79999999999995</v>
      </c>
      <c r="L76" s="479">
        <v>632.85</v>
      </c>
      <c r="M76" s="479">
        <v>14.99277</v>
      </c>
    </row>
    <row r="77" spans="1:13" s="13" customFormat="1">
      <c r="A77" s="254">
        <v>67</v>
      </c>
      <c r="B77" s="482" t="s">
        <v>69</v>
      </c>
      <c r="C77" s="479">
        <v>58.05</v>
      </c>
      <c r="D77" s="480">
        <v>58.116666666666667</v>
      </c>
      <c r="E77" s="480">
        <v>56.933333333333337</v>
      </c>
      <c r="F77" s="480">
        <v>55.81666666666667</v>
      </c>
      <c r="G77" s="480">
        <v>54.63333333333334</v>
      </c>
      <c r="H77" s="480">
        <v>59.233333333333334</v>
      </c>
      <c r="I77" s="480">
        <v>60.416666666666657</v>
      </c>
      <c r="J77" s="480">
        <v>61.533333333333331</v>
      </c>
      <c r="K77" s="479">
        <v>59.3</v>
      </c>
      <c r="L77" s="479">
        <v>57</v>
      </c>
      <c r="M77" s="479">
        <v>1950.95327</v>
      </c>
    </row>
    <row r="78" spans="1:13" s="13" customFormat="1">
      <c r="A78" s="254">
        <v>68</v>
      </c>
      <c r="B78" s="482" t="s">
        <v>73</v>
      </c>
      <c r="C78" s="479">
        <v>434</v>
      </c>
      <c r="D78" s="480">
        <v>431.05</v>
      </c>
      <c r="E78" s="480">
        <v>427.1</v>
      </c>
      <c r="F78" s="480">
        <v>420.2</v>
      </c>
      <c r="G78" s="480">
        <v>416.25</v>
      </c>
      <c r="H78" s="480">
        <v>437.95000000000005</v>
      </c>
      <c r="I78" s="480">
        <v>441.9</v>
      </c>
      <c r="J78" s="480">
        <v>448.80000000000007</v>
      </c>
      <c r="K78" s="479">
        <v>435</v>
      </c>
      <c r="L78" s="479">
        <v>424.15</v>
      </c>
      <c r="M78" s="479">
        <v>63.936439999999997</v>
      </c>
    </row>
    <row r="79" spans="1:13" s="13" customFormat="1">
      <c r="A79" s="254">
        <v>69</v>
      </c>
      <c r="B79" s="482" t="s">
        <v>739</v>
      </c>
      <c r="C79" s="479">
        <v>11800.65</v>
      </c>
      <c r="D79" s="480">
        <v>11917.25</v>
      </c>
      <c r="E79" s="480">
        <v>11634.5</v>
      </c>
      <c r="F79" s="480">
        <v>11468.35</v>
      </c>
      <c r="G79" s="480">
        <v>11185.6</v>
      </c>
      <c r="H79" s="480">
        <v>12083.4</v>
      </c>
      <c r="I79" s="480">
        <v>12366.15</v>
      </c>
      <c r="J79" s="480">
        <v>12532.3</v>
      </c>
      <c r="K79" s="479">
        <v>12200</v>
      </c>
      <c r="L79" s="479">
        <v>11751.1</v>
      </c>
      <c r="M79" s="479">
        <v>1.9720000000000001E-2</v>
      </c>
    </row>
    <row r="80" spans="1:13" s="13" customFormat="1">
      <c r="A80" s="254">
        <v>70</v>
      </c>
      <c r="B80" s="482" t="s">
        <v>68</v>
      </c>
      <c r="C80" s="479">
        <v>558.75</v>
      </c>
      <c r="D80" s="480">
        <v>558.58333333333337</v>
      </c>
      <c r="E80" s="480">
        <v>552.76666666666677</v>
      </c>
      <c r="F80" s="480">
        <v>546.78333333333342</v>
      </c>
      <c r="G80" s="480">
        <v>540.96666666666681</v>
      </c>
      <c r="H80" s="480">
        <v>564.56666666666672</v>
      </c>
      <c r="I80" s="480">
        <v>570.38333333333333</v>
      </c>
      <c r="J80" s="480">
        <v>576.36666666666667</v>
      </c>
      <c r="K80" s="479">
        <v>564.4</v>
      </c>
      <c r="L80" s="479">
        <v>552.6</v>
      </c>
      <c r="M80" s="479">
        <v>90.007530000000003</v>
      </c>
    </row>
    <row r="81" spans="1:13" s="13" customFormat="1">
      <c r="A81" s="254">
        <v>71</v>
      </c>
      <c r="B81" s="482" t="s">
        <v>70</v>
      </c>
      <c r="C81" s="479">
        <v>379.7</v>
      </c>
      <c r="D81" s="480">
        <v>380.5</v>
      </c>
      <c r="E81" s="480">
        <v>376.6</v>
      </c>
      <c r="F81" s="480">
        <v>373.5</v>
      </c>
      <c r="G81" s="480">
        <v>369.6</v>
      </c>
      <c r="H81" s="480">
        <v>383.6</v>
      </c>
      <c r="I81" s="480">
        <v>387.5</v>
      </c>
      <c r="J81" s="480">
        <v>390.6</v>
      </c>
      <c r="K81" s="479">
        <v>384.4</v>
      </c>
      <c r="L81" s="479">
        <v>377.4</v>
      </c>
      <c r="M81" s="479">
        <v>30.048490000000001</v>
      </c>
    </row>
    <row r="82" spans="1:13" s="13" customFormat="1">
      <c r="A82" s="254">
        <v>72</v>
      </c>
      <c r="B82" s="482" t="s">
        <v>313</v>
      </c>
      <c r="C82" s="479">
        <v>932.1</v>
      </c>
      <c r="D82" s="480">
        <v>930.61666666666667</v>
      </c>
      <c r="E82" s="480">
        <v>922.73333333333335</v>
      </c>
      <c r="F82" s="480">
        <v>913.36666666666667</v>
      </c>
      <c r="G82" s="480">
        <v>905.48333333333335</v>
      </c>
      <c r="H82" s="480">
        <v>939.98333333333335</v>
      </c>
      <c r="I82" s="480">
        <v>947.86666666666679</v>
      </c>
      <c r="J82" s="480">
        <v>957.23333333333335</v>
      </c>
      <c r="K82" s="479">
        <v>938.5</v>
      </c>
      <c r="L82" s="479">
        <v>921.25</v>
      </c>
      <c r="M82" s="479">
        <v>0.58494000000000002</v>
      </c>
    </row>
    <row r="83" spans="1:13" s="13" customFormat="1">
      <c r="A83" s="254">
        <v>73</v>
      </c>
      <c r="B83" s="482" t="s">
        <v>314</v>
      </c>
      <c r="C83" s="479">
        <v>253.05</v>
      </c>
      <c r="D83" s="480">
        <v>250.33333333333334</v>
      </c>
      <c r="E83" s="480">
        <v>243.66666666666669</v>
      </c>
      <c r="F83" s="480">
        <v>234.28333333333333</v>
      </c>
      <c r="G83" s="480">
        <v>227.61666666666667</v>
      </c>
      <c r="H83" s="480">
        <v>259.7166666666667</v>
      </c>
      <c r="I83" s="480">
        <v>266.38333333333338</v>
      </c>
      <c r="J83" s="480">
        <v>275.76666666666671</v>
      </c>
      <c r="K83" s="479">
        <v>257</v>
      </c>
      <c r="L83" s="479">
        <v>240.95</v>
      </c>
      <c r="M83" s="479">
        <v>20.337250000000001</v>
      </c>
    </row>
    <row r="84" spans="1:13" s="13" customFormat="1">
      <c r="A84" s="254">
        <v>74</v>
      </c>
      <c r="B84" s="482" t="s">
        <v>315</v>
      </c>
      <c r="C84" s="479">
        <v>103.7</v>
      </c>
      <c r="D84" s="480">
        <v>104.46666666666665</v>
      </c>
      <c r="E84" s="480">
        <v>102.43333333333331</v>
      </c>
      <c r="F84" s="480">
        <v>101.16666666666666</v>
      </c>
      <c r="G84" s="480">
        <v>99.133333333333312</v>
      </c>
      <c r="H84" s="480">
        <v>105.73333333333331</v>
      </c>
      <c r="I84" s="480">
        <v>107.76666666666664</v>
      </c>
      <c r="J84" s="480">
        <v>109.0333333333333</v>
      </c>
      <c r="K84" s="479">
        <v>106.5</v>
      </c>
      <c r="L84" s="479">
        <v>103.2</v>
      </c>
      <c r="M84" s="479">
        <v>6.2726199999999999</v>
      </c>
    </row>
    <row r="85" spans="1:13" s="13" customFormat="1">
      <c r="A85" s="254">
        <v>75</v>
      </c>
      <c r="B85" s="482" t="s">
        <v>316</v>
      </c>
      <c r="C85" s="479">
        <v>5405.4</v>
      </c>
      <c r="D85" s="480">
        <v>5461.4666666666662</v>
      </c>
      <c r="E85" s="480">
        <v>5272.9833333333327</v>
      </c>
      <c r="F85" s="480">
        <v>5140.5666666666666</v>
      </c>
      <c r="G85" s="480">
        <v>4952.083333333333</v>
      </c>
      <c r="H85" s="480">
        <v>5593.8833333333323</v>
      </c>
      <c r="I85" s="480">
        <v>5782.3666666666659</v>
      </c>
      <c r="J85" s="480">
        <v>5914.7833333333319</v>
      </c>
      <c r="K85" s="479">
        <v>5649.95</v>
      </c>
      <c r="L85" s="479">
        <v>5329.05</v>
      </c>
      <c r="M85" s="479">
        <v>1.3768400000000001</v>
      </c>
    </row>
    <row r="86" spans="1:13" s="13" customFormat="1">
      <c r="A86" s="254">
        <v>76</v>
      </c>
      <c r="B86" s="482" t="s">
        <v>317</v>
      </c>
      <c r="C86" s="479">
        <v>828.75</v>
      </c>
      <c r="D86" s="480">
        <v>830.94999999999993</v>
      </c>
      <c r="E86" s="480">
        <v>816.89999999999986</v>
      </c>
      <c r="F86" s="480">
        <v>805.05</v>
      </c>
      <c r="G86" s="480">
        <v>790.99999999999989</v>
      </c>
      <c r="H86" s="480">
        <v>842.79999999999984</v>
      </c>
      <c r="I86" s="480">
        <v>856.8499999999998</v>
      </c>
      <c r="J86" s="480">
        <v>868.69999999999982</v>
      </c>
      <c r="K86" s="479">
        <v>845</v>
      </c>
      <c r="L86" s="479">
        <v>819.1</v>
      </c>
      <c r="M86" s="479">
        <v>0.89642999999999995</v>
      </c>
    </row>
    <row r="87" spans="1:13" s="13" customFormat="1">
      <c r="A87" s="254">
        <v>77</v>
      </c>
      <c r="B87" s="482" t="s">
        <v>230</v>
      </c>
      <c r="C87" s="479">
        <v>1164</v>
      </c>
      <c r="D87" s="480">
        <v>1168.05</v>
      </c>
      <c r="E87" s="480">
        <v>1143.8999999999999</v>
      </c>
      <c r="F87" s="480">
        <v>1123.8</v>
      </c>
      <c r="G87" s="480">
        <v>1099.6499999999999</v>
      </c>
      <c r="H87" s="480">
        <v>1188.1499999999999</v>
      </c>
      <c r="I87" s="480">
        <v>1212.3</v>
      </c>
      <c r="J87" s="480">
        <v>1232.3999999999999</v>
      </c>
      <c r="K87" s="479">
        <v>1192.2</v>
      </c>
      <c r="L87" s="479">
        <v>1147.95</v>
      </c>
      <c r="M87" s="479">
        <v>0.82113999999999998</v>
      </c>
    </row>
    <row r="88" spans="1:13" s="13" customFormat="1">
      <c r="A88" s="254">
        <v>78</v>
      </c>
      <c r="B88" s="482" t="s">
        <v>318</v>
      </c>
      <c r="C88" s="479">
        <v>71.2</v>
      </c>
      <c r="D88" s="480">
        <v>70.483333333333334</v>
      </c>
      <c r="E88" s="480">
        <v>68.016666666666666</v>
      </c>
      <c r="F88" s="480">
        <v>64.833333333333329</v>
      </c>
      <c r="G88" s="480">
        <v>62.36666666666666</v>
      </c>
      <c r="H88" s="480">
        <v>73.666666666666671</v>
      </c>
      <c r="I88" s="480">
        <v>76.13333333333334</v>
      </c>
      <c r="J88" s="480">
        <v>79.316666666666677</v>
      </c>
      <c r="K88" s="479">
        <v>72.95</v>
      </c>
      <c r="L88" s="479">
        <v>67.3</v>
      </c>
      <c r="M88" s="479">
        <v>64.555239999999998</v>
      </c>
    </row>
    <row r="89" spans="1:13" s="13" customFormat="1">
      <c r="A89" s="254">
        <v>79</v>
      </c>
      <c r="B89" s="482" t="s">
        <v>71</v>
      </c>
      <c r="C89" s="479">
        <v>13616.65</v>
      </c>
      <c r="D89" s="480">
        <v>13526.549999999997</v>
      </c>
      <c r="E89" s="480">
        <v>13406.149999999994</v>
      </c>
      <c r="F89" s="480">
        <v>13195.649999999996</v>
      </c>
      <c r="G89" s="480">
        <v>13075.249999999993</v>
      </c>
      <c r="H89" s="480">
        <v>13737.049999999996</v>
      </c>
      <c r="I89" s="480">
        <v>13857.45</v>
      </c>
      <c r="J89" s="480">
        <v>14067.949999999997</v>
      </c>
      <c r="K89" s="479">
        <v>13646.95</v>
      </c>
      <c r="L89" s="479">
        <v>13316.05</v>
      </c>
      <c r="M89" s="479">
        <v>0.19525000000000001</v>
      </c>
    </row>
    <row r="90" spans="1:13" s="13" customFormat="1">
      <c r="A90" s="254">
        <v>80</v>
      </c>
      <c r="B90" s="482" t="s">
        <v>319</v>
      </c>
      <c r="C90" s="479">
        <v>254.25</v>
      </c>
      <c r="D90" s="480">
        <v>255.31666666666669</v>
      </c>
      <c r="E90" s="480">
        <v>251.98333333333341</v>
      </c>
      <c r="F90" s="480">
        <v>249.71666666666673</v>
      </c>
      <c r="G90" s="480">
        <v>246.38333333333344</v>
      </c>
      <c r="H90" s="480">
        <v>257.58333333333337</v>
      </c>
      <c r="I90" s="480">
        <v>260.91666666666669</v>
      </c>
      <c r="J90" s="480">
        <v>263.18333333333334</v>
      </c>
      <c r="K90" s="479">
        <v>258.64999999999998</v>
      </c>
      <c r="L90" s="479">
        <v>253.05</v>
      </c>
      <c r="M90" s="479">
        <v>1.7640499999999999</v>
      </c>
    </row>
    <row r="91" spans="1:13" s="13" customFormat="1">
      <c r="A91" s="254">
        <v>81</v>
      </c>
      <c r="B91" s="482" t="s">
        <v>74</v>
      </c>
      <c r="C91" s="479">
        <v>3452.05</v>
      </c>
      <c r="D91" s="480">
        <v>3461.0833333333335</v>
      </c>
      <c r="E91" s="480">
        <v>3430.666666666667</v>
      </c>
      <c r="F91" s="480">
        <v>3409.2833333333333</v>
      </c>
      <c r="G91" s="480">
        <v>3378.8666666666668</v>
      </c>
      <c r="H91" s="480">
        <v>3482.4666666666672</v>
      </c>
      <c r="I91" s="480">
        <v>3512.8833333333341</v>
      </c>
      <c r="J91" s="480">
        <v>3534.2666666666673</v>
      </c>
      <c r="K91" s="479">
        <v>3491.5</v>
      </c>
      <c r="L91" s="479">
        <v>3439.7</v>
      </c>
      <c r="M91" s="479">
        <v>3.8445</v>
      </c>
    </row>
    <row r="92" spans="1:13" s="13" customFormat="1">
      <c r="A92" s="254">
        <v>82</v>
      </c>
      <c r="B92" s="482" t="s">
        <v>320</v>
      </c>
      <c r="C92" s="479">
        <v>527.65</v>
      </c>
      <c r="D92" s="480">
        <v>528.91666666666663</v>
      </c>
      <c r="E92" s="480">
        <v>522.83333333333326</v>
      </c>
      <c r="F92" s="480">
        <v>518.01666666666665</v>
      </c>
      <c r="G92" s="480">
        <v>511.93333333333328</v>
      </c>
      <c r="H92" s="480">
        <v>533.73333333333323</v>
      </c>
      <c r="I92" s="480">
        <v>539.81666666666649</v>
      </c>
      <c r="J92" s="480">
        <v>544.63333333333321</v>
      </c>
      <c r="K92" s="479">
        <v>535</v>
      </c>
      <c r="L92" s="479">
        <v>524.1</v>
      </c>
      <c r="M92" s="479">
        <v>1.6819599999999999</v>
      </c>
    </row>
    <row r="93" spans="1:13" s="13" customFormat="1">
      <c r="A93" s="254">
        <v>83</v>
      </c>
      <c r="B93" s="482" t="s">
        <v>321</v>
      </c>
      <c r="C93" s="479">
        <v>311.7</v>
      </c>
      <c r="D93" s="480">
        <v>312.5</v>
      </c>
      <c r="E93" s="480">
        <v>306</v>
      </c>
      <c r="F93" s="480">
        <v>300.3</v>
      </c>
      <c r="G93" s="480">
        <v>293.8</v>
      </c>
      <c r="H93" s="480">
        <v>318.2</v>
      </c>
      <c r="I93" s="480">
        <v>324.7</v>
      </c>
      <c r="J93" s="480">
        <v>330.4</v>
      </c>
      <c r="K93" s="479">
        <v>319</v>
      </c>
      <c r="L93" s="479">
        <v>306.8</v>
      </c>
      <c r="M93" s="479">
        <v>9.9766999999999992</v>
      </c>
    </row>
    <row r="94" spans="1:13" s="13" customFormat="1">
      <c r="A94" s="254">
        <v>84</v>
      </c>
      <c r="B94" s="482" t="s">
        <v>80</v>
      </c>
      <c r="C94" s="479">
        <v>623.95000000000005</v>
      </c>
      <c r="D94" s="480">
        <v>625.83333333333337</v>
      </c>
      <c r="E94" s="480">
        <v>616.16666666666674</v>
      </c>
      <c r="F94" s="480">
        <v>608.38333333333333</v>
      </c>
      <c r="G94" s="480">
        <v>598.7166666666667</v>
      </c>
      <c r="H94" s="480">
        <v>633.61666666666679</v>
      </c>
      <c r="I94" s="480">
        <v>643.28333333333353</v>
      </c>
      <c r="J94" s="480">
        <v>651.06666666666683</v>
      </c>
      <c r="K94" s="479">
        <v>635.5</v>
      </c>
      <c r="L94" s="479">
        <v>618.04999999999995</v>
      </c>
      <c r="M94" s="479">
        <v>3.9925600000000001</v>
      </c>
    </row>
    <row r="95" spans="1:13" s="13" customFormat="1">
      <c r="A95" s="254">
        <v>85</v>
      </c>
      <c r="B95" s="482" t="s">
        <v>322</v>
      </c>
      <c r="C95" s="479">
        <v>1883.7</v>
      </c>
      <c r="D95" s="480">
        <v>1887.8999999999999</v>
      </c>
      <c r="E95" s="480">
        <v>1870.7999999999997</v>
      </c>
      <c r="F95" s="480">
        <v>1857.8999999999999</v>
      </c>
      <c r="G95" s="480">
        <v>1840.7999999999997</v>
      </c>
      <c r="H95" s="480">
        <v>1900.7999999999997</v>
      </c>
      <c r="I95" s="480">
        <v>1917.8999999999996</v>
      </c>
      <c r="J95" s="480">
        <v>1930.7999999999997</v>
      </c>
      <c r="K95" s="479">
        <v>1905</v>
      </c>
      <c r="L95" s="479">
        <v>1875</v>
      </c>
      <c r="M95" s="479">
        <v>0.19525000000000001</v>
      </c>
    </row>
    <row r="96" spans="1:13" s="13" customFormat="1">
      <c r="A96" s="254">
        <v>86</v>
      </c>
      <c r="B96" s="482" t="s">
        <v>783</v>
      </c>
      <c r="C96" s="479">
        <v>262.55</v>
      </c>
      <c r="D96" s="480">
        <v>262.26666666666665</v>
      </c>
      <c r="E96" s="480">
        <v>259.08333333333331</v>
      </c>
      <c r="F96" s="480">
        <v>255.61666666666667</v>
      </c>
      <c r="G96" s="480">
        <v>252.43333333333334</v>
      </c>
      <c r="H96" s="480">
        <v>265.73333333333329</v>
      </c>
      <c r="I96" s="480">
        <v>268.91666666666669</v>
      </c>
      <c r="J96" s="480">
        <v>272.38333333333327</v>
      </c>
      <c r="K96" s="479">
        <v>265.45</v>
      </c>
      <c r="L96" s="479">
        <v>258.8</v>
      </c>
      <c r="M96" s="479">
        <v>3.6928000000000001</v>
      </c>
    </row>
    <row r="97" spans="1:13" s="13" customFormat="1">
      <c r="A97" s="254">
        <v>87</v>
      </c>
      <c r="B97" s="482" t="s">
        <v>75</v>
      </c>
      <c r="C97" s="479">
        <v>601.75</v>
      </c>
      <c r="D97" s="480">
        <v>601.75</v>
      </c>
      <c r="E97" s="480">
        <v>592.65</v>
      </c>
      <c r="F97" s="480">
        <v>583.54999999999995</v>
      </c>
      <c r="G97" s="480">
        <v>574.44999999999993</v>
      </c>
      <c r="H97" s="480">
        <v>610.85</v>
      </c>
      <c r="I97" s="480">
        <v>619.94999999999993</v>
      </c>
      <c r="J97" s="480">
        <v>629.05000000000007</v>
      </c>
      <c r="K97" s="479">
        <v>610.85</v>
      </c>
      <c r="L97" s="479">
        <v>592.65</v>
      </c>
      <c r="M97" s="479">
        <v>114.85502</v>
      </c>
    </row>
    <row r="98" spans="1:13" s="13" customFormat="1">
      <c r="A98" s="254">
        <v>88</v>
      </c>
      <c r="B98" s="482" t="s">
        <v>323</v>
      </c>
      <c r="C98" s="479">
        <v>524.29999999999995</v>
      </c>
      <c r="D98" s="480">
        <v>527.61666666666667</v>
      </c>
      <c r="E98" s="480">
        <v>517.68333333333339</v>
      </c>
      <c r="F98" s="480">
        <v>511.06666666666672</v>
      </c>
      <c r="G98" s="480">
        <v>501.13333333333344</v>
      </c>
      <c r="H98" s="480">
        <v>534.23333333333335</v>
      </c>
      <c r="I98" s="480">
        <v>544.16666666666652</v>
      </c>
      <c r="J98" s="480">
        <v>550.7833333333333</v>
      </c>
      <c r="K98" s="479">
        <v>537.54999999999995</v>
      </c>
      <c r="L98" s="479">
        <v>521</v>
      </c>
      <c r="M98" s="479">
        <v>2.0985499999999999</v>
      </c>
    </row>
    <row r="99" spans="1:13" s="13" customFormat="1">
      <c r="A99" s="254">
        <v>89</v>
      </c>
      <c r="B99" s="482" t="s">
        <v>76</v>
      </c>
      <c r="C99" s="479">
        <v>143.44999999999999</v>
      </c>
      <c r="D99" s="480">
        <v>144.28333333333333</v>
      </c>
      <c r="E99" s="480">
        <v>141.56666666666666</v>
      </c>
      <c r="F99" s="480">
        <v>139.68333333333334</v>
      </c>
      <c r="G99" s="480">
        <v>136.96666666666667</v>
      </c>
      <c r="H99" s="480">
        <v>146.16666666666666</v>
      </c>
      <c r="I99" s="480">
        <v>148.8833333333333</v>
      </c>
      <c r="J99" s="480">
        <v>150.76666666666665</v>
      </c>
      <c r="K99" s="479">
        <v>147</v>
      </c>
      <c r="L99" s="479">
        <v>142.4</v>
      </c>
      <c r="M99" s="479">
        <v>111.13538</v>
      </c>
    </row>
    <row r="100" spans="1:13" s="13" customFormat="1">
      <c r="A100" s="254">
        <v>90</v>
      </c>
      <c r="B100" s="482" t="s">
        <v>324</v>
      </c>
      <c r="C100" s="479">
        <v>560.29999999999995</v>
      </c>
      <c r="D100" s="480">
        <v>550.91666666666663</v>
      </c>
      <c r="E100" s="480">
        <v>529.83333333333326</v>
      </c>
      <c r="F100" s="480">
        <v>499.36666666666667</v>
      </c>
      <c r="G100" s="480">
        <v>478.2833333333333</v>
      </c>
      <c r="H100" s="480">
        <v>581.38333333333321</v>
      </c>
      <c r="I100" s="480">
        <v>602.46666666666647</v>
      </c>
      <c r="J100" s="480">
        <v>632.93333333333317</v>
      </c>
      <c r="K100" s="479">
        <v>572</v>
      </c>
      <c r="L100" s="479">
        <v>520.45000000000005</v>
      </c>
      <c r="M100" s="479">
        <v>27.075130000000001</v>
      </c>
    </row>
    <row r="101" spans="1:13">
      <c r="A101" s="254">
        <v>91</v>
      </c>
      <c r="B101" s="482" t="s">
        <v>325</v>
      </c>
      <c r="C101" s="479">
        <v>447.65</v>
      </c>
      <c r="D101" s="480">
        <v>447.88333333333338</v>
      </c>
      <c r="E101" s="480">
        <v>441.86666666666679</v>
      </c>
      <c r="F101" s="480">
        <v>436.08333333333343</v>
      </c>
      <c r="G101" s="480">
        <v>430.06666666666683</v>
      </c>
      <c r="H101" s="480">
        <v>453.66666666666674</v>
      </c>
      <c r="I101" s="480">
        <v>459.68333333333328</v>
      </c>
      <c r="J101" s="480">
        <v>465.4666666666667</v>
      </c>
      <c r="K101" s="479">
        <v>453.9</v>
      </c>
      <c r="L101" s="479">
        <v>442.1</v>
      </c>
      <c r="M101" s="479">
        <v>0.27059</v>
      </c>
    </row>
    <row r="102" spans="1:13">
      <c r="A102" s="254">
        <v>92</v>
      </c>
      <c r="B102" s="482" t="s">
        <v>326</v>
      </c>
      <c r="C102" s="479">
        <v>553.20000000000005</v>
      </c>
      <c r="D102" s="480">
        <v>552.4666666666667</v>
      </c>
      <c r="E102" s="480">
        <v>540.93333333333339</v>
      </c>
      <c r="F102" s="480">
        <v>528.66666666666674</v>
      </c>
      <c r="G102" s="480">
        <v>517.13333333333344</v>
      </c>
      <c r="H102" s="480">
        <v>564.73333333333335</v>
      </c>
      <c r="I102" s="480">
        <v>576.26666666666665</v>
      </c>
      <c r="J102" s="480">
        <v>588.5333333333333</v>
      </c>
      <c r="K102" s="479">
        <v>564</v>
      </c>
      <c r="L102" s="479">
        <v>540.20000000000005</v>
      </c>
      <c r="M102" s="479">
        <v>3.5359099999999999</v>
      </c>
    </row>
    <row r="103" spans="1:13">
      <c r="A103" s="254">
        <v>93</v>
      </c>
      <c r="B103" s="482" t="s">
        <v>77</v>
      </c>
      <c r="C103" s="479">
        <v>125.4</v>
      </c>
      <c r="D103" s="480">
        <v>125.46666666666665</v>
      </c>
      <c r="E103" s="480">
        <v>123.5333333333333</v>
      </c>
      <c r="F103" s="480">
        <v>121.66666666666664</v>
      </c>
      <c r="G103" s="480">
        <v>119.73333333333329</v>
      </c>
      <c r="H103" s="480">
        <v>127.33333333333331</v>
      </c>
      <c r="I103" s="480">
        <v>129.26666666666668</v>
      </c>
      <c r="J103" s="480">
        <v>131.13333333333333</v>
      </c>
      <c r="K103" s="479">
        <v>127.4</v>
      </c>
      <c r="L103" s="479">
        <v>123.6</v>
      </c>
      <c r="M103" s="479">
        <v>18.353069999999999</v>
      </c>
    </row>
    <row r="104" spans="1:13">
      <c r="A104" s="254">
        <v>94</v>
      </c>
      <c r="B104" s="482" t="s">
        <v>327</v>
      </c>
      <c r="C104" s="479">
        <v>1340.15</v>
      </c>
      <c r="D104" s="480">
        <v>1350.3500000000001</v>
      </c>
      <c r="E104" s="480">
        <v>1322.8000000000002</v>
      </c>
      <c r="F104" s="480">
        <v>1305.45</v>
      </c>
      <c r="G104" s="480">
        <v>1277.9000000000001</v>
      </c>
      <c r="H104" s="480">
        <v>1367.7000000000003</v>
      </c>
      <c r="I104" s="480">
        <v>1395.25</v>
      </c>
      <c r="J104" s="480">
        <v>1412.6000000000004</v>
      </c>
      <c r="K104" s="479">
        <v>1377.9</v>
      </c>
      <c r="L104" s="479">
        <v>1333</v>
      </c>
      <c r="M104" s="479">
        <v>3.0248400000000002</v>
      </c>
    </row>
    <row r="105" spans="1:13">
      <c r="A105" s="254">
        <v>95</v>
      </c>
      <c r="B105" s="482" t="s">
        <v>328</v>
      </c>
      <c r="C105" s="479">
        <v>16.55</v>
      </c>
      <c r="D105" s="480">
        <v>16.666666666666668</v>
      </c>
      <c r="E105" s="480">
        <v>16.133333333333336</v>
      </c>
      <c r="F105" s="480">
        <v>15.716666666666669</v>
      </c>
      <c r="G105" s="480">
        <v>15.183333333333337</v>
      </c>
      <c r="H105" s="480">
        <v>17.083333333333336</v>
      </c>
      <c r="I105" s="480">
        <v>17.616666666666667</v>
      </c>
      <c r="J105" s="480">
        <v>18.033333333333335</v>
      </c>
      <c r="K105" s="479">
        <v>17.2</v>
      </c>
      <c r="L105" s="479">
        <v>16.25</v>
      </c>
      <c r="M105" s="479">
        <v>48.09939</v>
      </c>
    </row>
    <row r="106" spans="1:13">
      <c r="A106" s="254">
        <v>96</v>
      </c>
      <c r="B106" s="482" t="s">
        <v>329</v>
      </c>
      <c r="C106" s="479">
        <v>789.55</v>
      </c>
      <c r="D106" s="480">
        <v>789.43333333333339</v>
      </c>
      <c r="E106" s="480">
        <v>777.86666666666679</v>
      </c>
      <c r="F106" s="480">
        <v>766.18333333333339</v>
      </c>
      <c r="G106" s="480">
        <v>754.61666666666679</v>
      </c>
      <c r="H106" s="480">
        <v>801.11666666666679</v>
      </c>
      <c r="I106" s="480">
        <v>812.68333333333339</v>
      </c>
      <c r="J106" s="480">
        <v>824.36666666666679</v>
      </c>
      <c r="K106" s="479">
        <v>801</v>
      </c>
      <c r="L106" s="479">
        <v>777.75</v>
      </c>
      <c r="M106" s="479">
        <v>5.7846299999999999</v>
      </c>
    </row>
    <row r="107" spans="1:13">
      <c r="A107" s="254">
        <v>97</v>
      </c>
      <c r="B107" s="482" t="s">
        <v>330</v>
      </c>
      <c r="C107" s="479">
        <v>349.5</v>
      </c>
      <c r="D107" s="480">
        <v>353.48333333333335</v>
      </c>
      <c r="E107" s="480">
        <v>342.01666666666671</v>
      </c>
      <c r="F107" s="480">
        <v>334.53333333333336</v>
      </c>
      <c r="G107" s="480">
        <v>323.06666666666672</v>
      </c>
      <c r="H107" s="480">
        <v>360.9666666666667</v>
      </c>
      <c r="I107" s="480">
        <v>372.43333333333339</v>
      </c>
      <c r="J107" s="480">
        <v>379.91666666666669</v>
      </c>
      <c r="K107" s="479">
        <v>364.95</v>
      </c>
      <c r="L107" s="479">
        <v>346</v>
      </c>
      <c r="M107" s="479">
        <v>1.2228600000000001</v>
      </c>
    </row>
    <row r="108" spans="1:13">
      <c r="A108" s="254">
        <v>98</v>
      </c>
      <c r="B108" s="482" t="s">
        <v>79</v>
      </c>
      <c r="C108" s="479">
        <v>478</v>
      </c>
      <c r="D108" s="480">
        <v>478.18333333333334</v>
      </c>
      <c r="E108" s="480">
        <v>472.9666666666667</v>
      </c>
      <c r="F108" s="480">
        <v>467.93333333333334</v>
      </c>
      <c r="G108" s="480">
        <v>462.7166666666667</v>
      </c>
      <c r="H108" s="480">
        <v>483.2166666666667</v>
      </c>
      <c r="I108" s="480">
        <v>488.43333333333328</v>
      </c>
      <c r="J108" s="480">
        <v>493.4666666666667</v>
      </c>
      <c r="K108" s="479">
        <v>483.4</v>
      </c>
      <c r="L108" s="479">
        <v>473.15</v>
      </c>
      <c r="M108" s="479">
        <v>3.6848200000000002</v>
      </c>
    </row>
    <row r="109" spans="1:13">
      <c r="A109" s="254">
        <v>99</v>
      </c>
      <c r="B109" s="482" t="s">
        <v>331</v>
      </c>
      <c r="C109" s="479">
        <v>3990.15</v>
      </c>
      <c r="D109" s="480">
        <v>4054.0499999999997</v>
      </c>
      <c r="E109" s="480">
        <v>3857.0999999999995</v>
      </c>
      <c r="F109" s="480">
        <v>3724.0499999999997</v>
      </c>
      <c r="G109" s="480">
        <v>3527.0999999999995</v>
      </c>
      <c r="H109" s="480">
        <v>4187.0999999999995</v>
      </c>
      <c r="I109" s="480">
        <v>4384.0499999999993</v>
      </c>
      <c r="J109" s="480">
        <v>4517.0999999999995</v>
      </c>
      <c r="K109" s="479">
        <v>4251</v>
      </c>
      <c r="L109" s="479">
        <v>3921</v>
      </c>
      <c r="M109" s="479">
        <v>0.55032999999999999</v>
      </c>
    </row>
    <row r="110" spans="1:13">
      <c r="A110" s="254">
        <v>100</v>
      </c>
      <c r="B110" s="482" t="s">
        <v>332</v>
      </c>
      <c r="C110" s="479">
        <v>143.5</v>
      </c>
      <c r="D110" s="480">
        <v>142.81666666666666</v>
      </c>
      <c r="E110" s="480">
        <v>139.73333333333332</v>
      </c>
      <c r="F110" s="480">
        <v>135.96666666666667</v>
      </c>
      <c r="G110" s="480">
        <v>132.88333333333333</v>
      </c>
      <c r="H110" s="480">
        <v>146.58333333333331</v>
      </c>
      <c r="I110" s="480">
        <v>149.66666666666669</v>
      </c>
      <c r="J110" s="480">
        <v>153.43333333333331</v>
      </c>
      <c r="K110" s="479">
        <v>145.9</v>
      </c>
      <c r="L110" s="479">
        <v>139.05000000000001</v>
      </c>
      <c r="M110" s="479">
        <v>1.22997</v>
      </c>
    </row>
    <row r="111" spans="1:13">
      <c r="A111" s="254">
        <v>101</v>
      </c>
      <c r="B111" s="482" t="s">
        <v>333</v>
      </c>
      <c r="C111" s="479">
        <v>221.85</v>
      </c>
      <c r="D111" s="480">
        <v>221.68333333333331</v>
      </c>
      <c r="E111" s="480">
        <v>216.66666666666663</v>
      </c>
      <c r="F111" s="480">
        <v>211.48333333333332</v>
      </c>
      <c r="G111" s="480">
        <v>206.46666666666664</v>
      </c>
      <c r="H111" s="480">
        <v>226.86666666666662</v>
      </c>
      <c r="I111" s="480">
        <v>231.88333333333333</v>
      </c>
      <c r="J111" s="480">
        <v>237.06666666666661</v>
      </c>
      <c r="K111" s="479">
        <v>226.7</v>
      </c>
      <c r="L111" s="479">
        <v>216.5</v>
      </c>
      <c r="M111" s="479">
        <v>13.37092</v>
      </c>
    </row>
    <row r="112" spans="1:13">
      <c r="A112" s="254">
        <v>102</v>
      </c>
      <c r="B112" s="482" t="s">
        <v>334</v>
      </c>
      <c r="C112" s="479">
        <v>108.75</v>
      </c>
      <c r="D112" s="480">
        <v>109.41666666666667</v>
      </c>
      <c r="E112" s="480">
        <v>106.33333333333334</v>
      </c>
      <c r="F112" s="480">
        <v>103.91666666666667</v>
      </c>
      <c r="G112" s="480">
        <v>100.83333333333334</v>
      </c>
      <c r="H112" s="480">
        <v>111.83333333333334</v>
      </c>
      <c r="I112" s="480">
        <v>114.91666666666669</v>
      </c>
      <c r="J112" s="480">
        <v>117.33333333333334</v>
      </c>
      <c r="K112" s="479">
        <v>112.5</v>
      </c>
      <c r="L112" s="479">
        <v>107</v>
      </c>
      <c r="M112" s="479">
        <v>6.4009400000000003</v>
      </c>
    </row>
    <row r="113" spans="1:13">
      <c r="A113" s="254">
        <v>103</v>
      </c>
      <c r="B113" s="482" t="s">
        <v>335</v>
      </c>
      <c r="C113" s="479">
        <v>573.65</v>
      </c>
      <c r="D113" s="480">
        <v>577.94999999999993</v>
      </c>
      <c r="E113" s="480">
        <v>565.94999999999982</v>
      </c>
      <c r="F113" s="480">
        <v>558.24999999999989</v>
      </c>
      <c r="G113" s="480">
        <v>546.24999999999977</v>
      </c>
      <c r="H113" s="480">
        <v>585.64999999999986</v>
      </c>
      <c r="I113" s="480">
        <v>597.65000000000009</v>
      </c>
      <c r="J113" s="480">
        <v>605.34999999999991</v>
      </c>
      <c r="K113" s="479">
        <v>589.95000000000005</v>
      </c>
      <c r="L113" s="479">
        <v>570.25</v>
      </c>
      <c r="M113" s="479">
        <v>0.53903999999999996</v>
      </c>
    </row>
    <row r="114" spans="1:13">
      <c r="A114" s="254">
        <v>104</v>
      </c>
      <c r="B114" s="482" t="s">
        <v>81</v>
      </c>
      <c r="C114" s="479">
        <v>580.29999999999995</v>
      </c>
      <c r="D114" s="480">
        <v>573.74999999999989</v>
      </c>
      <c r="E114" s="480">
        <v>563.5999999999998</v>
      </c>
      <c r="F114" s="480">
        <v>546.89999999999986</v>
      </c>
      <c r="G114" s="480">
        <v>536.74999999999977</v>
      </c>
      <c r="H114" s="480">
        <v>590.44999999999982</v>
      </c>
      <c r="I114" s="480">
        <v>600.59999999999991</v>
      </c>
      <c r="J114" s="480">
        <v>617.29999999999984</v>
      </c>
      <c r="K114" s="479">
        <v>583.9</v>
      </c>
      <c r="L114" s="479">
        <v>557.04999999999995</v>
      </c>
      <c r="M114" s="479">
        <v>42.175190000000001</v>
      </c>
    </row>
    <row r="115" spans="1:13">
      <c r="A115" s="254">
        <v>105</v>
      </c>
      <c r="B115" s="482" t="s">
        <v>82</v>
      </c>
      <c r="C115" s="479">
        <v>884.3</v>
      </c>
      <c r="D115" s="480">
        <v>893.9666666666667</v>
      </c>
      <c r="E115" s="480">
        <v>871.23333333333335</v>
      </c>
      <c r="F115" s="480">
        <v>858.16666666666663</v>
      </c>
      <c r="G115" s="480">
        <v>835.43333333333328</v>
      </c>
      <c r="H115" s="480">
        <v>907.03333333333342</v>
      </c>
      <c r="I115" s="480">
        <v>929.76666666666677</v>
      </c>
      <c r="J115" s="480">
        <v>942.83333333333348</v>
      </c>
      <c r="K115" s="479">
        <v>916.7</v>
      </c>
      <c r="L115" s="479">
        <v>880.9</v>
      </c>
      <c r="M115" s="479">
        <v>179.73152999999999</v>
      </c>
    </row>
    <row r="116" spans="1:13">
      <c r="A116" s="254">
        <v>106</v>
      </c>
      <c r="B116" s="482" t="s">
        <v>231</v>
      </c>
      <c r="C116" s="479">
        <v>170.75</v>
      </c>
      <c r="D116" s="480">
        <v>171.25</v>
      </c>
      <c r="E116" s="480">
        <v>168.7</v>
      </c>
      <c r="F116" s="480">
        <v>166.64999999999998</v>
      </c>
      <c r="G116" s="480">
        <v>164.09999999999997</v>
      </c>
      <c r="H116" s="480">
        <v>173.3</v>
      </c>
      <c r="I116" s="480">
        <v>175.85000000000002</v>
      </c>
      <c r="J116" s="480">
        <v>177.90000000000003</v>
      </c>
      <c r="K116" s="479">
        <v>173.8</v>
      </c>
      <c r="L116" s="479">
        <v>169.2</v>
      </c>
      <c r="M116" s="479">
        <v>21.940110000000001</v>
      </c>
    </row>
    <row r="117" spans="1:13">
      <c r="A117" s="254">
        <v>107</v>
      </c>
      <c r="B117" s="482" t="s">
        <v>83</v>
      </c>
      <c r="C117" s="479">
        <v>134.6</v>
      </c>
      <c r="D117" s="480">
        <v>134.6</v>
      </c>
      <c r="E117" s="480">
        <v>133.75</v>
      </c>
      <c r="F117" s="480">
        <v>132.9</v>
      </c>
      <c r="G117" s="480">
        <v>132.05000000000001</v>
      </c>
      <c r="H117" s="480">
        <v>135.44999999999999</v>
      </c>
      <c r="I117" s="480">
        <v>136.29999999999995</v>
      </c>
      <c r="J117" s="480">
        <v>137.14999999999998</v>
      </c>
      <c r="K117" s="479">
        <v>135.44999999999999</v>
      </c>
      <c r="L117" s="479">
        <v>133.75</v>
      </c>
      <c r="M117" s="479">
        <v>76.32817</v>
      </c>
    </row>
    <row r="118" spans="1:13">
      <c r="A118" s="254">
        <v>108</v>
      </c>
      <c r="B118" s="482" t="s">
        <v>336</v>
      </c>
      <c r="C118" s="479">
        <v>374.1</v>
      </c>
      <c r="D118" s="480">
        <v>375.8</v>
      </c>
      <c r="E118" s="480">
        <v>370.8</v>
      </c>
      <c r="F118" s="480">
        <v>367.5</v>
      </c>
      <c r="G118" s="480">
        <v>362.5</v>
      </c>
      <c r="H118" s="480">
        <v>379.1</v>
      </c>
      <c r="I118" s="480">
        <v>384.1</v>
      </c>
      <c r="J118" s="480">
        <v>387.40000000000003</v>
      </c>
      <c r="K118" s="479">
        <v>380.8</v>
      </c>
      <c r="L118" s="479">
        <v>372.5</v>
      </c>
      <c r="M118" s="479">
        <v>2.35934</v>
      </c>
    </row>
    <row r="119" spans="1:13">
      <c r="A119" s="254">
        <v>109</v>
      </c>
      <c r="B119" s="482" t="s">
        <v>822</v>
      </c>
      <c r="C119" s="479">
        <v>3396.15</v>
      </c>
      <c r="D119" s="480">
        <v>3222.3333333333335</v>
      </c>
      <c r="E119" s="480">
        <v>2995.666666666667</v>
      </c>
      <c r="F119" s="480">
        <v>2595.1833333333334</v>
      </c>
      <c r="G119" s="480">
        <v>2368.5166666666669</v>
      </c>
      <c r="H119" s="480">
        <v>3622.8166666666671</v>
      </c>
      <c r="I119" s="480">
        <v>3849.483333333334</v>
      </c>
      <c r="J119" s="480">
        <v>4249.9666666666672</v>
      </c>
      <c r="K119" s="479">
        <v>3449</v>
      </c>
      <c r="L119" s="479">
        <v>2821.85</v>
      </c>
      <c r="M119" s="479">
        <v>64.099689999999995</v>
      </c>
    </row>
    <row r="120" spans="1:13">
      <c r="A120" s="254">
        <v>110</v>
      </c>
      <c r="B120" s="482" t="s">
        <v>84</v>
      </c>
      <c r="C120" s="479">
        <v>1503.15</v>
      </c>
      <c r="D120" s="480">
        <v>1502.4833333333336</v>
      </c>
      <c r="E120" s="480">
        <v>1490.7666666666671</v>
      </c>
      <c r="F120" s="480">
        <v>1478.3833333333334</v>
      </c>
      <c r="G120" s="480">
        <v>1466.666666666667</v>
      </c>
      <c r="H120" s="480">
        <v>1514.8666666666672</v>
      </c>
      <c r="I120" s="480">
        <v>1526.5833333333335</v>
      </c>
      <c r="J120" s="480">
        <v>1538.9666666666674</v>
      </c>
      <c r="K120" s="479">
        <v>1514.2</v>
      </c>
      <c r="L120" s="479">
        <v>1490.1</v>
      </c>
      <c r="M120" s="479">
        <v>2.8375900000000001</v>
      </c>
    </row>
    <row r="121" spans="1:13">
      <c r="A121" s="254">
        <v>111</v>
      </c>
      <c r="B121" s="482" t="s">
        <v>85</v>
      </c>
      <c r="C121" s="479">
        <v>578</v>
      </c>
      <c r="D121" s="480">
        <v>580.26666666666665</v>
      </c>
      <c r="E121" s="480">
        <v>567.73333333333335</v>
      </c>
      <c r="F121" s="480">
        <v>557.4666666666667</v>
      </c>
      <c r="G121" s="480">
        <v>544.93333333333339</v>
      </c>
      <c r="H121" s="480">
        <v>590.5333333333333</v>
      </c>
      <c r="I121" s="480">
        <v>603.06666666666661</v>
      </c>
      <c r="J121" s="480">
        <v>613.33333333333326</v>
      </c>
      <c r="K121" s="479">
        <v>592.79999999999995</v>
      </c>
      <c r="L121" s="479">
        <v>570</v>
      </c>
      <c r="M121" s="479">
        <v>26.41309</v>
      </c>
    </row>
    <row r="122" spans="1:13">
      <c r="A122" s="254">
        <v>112</v>
      </c>
      <c r="B122" s="482" t="s">
        <v>232</v>
      </c>
      <c r="C122" s="479">
        <v>729.85</v>
      </c>
      <c r="D122" s="480">
        <v>728.41666666666663</v>
      </c>
      <c r="E122" s="480">
        <v>721.98333333333323</v>
      </c>
      <c r="F122" s="480">
        <v>714.11666666666656</v>
      </c>
      <c r="G122" s="480">
        <v>707.68333333333317</v>
      </c>
      <c r="H122" s="480">
        <v>736.2833333333333</v>
      </c>
      <c r="I122" s="480">
        <v>742.7166666666667</v>
      </c>
      <c r="J122" s="480">
        <v>750.58333333333337</v>
      </c>
      <c r="K122" s="479">
        <v>734.85</v>
      </c>
      <c r="L122" s="479">
        <v>720.55</v>
      </c>
      <c r="M122" s="479">
        <v>4.52576</v>
      </c>
    </row>
    <row r="123" spans="1:13">
      <c r="A123" s="254">
        <v>113</v>
      </c>
      <c r="B123" s="482" t="s">
        <v>337</v>
      </c>
      <c r="C123" s="479">
        <v>608.45000000000005</v>
      </c>
      <c r="D123" s="480">
        <v>611.5333333333333</v>
      </c>
      <c r="E123" s="480">
        <v>600.06666666666661</v>
      </c>
      <c r="F123" s="480">
        <v>591.68333333333328</v>
      </c>
      <c r="G123" s="480">
        <v>580.21666666666658</v>
      </c>
      <c r="H123" s="480">
        <v>619.91666666666663</v>
      </c>
      <c r="I123" s="480">
        <v>631.38333333333333</v>
      </c>
      <c r="J123" s="480">
        <v>639.76666666666665</v>
      </c>
      <c r="K123" s="479">
        <v>623</v>
      </c>
      <c r="L123" s="479">
        <v>603.15</v>
      </c>
      <c r="M123" s="479">
        <v>1.03582</v>
      </c>
    </row>
    <row r="124" spans="1:13">
      <c r="A124" s="254">
        <v>114</v>
      </c>
      <c r="B124" s="482" t="s">
        <v>233</v>
      </c>
      <c r="C124" s="479">
        <v>377.45</v>
      </c>
      <c r="D124" s="480">
        <v>377.18333333333339</v>
      </c>
      <c r="E124" s="480">
        <v>371.61666666666679</v>
      </c>
      <c r="F124" s="480">
        <v>365.78333333333342</v>
      </c>
      <c r="G124" s="480">
        <v>360.21666666666681</v>
      </c>
      <c r="H124" s="480">
        <v>383.01666666666677</v>
      </c>
      <c r="I124" s="480">
        <v>388.58333333333337</v>
      </c>
      <c r="J124" s="480">
        <v>394.41666666666674</v>
      </c>
      <c r="K124" s="479">
        <v>382.75</v>
      </c>
      <c r="L124" s="479">
        <v>371.35</v>
      </c>
      <c r="M124" s="479">
        <v>15.23678</v>
      </c>
    </row>
    <row r="125" spans="1:13">
      <c r="A125" s="254">
        <v>115</v>
      </c>
      <c r="B125" s="482" t="s">
        <v>86</v>
      </c>
      <c r="C125" s="479">
        <v>839.85</v>
      </c>
      <c r="D125" s="480">
        <v>845.58333333333337</v>
      </c>
      <c r="E125" s="480">
        <v>831.31666666666672</v>
      </c>
      <c r="F125" s="480">
        <v>822.7833333333333</v>
      </c>
      <c r="G125" s="480">
        <v>808.51666666666665</v>
      </c>
      <c r="H125" s="480">
        <v>854.11666666666679</v>
      </c>
      <c r="I125" s="480">
        <v>868.38333333333344</v>
      </c>
      <c r="J125" s="480">
        <v>876.91666666666686</v>
      </c>
      <c r="K125" s="479">
        <v>859.85</v>
      </c>
      <c r="L125" s="479">
        <v>837.05</v>
      </c>
      <c r="M125" s="479">
        <v>5.4315800000000003</v>
      </c>
    </row>
    <row r="126" spans="1:13">
      <c r="A126" s="254">
        <v>116</v>
      </c>
      <c r="B126" s="482" t="s">
        <v>338</v>
      </c>
      <c r="C126" s="479">
        <v>758.75</v>
      </c>
      <c r="D126" s="480">
        <v>762.9</v>
      </c>
      <c r="E126" s="480">
        <v>749.09999999999991</v>
      </c>
      <c r="F126" s="480">
        <v>739.44999999999993</v>
      </c>
      <c r="G126" s="480">
        <v>725.64999999999986</v>
      </c>
      <c r="H126" s="480">
        <v>772.55</v>
      </c>
      <c r="I126" s="480">
        <v>786.34999999999991</v>
      </c>
      <c r="J126" s="480">
        <v>796</v>
      </c>
      <c r="K126" s="479">
        <v>776.7</v>
      </c>
      <c r="L126" s="479">
        <v>753.25</v>
      </c>
      <c r="M126" s="479">
        <v>2.7828599999999999</v>
      </c>
    </row>
    <row r="127" spans="1:13">
      <c r="A127" s="254">
        <v>117</v>
      </c>
      <c r="B127" s="482" t="s">
        <v>339</v>
      </c>
      <c r="C127" s="479">
        <v>82.55</v>
      </c>
      <c r="D127" s="480">
        <v>82.266666666666666</v>
      </c>
      <c r="E127" s="480">
        <v>81.633333333333326</v>
      </c>
      <c r="F127" s="480">
        <v>80.716666666666654</v>
      </c>
      <c r="G127" s="480">
        <v>80.083333333333314</v>
      </c>
      <c r="H127" s="480">
        <v>83.183333333333337</v>
      </c>
      <c r="I127" s="480">
        <v>83.816666666666691</v>
      </c>
      <c r="J127" s="480">
        <v>84.733333333333348</v>
      </c>
      <c r="K127" s="479">
        <v>82.9</v>
      </c>
      <c r="L127" s="479">
        <v>81.349999999999994</v>
      </c>
      <c r="M127" s="479">
        <v>0.93003000000000002</v>
      </c>
    </row>
    <row r="128" spans="1:13">
      <c r="A128" s="254">
        <v>118</v>
      </c>
      <c r="B128" s="482" t="s">
        <v>340</v>
      </c>
      <c r="C128" s="479">
        <v>90.25</v>
      </c>
      <c r="D128" s="480">
        <v>90.5</v>
      </c>
      <c r="E128" s="480">
        <v>89.75</v>
      </c>
      <c r="F128" s="480">
        <v>89.25</v>
      </c>
      <c r="G128" s="480">
        <v>88.5</v>
      </c>
      <c r="H128" s="480">
        <v>91</v>
      </c>
      <c r="I128" s="480">
        <v>91.75</v>
      </c>
      <c r="J128" s="480">
        <v>92.25</v>
      </c>
      <c r="K128" s="479">
        <v>91.25</v>
      </c>
      <c r="L128" s="479">
        <v>90</v>
      </c>
      <c r="M128" s="479">
        <v>11.666880000000001</v>
      </c>
    </row>
    <row r="129" spans="1:13">
      <c r="A129" s="254">
        <v>119</v>
      </c>
      <c r="B129" s="482" t="s">
        <v>341</v>
      </c>
      <c r="C129" s="479">
        <v>694.25</v>
      </c>
      <c r="D129" s="480">
        <v>703.18333333333339</v>
      </c>
      <c r="E129" s="480">
        <v>681.36666666666679</v>
      </c>
      <c r="F129" s="480">
        <v>668.48333333333335</v>
      </c>
      <c r="G129" s="480">
        <v>646.66666666666674</v>
      </c>
      <c r="H129" s="480">
        <v>716.06666666666683</v>
      </c>
      <c r="I129" s="480">
        <v>737.88333333333344</v>
      </c>
      <c r="J129" s="480">
        <v>750.76666666666688</v>
      </c>
      <c r="K129" s="479">
        <v>725</v>
      </c>
      <c r="L129" s="479">
        <v>690.3</v>
      </c>
      <c r="M129" s="479">
        <v>3.9762</v>
      </c>
    </row>
    <row r="130" spans="1:13">
      <c r="A130" s="254">
        <v>120</v>
      </c>
      <c r="B130" s="482" t="s">
        <v>92</v>
      </c>
      <c r="C130" s="479">
        <v>250.5</v>
      </c>
      <c r="D130" s="480">
        <v>249</v>
      </c>
      <c r="E130" s="480">
        <v>246.65</v>
      </c>
      <c r="F130" s="480">
        <v>242.8</v>
      </c>
      <c r="G130" s="480">
        <v>240.45000000000002</v>
      </c>
      <c r="H130" s="480">
        <v>252.85</v>
      </c>
      <c r="I130" s="480">
        <v>255.20000000000002</v>
      </c>
      <c r="J130" s="480">
        <v>259.04999999999995</v>
      </c>
      <c r="K130" s="479">
        <v>251.35</v>
      </c>
      <c r="L130" s="479">
        <v>245.15</v>
      </c>
      <c r="M130" s="479">
        <v>35.910550000000001</v>
      </c>
    </row>
    <row r="131" spans="1:13">
      <c r="A131" s="254">
        <v>121</v>
      </c>
      <c r="B131" s="482" t="s">
        <v>87</v>
      </c>
      <c r="C131" s="479">
        <v>545.25</v>
      </c>
      <c r="D131" s="480">
        <v>543.86666666666667</v>
      </c>
      <c r="E131" s="480">
        <v>540.38333333333333</v>
      </c>
      <c r="F131" s="480">
        <v>535.51666666666665</v>
      </c>
      <c r="G131" s="480">
        <v>532.0333333333333</v>
      </c>
      <c r="H131" s="480">
        <v>548.73333333333335</v>
      </c>
      <c r="I131" s="480">
        <v>552.2166666666667</v>
      </c>
      <c r="J131" s="480">
        <v>557.08333333333337</v>
      </c>
      <c r="K131" s="479">
        <v>547.35</v>
      </c>
      <c r="L131" s="479">
        <v>539</v>
      </c>
      <c r="M131" s="479">
        <v>21.42388</v>
      </c>
    </row>
    <row r="132" spans="1:13">
      <c r="A132" s="254">
        <v>122</v>
      </c>
      <c r="B132" s="482" t="s">
        <v>234</v>
      </c>
      <c r="C132" s="479">
        <v>1567.2</v>
      </c>
      <c r="D132" s="480">
        <v>1564.0666666666666</v>
      </c>
      <c r="E132" s="480">
        <v>1543.1333333333332</v>
      </c>
      <c r="F132" s="480">
        <v>1519.0666666666666</v>
      </c>
      <c r="G132" s="480">
        <v>1498.1333333333332</v>
      </c>
      <c r="H132" s="480">
        <v>1588.1333333333332</v>
      </c>
      <c r="I132" s="480">
        <v>1609.0666666666666</v>
      </c>
      <c r="J132" s="480">
        <v>1633.1333333333332</v>
      </c>
      <c r="K132" s="479">
        <v>1585</v>
      </c>
      <c r="L132" s="479">
        <v>1540</v>
      </c>
      <c r="M132" s="479">
        <v>1.1493500000000001</v>
      </c>
    </row>
    <row r="133" spans="1:13">
      <c r="A133" s="254">
        <v>123</v>
      </c>
      <c r="B133" s="482" t="s">
        <v>342</v>
      </c>
      <c r="C133" s="479">
        <v>1891.2</v>
      </c>
      <c r="D133" s="480">
        <v>1920.0666666666666</v>
      </c>
      <c r="E133" s="480">
        <v>1852.1333333333332</v>
      </c>
      <c r="F133" s="480">
        <v>1813.0666666666666</v>
      </c>
      <c r="G133" s="480">
        <v>1745.1333333333332</v>
      </c>
      <c r="H133" s="480">
        <v>1959.1333333333332</v>
      </c>
      <c r="I133" s="480">
        <v>2027.0666666666666</v>
      </c>
      <c r="J133" s="480">
        <v>2066.1333333333332</v>
      </c>
      <c r="K133" s="479">
        <v>1988</v>
      </c>
      <c r="L133" s="479">
        <v>1881</v>
      </c>
      <c r="M133" s="479">
        <v>31.659079999999999</v>
      </c>
    </row>
    <row r="134" spans="1:13">
      <c r="A134" s="254">
        <v>124</v>
      </c>
      <c r="B134" s="482" t="s">
        <v>343</v>
      </c>
      <c r="C134" s="479">
        <v>146.9</v>
      </c>
      <c r="D134" s="480">
        <v>148.01666666666665</v>
      </c>
      <c r="E134" s="480">
        <v>145.0333333333333</v>
      </c>
      <c r="F134" s="480">
        <v>143.16666666666666</v>
      </c>
      <c r="G134" s="480">
        <v>140.18333333333331</v>
      </c>
      <c r="H134" s="480">
        <v>149.8833333333333</v>
      </c>
      <c r="I134" s="480">
        <v>152.86666666666665</v>
      </c>
      <c r="J134" s="480">
        <v>154.73333333333329</v>
      </c>
      <c r="K134" s="479">
        <v>151</v>
      </c>
      <c r="L134" s="479">
        <v>146.15</v>
      </c>
      <c r="M134" s="479">
        <v>17.855350000000001</v>
      </c>
    </row>
    <row r="135" spans="1:13">
      <c r="A135" s="254">
        <v>125</v>
      </c>
      <c r="B135" s="482" t="s">
        <v>832</v>
      </c>
      <c r="C135" s="479">
        <v>169.05</v>
      </c>
      <c r="D135" s="480">
        <v>169.6</v>
      </c>
      <c r="E135" s="480">
        <v>166.5</v>
      </c>
      <c r="F135" s="480">
        <v>163.95000000000002</v>
      </c>
      <c r="G135" s="480">
        <v>160.85000000000002</v>
      </c>
      <c r="H135" s="480">
        <v>172.14999999999998</v>
      </c>
      <c r="I135" s="480">
        <v>175.24999999999994</v>
      </c>
      <c r="J135" s="480">
        <v>177.79999999999995</v>
      </c>
      <c r="K135" s="479">
        <v>172.7</v>
      </c>
      <c r="L135" s="479">
        <v>167.05</v>
      </c>
      <c r="M135" s="479">
        <v>14.38519</v>
      </c>
    </row>
    <row r="136" spans="1:13">
      <c r="A136" s="254">
        <v>126</v>
      </c>
      <c r="B136" s="482" t="s">
        <v>740</v>
      </c>
      <c r="C136" s="479">
        <v>807</v>
      </c>
      <c r="D136" s="480">
        <v>803.2833333333333</v>
      </c>
      <c r="E136" s="480">
        <v>792.61666666666656</v>
      </c>
      <c r="F136" s="480">
        <v>778.23333333333323</v>
      </c>
      <c r="G136" s="480">
        <v>767.56666666666649</v>
      </c>
      <c r="H136" s="480">
        <v>817.66666666666663</v>
      </c>
      <c r="I136" s="480">
        <v>828.33333333333337</v>
      </c>
      <c r="J136" s="480">
        <v>842.7166666666667</v>
      </c>
      <c r="K136" s="479">
        <v>813.95</v>
      </c>
      <c r="L136" s="479">
        <v>788.9</v>
      </c>
      <c r="M136" s="479">
        <v>0.56435000000000002</v>
      </c>
    </row>
    <row r="137" spans="1:13">
      <c r="A137" s="254">
        <v>127</v>
      </c>
      <c r="B137" s="482" t="s">
        <v>345</v>
      </c>
      <c r="C137" s="479">
        <v>532.9</v>
      </c>
      <c r="D137" s="480">
        <v>531.79999999999995</v>
      </c>
      <c r="E137" s="480">
        <v>527.29999999999995</v>
      </c>
      <c r="F137" s="480">
        <v>521.70000000000005</v>
      </c>
      <c r="G137" s="480">
        <v>517.20000000000005</v>
      </c>
      <c r="H137" s="480">
        <v>537.39999999999986</v>
      </c>
      <c r="I137" s="480">
        <v>541.89999999999986</v>
      </c>
      <c r="J137" s="480">
        <v>547.49999999999977</v>
      </c>
      <c r="K137" s="479">
        <v>536.29999999999995</v>
      </c>
      <c r="L137" s="479">
        <v>526.20000000000005</v>
      </c>
      <c r="M137" s="479">
        <v>1.35273</v>
      </c>
    </row>
    <row r="138" spans="1:13">
      <c r="A138" s="254">
        <v>128</v>
      </c>
      <c r="B138" s="482" t="s">
        <v>89</v>
      </c>
      <c r="C138" s="479">
        <v>11.8</v>
      </c>
      <c r="D138" s="480">
        <v>11.816666666666668</v>
      </c>
      <c r="E138" s="480">
        <v>11.533333333333337</v>
      </c>
      <c r="F138" s="480">
        <v>11.266666666666669</v>
      </c>
      <c r="G138" s="480">
        <v>10.983333333333338</v>
      </c>
      <c r="H138" s="480">
        <v>12.083333333333336</v>
      </c>
      <c r="I138" s="480">
        <v>12.366666666666667</v>
      </c>
      <c r="J138" s="480">
        <v>12.633333333333335</v>
      </c>
      <c r="K138" s="479">
        <v>12.1</v>
      </c>
      <c r="L138" s="479">
        <v>11.55</v>
      </c>
      <c r="M138" s="479">
        <v>166.00349</v>
      </c>
    </row>
    <row r="139" spans="1:13">
      <c r="A139" s="254">
        <v>129</v>
      </c>
      <c r="B139" s="482" t="s">
        <v>346</v>
      </c>
      <c r="C139" s="479">
        <v>179.7</v>
      </c>
      <c r="D139" s="480">
        <v>175.79999999999998</v>
      </c>
      <c r="E139" s="480">
        <v>168.09999999999997</v>
      </c>
      <c r="F139" s="480">
        <v>156.49999999999997</v>
      </c>
      <c r="G139" s="480">
        <v>148.79999999999995</v>
      </c>
      <c r="H139" s="480">
        <v>187.39999999999998</v>
      </c>
      <c r="I139" s="480">
        <v>195.09999999999997</v>
      </c>
      <c r="J139" s="480">
        <v>206.7</v>
      </c>
      <c r="K139" s="479">
        <v>183.5</v>
      </c>
      <c r="L139" s="479">
        <v>164.2</v>
      </c>
      <c r="M139" s="479">
        <v>51.747790000000002</v>
      </c>
    </row>
    <row r="140" spans="1:13">
      <c r="A140" s="254">
        <v>130</v>
      </c>
      <c r="B140" s="482" t="s">
        <v>90</v>
      </c>
      <c r="C140" s="479">
        <v>4063.05</v>
      </c>
      <c r="D140" s="480">
        <v>4055.15</v>
      </c>
      <c r="E140" s="480">
        <v>4025.9</v>
      </c>
      <c r="F140" s="480">
        <v>3988.75</v>
      </c>
      <c r="G140" s="480">
        <v>3959.5</v>
      </c>
      <c r="H140" s="480">
        <v>4092.3</v>
      </c>
      <c r="I140" s="480">
        <v>4121.55</v>
      </c>
      <c r="J140" s="480">
        <v>4158.7000000000007</v>
      </c>
      <c r="K140" s="479">
        <v>4084.4</v>
      </c>
      <c r="L140" s="479">
        <v>4018</v>
      </c>
      <c r="M140" s="479">
        <v>4.2319000000000004</v>
      </c>
    </row>
    <row r="141" spans="1:13">
      <c r="A141" s="254">
        <v>131</v>
      </c>
      <c r="B141" s="482" t="s">
        <v>347</v>
      </c>
      <c r="C141" s="479">
        <v>4119.5</v>
      </c>
      <c r="D141" s="480">
        <v>4136.2833333333338</v>
      </c>
      <c r="E141" s="480">
        <v>4087.5666666666675</v>
      </c>
      <c r="F141" s="480">
        <v>4055.6333333333341</v>
      </c>
      <c r="G141" s="480">
        <v>4006.9166666666679</v>
      </c>
      <c r="H141" s="480">
        <v>4168.2166666666672</v>
      </c>
      <c r="I141" s="480">
        <v>4216.9333333333325</v>
      </c>
      <c r="J141" s="480">
        <v>4248.8666666666668</v>
      </c>
      <c r="K141" s="479">
        <v>4185</v>
      </c>
      <c r="L141" s="479">
        <v>4104.3500000000004</v>
      </c>
      <c r="M141" s="479">
        <v>1.0279</v>
      </c>
    </row>
    <row r="142" spans="1:13">
      <c r="A142" s="254">
        <v>132</v>
      </c>
      <c r="B142" s="482" t="s">
        <v>348</v>
      </c>
      <c r="C142" s="479">
        <v>2841.45</v>
      </c>
      <c r="D142" s="480">
        <v>2844.6833333333329</v>
      </c>
      <c r="E142" s="480">
        <v>2824.766666666666</v>
      </c>
      <c r="F142" s="480">
        <v>2808.083333333333</v>
      </c>
      <c r="G142" s="480">
        <v>2788.1666666666661</v>
      </c>
      <c r="H142" s="480">
        <v>2861.3666666666659</v>
      </c>
      <c r="I142" s="480">
        <v>2881.2833333333328</v>
      </c>
      <c r="J142" s="480">
        <v>2897.9666666666658</v>
      </c>
      <c r="K142" s="479">
        <v>2864.6</v>
      </c>
      <c r="L142" s="479">
        <v>2828</v>
      </c>
      <c r="M142" s="479">
        <v>2.5167799999999998</v>
      </c>
    </row>
    <row r="143" spans="1:13">
      <c r="A143" s="254">
        <v>133</v>
      </c>
      <c r="B143" s="482" t="s">
        <v>93</v>
      </c>
      <c r="C143" s="479">
        <v>5168.45</v>
      </c>
      <c r="D143" s="480">
        <v>5183.4833333333336</v>
      </c>
      <c r="E143" s="480">
        <v>5114.9666666666672</v>
      </c>
      <c r="F143" s="480">
        <v>5061.4833333333336</v>
      </c>
      <c r="G143" s="480">
        <v>4992.9666666666672</v>
      </c>
      <c r="H143" s="480">
        <v>5236.9666666666672</v>
      </c>
      <c r="I143" s="480">
        <v>5305.4833333333336</v>
      </c>
      <c r="J143" s="480">
        <v>5358.9666666666672</v>
      </c>
      <c r="K143" s="479">
        <v>5252</v>
      </c>
      <c r="L143" s="479">
        <v>5130</v>
      </c>
      <c r="M143" s="479">
        <v>9.7837499999999995</v>
      </c>
    </row>
    <row r="144" spans="1:13">
      <c r="A144" s="254">
        <v>134</v>
      </c>
      <c r="B144" s="482" t="s">
        <v>349</v>
      </c>
      <c r="C144" s="479">
        <v>419.5</v>
      </c>
      <c r="D144" s="480">
        <v>415.93333333333334</v>
      </c>
      <c r="E144" s="480">
        <v>402.9666666666667</v>
      </c>
      <c r="F144" s="480">
        <v>386.43333333333334</v>
      </c>
      <c r="G144" s="480">
        <v>373.4666666666667</v>
      </c>
      <c r="H144" s="480">
        <v>432.4666666666667</v>
      </c>
      <c r="I144" s="480">
        <v>445.43333333333328</v>
      </c>
      <c r="J144" s="480">
        <v>461.9666666666667</v>
      </c>
      <c r="K144" s="479">
        <v>428.9</v>
      </c>
      <c r="L144" s="479">
        <v>399.4</v>
      </c>
      <c r="M144" s="479">
        <v>13.183590000000001</v>
      </c>
    </row>
    <row r="145" spans="1:13">
      <c r="A145" s="254">
        <v>135</v>
      </c>
      <c r="B145" s="482" t="s">
        <v>350</v>
      </c>
      <c r="C145" s="479">
        <v>90</v>
      </c>
      <c r="D145" s="480">
        <v>89.333333333333329</v>
      </c>
      <c r="E145" s="480">
        <v>88.36666666666666</v>
      </c>
      <c r="F145" s="480">
        <v>86.733333333333334</v>
      </c>
      <c r="G145" s="480">
        <v>85.766666666666666</v>
      </c>
      <c r="H145" s="480">
        <v>90.966666666666654</v>
      </c>
      <c r="I145" s="480">
        <v>91.933333333333323</v>
      </c>
      <c r="J145" s="480">
        <v>93.566666666666649</v>
      </c>
      <c r="K145" s="479">
        <v>90.3</v>
      </c>
      <c r="L145" s="479">
        <v>87.7</v>
      </c>
      <c r="M145" s="479">
        <v>3.7842600000000002</v>
      </c>
    </row>
    <row r="146" spans="1:13">
      <c r="A146" s="254">
        <v>136</v>
      </c>
      <c r="B146" s="482" t="s">
        <v>833</v>
      </c>
      <c r="C146" s="479">
        <v>225</v>
      </c>
      <c r="D146" s="480">
        <v>225.86666666666667</v>
      </c>
      <c r="E146" s="480">
        <v>222.53333333333336</v>
      </c>
      <c r="F146" s="480">
        <v>220.06666666666669</v>
      </c>
      <c r="G146" s="480">
        <v>216.73333333333338</v>
      </c>
      <c r="H146" s="480">
        <v>228.33333333333334</v>
      </c>
      <c r="I146" s="480">
        <v>231.66666666666666</v>
      </c>
      <c r="J146" s="480">
        <v>234.13333333333333</v>
      </c>
      <c r="K146" s="479">
        <v>229.2</v>
      </c>
      <c r="L146" s="479">
        <v>223.4</v>
      </c>
      <c r="M146" s="479">
        <v>2.8179099999999999</v>
      </c>
    </row>
    <row r="147" spans="1:13">
      <c r="A147" s="254">
        <v>137</v>
      </c>
      <c r="B147" s="482" t="s">
        <v>742</v>
      </c>
      <c r="C147" s="479">
        <v>1809.95</v>
      </c>
      <c r="D147" s="480">
        <v>1816.6333333333332</v>
      </c>
      <c r="E147" s="480">
        <v>1793.2666666666664</v>
      </c>
      <c r="F147" s="480">
        <v>1776.5833333333333</v>
      </c>
      <c r="G147" s="480">
        <v>1753.2166666666665</v>
      </c>
      <c r="H147" s="480">
        <v>1833.3166666666664</v>
      </c>
      <c r="I147" s="480">
        <v>1856.6833333333332</v>
      </c>
      <c r="J147" s="480">
        <v>1873.3666666666663</v>
      </c>
      <c r="K147" s="479">
        <v>1840</v>
      </c>
      <c r="L147" s="479">
        <v>1799.95</v>
      </c>
      <c r="M147" s="479">
        <v>3.576E-2</v>
      </c>
    </row>
    <row r="148" spans="1:13">
      <c r="A148" s="254">
        <v>138</v>
      </c>
      <c r="B148" s="482" t="s">
        <v>235</v>
      </c>
      <c r="C148" s="479">
        <v>59.9</v>
      </c>
      <c r="D148" s="480">
        <v>58.866666666666667</v>
      </c>
      <c r="E148" s="480">
        <v>57.833333333333336</v>
      </c>
      <c r="F148" s="480">
        <v>55.766666666666666</v>
      </c>
      <c r="G148" s="480">
        <v>54.733333333333334</v>
      </c>
      <c r="H148" s="480">
        <v>60.933333333333337</v>
      </c>
      <c r="I148" s="480">
        <v>61.966666666666669</v>
      </c>
      <c r="J148" s="480">
        <v>64.033333333333331</v>
      </c>
      <c r="K148" s="479">
        <v>59.9</v>
      </c>
      <c r="L148" s="479">
        <v>56.8</v>
      </c>
      <c r="M148" s="479">
        <v>28.888010000000001</v>
      </c>
    </row>
    <row r="149" spans="1:13">
      <c r="A149" s="254">
        <v>139</v>
      </c>
      <c r="B149" s="482" t="s">
        <v>94</v>
      </c>
      <c r="C149" s="479">
        <v>2443.25</v>
      </c>
      <c r="D149" s="480">
        <v>2422.7333333333331</v>
      </c>
      <c r="E149" s="480">
        <v>2397.5166666666664</v>
      </c>
      <c r="F149" s="480">
        <v>2351.7833333333333</v>
      </c>
      <c r="G149" s="480">
        <v>2326.5666666666666</v>
      </c>
      <c r="H149" s="480">
        <v>2468.4666666666662</v>
      </c>
      <c r="I149" s="480">
        <v>2493.6833333333325</v>
      </c>
      <c r="J149" s="480">
        <v>2539.4166666666661</v>
      </c>
      <c r="K149" s="479">
        <v>2447.9499999999998</v>
      </c>
      <c r="L149" s="479">
        <v>2377</v>
      </c>
      <c r="M149" s="479">
        <v>6.2877900000000002</v>
      </c>
    </row>
    <row r="150" spans="1:13">
      <c r="A150" s="254">
        <v>140</v>
      </c>
      <c r="B150" s="482" t="s">
        <v>351</v>
      </c>
      <c r="C150" s="479">
        <v>215.3</v>
      </c>
      <c r="D150" s="480">
        <v>216.51666666666665</v>
      </c>
      <c r="E150" s="480">
        <v>212.0333333333333</v>
      </c>
      <c r="F150" s="480">
        <v>208.76666666666665</v>
      </c>
      <c r="G150" s="480">
        <v>204.2833333333333</v>
      </c>
      <c r="H150" s="480">
        <v>219.7833333333333</v>
      </c>
      <c r="I150" s="480">
        <v>224.26666666666665</v>
      </c>
      <c r="J150" s="480">
        <v>227.5333333333333</v>
      </c>
      <c r="K150" s="479">
        <v>221</v>
      </c>
      <c r="L150" s="479">
        <v>213.25</v>
      </c>
      <c r="M150" s="479">
        <v>1.2299800000000001</v>
      </c>
    </row>
    <row r="151" spans="1:13">
      <c r="A151" s="254">
        <v>141</v>
      </c>
      <c r="B151" s="482" t="s">
        <v>236</v>
      </c>
      <c r="C151" s="479">
        <v>485.45</v>
      </c>
      <c r="D151" s="480">
        <v>485.51666666666665</v>
      </c>
      <c r="E151" s="480">
        <v>482.98333333333329</v>
      </c>
      <c r="F151" s="480">
        <v>480.51666666666665</v>
      </c>
      <c r="G151" s="480">
        <v>477.98333333333329</v>
      </c>
      <c r="H151" s="480">
        <v>487.98333333333329</v>
      </c>
      <c r="I151" s="480">
        <v>490.51666666666659</v>
      </c>
      <c r="J151" s="480">
        <v>492.98333333333329</v>
      </c>
      <c r="K151" s="479">
        <v>488.05</v>
      </c>
      <c r="L151" s="479">
        <v>483.05</v>
      </c>
      <c r="M151" s="479">
        <v>2.02508</v>
      </c>
    </row>
    <row r="152" spans="1:13">
      <c r="A152" s="254">
        <v>142</v>
      </c>
      <c r="B152" s="482" t="s">
        <v>237</v>
      </c>
      <c r="C152" s="479">
        <v>1349.3</v>
      </c>
      <c r="D152" s="480">
        <v>1340</v>
      </c>
      <c r="E152" s="480">
        <v>1302.5999999999999</v>
      </c>
      <c r="F152" s="480">
        <v>1255.8999999999999</v>
      </c>
      <c r="G152" s="480">
        <v>1218.4999999999998</v>
      </c>
      <c r="H152" s="480">
        <v>1386.7</v>
      </c>
      <c r="I152" s="480">
        <v>1424.1000000000001</v>
      </c>
      <c r="J152" s="480">
        <v>1470.8000000000002</v>
      </c>
      <c r="K152" s="479">
        <v>1377.4</v>
      </c>
      <c r="L152" s="479">
        <v>1293.3</v>
      </c>
      <c r="M152" s="479">
        <v>0.85511999999999999</v>
      </c>
    </row>
    <row r="153" spans="1:13">
      <c r="A153" s="254">
        <v>143</v>
      </c>
      <c r="B153" s="482" t="s">
        <v>238</v>
      </c>
      <c r="C153" s="479">
        <v>73.45</v>
      </c>
      <c r="D153" s="480">
        <v>73.86666666666666</v>
      </c>
      <c r="E153" s="480">
        <v>72.933333333333323</v>
      </c>
      <c r="F153" s="480">
        <v>72.416666666666657</v>
      </c>
      <c r="G153" s="480">
        <v>71.48333333333332</v>
      </c>
      <c r="H153" s="480">
        <v>74.383333333333326</v>
      </c>
      <c r="I153" s="480">
        <v>75.316666666666663</v>
      </c>
      <c r="J153" s="480">
        <v>75.833333333333329</v>
      </c>
      <c r="K153" s="479">
        <v>74.8</v>
      </c>
      <c r="L153" s="479">
        <v>73.349999999999994</v>
      </c>
      <c r="M153" s="479">
        <v>10.255380000000001</v>
      </c>
    </row>
    <row r="154" spans="1:13">
      <c r="A154" s="254">
        <v>144</v>
      </c>
      <c r="B154" s="482" t="s">
        <v>95</v>
      </c>
      <c r="C154" s="479">
        <v>84.75</v>
      </c>
      <c r="D154" s="480">
        <v>85.216666666666669</v>
      </c>
      <c r="E154" s="480">
        <v>84.033333333333331</v>
      </c>
      <c r="F154" s="480">
        <v>83.316666666666663</v>
      </c>
      <c r="G154" s="480">
        <v>82.133333333333326</v>
      </c>
      <c r="H154" s="480">
        <v>85.933333333333337</v>
      </c>
      <c r="I154" s="480">
        <v>87.116666666666674</v>
      </c>
      <c r="J154" s="480">
        <v>87.833333333333343</v>
      </c>
      <c r="K154" s="479">
        <v>86.4</v>
      </c>
      <c r="L154" s="479">
        <v>84.5</v>
      </c>
      <c r="M154" s="479">
        <v>9.1967700000000008</v>
      </c>
    </row>
    <row r="155" spans="1:13">
      <c r="A155" s="254">
        <v>145</v>
      </c>
      <c r="B155" s="482" t="s">
        <v>352</v>
      </c>
      <c r="C155" s="479">
        <v>602.6</v>
      </c>
      <c r="D155" s="480">
        <v>601.21666666666658</v>
      </c>
      <c r="E155" s="480">
        <v>593.43333333333317</v>
      </c>
      <c r="F155" s="480">
        <v>584.26666666666654</v>
      </c>
      <c r="G155" s="480">
        <v>576.48333333333312</v>
      </c>
      <c r="H155" s="480">
        <v>610.38333333333321</v>
      </c>
      <c r="I155" s="480">
        <v>618.16666666666674</v>
      </c>
      <c r="J155" s="480">
        <v>627.33333333333326</v>
      </c>
      <c r="K155" s="479">
        <v>609</v>
      </c>
      <c r="L155" s="479">
        <v>592.04999999999995</v>
      </c>
      <c r="M155" s="479">
        <v>0.58621000000000001</v>
      </c>
    </row>
    <row r="156" spans="1:13">
      <c r="A156" s="254">
        <v>146</v>
      </c>
      <c r="B156" s="482" t="s">
        <v>96</v>
      </c>
      <c r="C156" s="479">
        <v>1131.8</v>
      </c>
      <c r="D156" s="480">
        <v>1129.6166666666668</v>
      </c>
      <c r="E156" s="480">
        <v>1117.2333333333336</v>
      </c>
      <c r="F156" s="480">
        <v>1102.6666666666667</v>
      </c>
      <c r="G156" s="480">
        <v>1090.2833333333335</v>
      </c>
      <c r="H156" s="480">
        <v>1144.1833333333336</v>
      </c>
      <c r="I156" s="480">
        <v>1156.5666666666668</v>
      </c>
      <c r="J156" s="480">
        <v>1171.1333333333337</v>
      </c>
      <c r="K156" s="479">
        <v>1142</v>
      </c>
      <c r="L156" s="479">
        <v>1115.05</v>
      </c>
      <c r="M156" s="479">
        <v>12.452870000000001</v>
      </c>
    </row>
    <row r="157" spans="1:13">
      <c r="A157" s="254">
        <v>147</v>
      </c>
      <c r="B157" s="482" t="s">
        <v>97</v>
      </c>
      <c r="C157" s="479">
        <v>182.8</v>
      </c>
      <c r="D157" s="480">
        <v>183.26666666666665</v>
      </c>
      <c r="E157" s="480">
        <v>181.08333333333331</v>
      </c>
      <c r="F157" s="480">
        <v>179.36666666666667</v>
      </c>
      <c r="G157" s="480">
        <v>177.18333333333334</v>
      </c>
      <c r="H157" s="480">
        <v>184.98333333333329</v>
      </c>
      <c r="I157" s="480">
        <v>187.16666666666663</v>
      </c>
      <c r="J157" s="480">
        <v>188.88333333333327</v>
      </c>
      <c r="K157" s="479">
        <v>185.45</v>
      </c>
      <c r="L157" s="479">
        <v>181.55</v>
      </c>
      <c r="M157" s="479">
        <v>26.307860000000002</v>
      </c>
    </row>
    <row r="158" spans="1:13">
      <c r="A158" s="254">
        <v>148</v>
      </c>
      <c r="B158" s="482" t="s">
        <v>354</v>
      </c>
      <c r="C158" s="479">
        <v>328.3</v>
      </c>
      <c r="D158" s="480">
        <v>328.38333333333333</v>
      </c>
      <c r="E158" s="480">
        <v>319.76666666666665</v>
      </c>
      <c r="F158" s="480">
        <v>311.23333333333335</v>
      </c>
      <c r="G158" s="480">
        <v>302.61666666666667</v>
      </c>
      <c r="H158" s="480">
        <v>336.91666666666663</v>
      </c>
      <c r="I158" s="480">
        <v>345.5333333333333</v>
      </c>
      <c r="J158" s="480">
        <v>354.06666666666661</v>
      </c>
      <c r="K158" s="479">
        <v>337</v>
      </c>
      <c r="L158" s="479">
        <v>319.85000000000002</v>
      </c>
      <c r="M158" s="479">
        <v>19.102689999999999</v>
      </c>
    </row>
    <row r="159" spans="1:13">
      <c r="A159" s="254">
        <v>149</v>
      </c>
      <c r="B159" s="482" t="s">
        <v>98</v>
      </c>
      <c r="C159" s="479">
        <v>78.599999999999994</v>
      </c>
      <c r="D159" s="480">
        <v>79.25</v>
      </c>
      <c r="E159" s="480">
        <v>77.650000000000006</v>
      </c>
      <c r="F159" s="480">
        <v>76.7</v>
      </c>
      <c r="G159" s="480">
        <v>75.100000000000009</v>
      </c>
      <c r="H159" s="480">
        <v>80.2</v>
      </c>
      <c r="I159" s="480">
        <v>81.8</v>
      </c>
      <c r="J159" s="480">
        <v>82.75</v>
      </c>
      <c r="K159" s="479">
        <v>80.849999999999994</v>
      </c>
      <c r="L159" s="479">
        <v>78.3</v>
      </c>
      <c r="M159" s="479">
        <v>174.72483</v>
      </c>
    </row>
    <row r="160" spans="1:13">
      <c r="A160" s="254">
        <v>150</v>
      </c>
      <c r="B160" s="482" t="s">
        <v>355</v>
      </c>
      <c r="C160" s="479">
        <v>3033.1</v>
      </c>
      <c r="D160" s="480">
        <v>3012.9666666666667</v>
      </c>
      <c r="E160" s="480">
        <v>2900.1333333333332</v>
      </c>
      <c r="F160" s="480">
        <v>2767.1666666666665</v>
      </c>
      <c r="G160" s="480">
        <v>2654.333333333333</v>
      </c>
      <c r="H160" s="480">
        <v>3145.9333333333334</v>
      </c>
      <c r="I160" s="480">
        <v>3258.7666666666664</v>
      </c>
      <c r="J160" s="480">
        <v>3391.7333333333336</v>
      </c>
      <c r="K160" s="479">
        <v>3125.8</v>
      </c>
      <c r="L160" s="479">
        <v>2880</v>
      </c>
      <c r="M160" s="479">
        <v>1.86192</v>
      </c>
    </row>
    <row r="161" spans="1:13">
      <c r="A161" s="254">
        <v>151</v>
      </c>
      <c r="B161" s="482" t="s">
        <v>356</v>
      </c>
      <c r="C161" s="479">
        <v>356.95</v>
      </c>
      <c r="D161" s="480">
        <v>358.16666666666669</v>
      </c>
      <c r="E161" s="480">
        <v>352.88333333333338</v>
      </c>
      <c r="F161" s="480">
        <v>348.81666666666672</v>
      </c>
      <c r="G161" s="480">
        <v>343.53333333333342</v>
      </c>
      <c r="H161" s="480">
        <v>362.23333333333335</v>
      </c>
      <c r="I161" s="480">
        <v>367.51666666666665</v>
      </c>
      <c r="J161" s="480">
        <v>371.58333333333331</v>
      </c>
      <c r="K161" s="479">
        <v>363.45</v>
      </c>
      <c r="L161" s="479">
        <v>354.1</v>
      </c>
      <c r="M161" s="479">
        <v>0.96806999999999999</v>
      </c>
    </row>
    <row r="162" spans="1:13">
      <c r="A162" s="254">
        <v>152</v>
      </c>
      <c r="B162" s="482" t="s">
        <v>357</v>
      </c>
      <c r="C162" s="479">
        <v>157.19999999999999</v>
      </c>
      <c r="D162" s="480">
        <v>158.38333333333335</v>
      </c>
      <c r="E162" s="480">
        <v>154.8666666666667</v>
      </c>
      <c r="F162" s="480">
        <v>152.53333333333336</v>
      </c>
      <c r="G162" s="480">
        <v>149.01666666666671</v>
      </c>
      <c r="H162" s="480">
        <v>160.7166666666667</v>
      </c>
      <c r="I162" s="480">
        <v>164.23333333333335</v>
      </c>
      <c r="J162" s="480">
        <v>166.56666666666669</v>
      </c>
      <c r="K162" s="479">
        <v>161.9</v>
      </c>
      <c r="L162" s="479">
        <v>156.05000000000001</v>
      </c>
      <c r="M162" s="479">
        <v>4.5356199999999998</v>
      </c>
    </row>
    <row r="163" spans="1:13">
      <c r="A163" s="254">
        <v>153</v>
      </c>
      <c r="B163" s="482" t="s">
        <v>358</v>
      </c>
      <c r="C163" s="479">
        <v>131</v>
      </c>
      <c r="D163" s="480">
        <v>130.53333333333333</v>
      </c>
      <c r="E163" s="480">
        <v>127.16666666666666</v>
      </c>
      <c r="F163" s="480">
        <v>123.33333333333333</v>
      </c>
      <c r="G163" s="480">
        <v>119.96666666666665</v>
      </c>
      <c r="H163" s="480">
        <v>134.36666666666667</v>
      </c>
      <c r="I163" s="480">
        <v>137.73333333333335</v>
      </c>
      <c r="J163" s="480">
        <v>141.56666666666666</v>
      </c>
      <c r="K163" s="479">
        <v>133.9</v>
      </c>
      <c r="L163" s="479">
        <v>126.7</v>
      </c>
      <c r="M163" s="479">
        <v>66.268770000000004</v>
      </c>
    </row>
    <row r="164" spans="1:13">
      <c r="A164" s="254">
        <v>154</v>
      </c>
      <c r="B164" s="482" t="s">
        <v>359</v>
      </c>
      <c r="C164" s="479">
        <v>219.9</v>
      </c>
      <c r="D164" s="480">
        <v>220.54999999999998</v>
      </c>
      <c r="E164" s="480">
        <v>217.59999999999997</v>
      </c>
      <c r="F164" s="480">
        <v>215.29999999999998</v>
      </c>
      <c r="G164" s="480">
        <v>212.34999999999997</v>
      </c>
      <c r="H164" s="480">
        <v>222.84999999999997</v>
      </c>
      <c r="I164" s="480">
        <v>225.79999999999995</v>
      </c>
      <c r="J164" s="480">
        <v>228.09999999999997</v>
      </c>
      <c r="K164" s="479">
        <v>223.5</v>
      </c>
      <c r="L164" s="479">
        <v>218.25</v>
      </c>
      <c r="M164" s="479">
        <v>27.937840000000001</v>
      </c>
    </row>
    <row r="165" spans="1:13">
      <c r="A165" s="254">
        <v>155</v>
      </c>
      <c r="B165" s="482" t="s">
        <v>239</v>
      </c>
      <c r="C165" s="479">
        <v>6.8</v>
      </c>
      <c r="D165" s="480">
        <v>6.8499999999999988</v>
      </c>
      <c r="E165" s="480">
        <v>6.5999999999999979</v>
      </c>
      <c r="F165" s="480">
        <v>6.3999999999999995</v>
      </c>
      <c r="G165" s="480">
        <v>6.1499999999999986</v>
      </c>
      <c r="H165" s="480">
        <v>7.0499999999999972</v>
      </c>
      <c r="I165" s="480">
        <v>7.2999999999999989</v>
      </c>
      <c r="J165" s="480">
        <v>7.4999999999999964</v>
      </c>
      <c r="K165" s="479">
        <v>7.1</v>
      </c>
      <c r="L165" s="479">
        <v>6.65</v>
      </c>
      <c r="M165" s="479">
        <v>60.903500000000001</v>
      </c>
    </row>
    <row r="166" spans="1:13">
      <c r="A166" s="254">
        <v>156</v>
      </c>
      <c r="B166" s="482" t="s">
        <v>240</v>
      </c>
      <c r="C166" s="479">
        <v>45.55</v>
      </c>
      <c r="D166" s="480">
        <v>45.966666666666669</v>
      </c>
      <c r="E166" s="480">
        <v>44.983333333333334</v>
      </c>
      <c r="F166" s="480">
        <v>44.416666666666664</v>
      </c>
      <c r="G166" s="480">
        <v>43.43333333333333</v>
      </c>
      <c r="H166" s="480">
        <v>46.533333333333339</v>
      </c>
      <c r="I166" s="480">
        <v>47.516666666666673</v>
      </c>
      <c r="J166" s="480">
        <v>48.083333333333343</v>
      </c>
      <c r="K166" s="479">
        <v>46.95</v>
      </c>
      <c r="L166" s="479">
        <v>45.4</v>
      </c>
      <c r="M166" s="479">
        <v>49.027619999999999</v>
      </c>
    </row>
    <row r="167" spans="1:13">
      <c r="A167" s="254">
        <v>157</v>
      </c>
      <c r="B167" s="482" t="s">
        <v>99</v>
      </c>
      <c r="C167" s="479">
        <v>151.15</v>
      </c>
      <c r="D167" s="480">
        <v>149.53333333333333</v>
      </c>
      <c r="E167" s="480">
        <v>147.21666666666667</v>
      </c>
      <c r="F167" s="480">
        <v>143.28333333333333</v>
      </c>
      <c r="G167" s="480">
        <v>140.96666666666667</v>
      </c>
      <c r="H167" s="480">
        <v>153.46666666666667</v>
      </c>
      <c r="I167" s="480">
        <v>155.78333333333333</v>
      </c>
      <c r="J167" s="480">
        <v>159.71666666666667</v>
      </c>
      <c r="K167" s="479">
        <v>151.85</v>
      </c>
      <c r="L167" s="479">
        <v>145.6</v>
      </c>
      <c r="M167" s="479">
        <v>265.12202000000002</v>
      </c>
    </row>
    <row r="168" spans="1:13">
      <c r="A168" s="254">
        <v>158</v>
      </c>
      <c r="B168" s="482" t="s">
        <v>360</v>
      </c>
      <c r="C168" s="479">
        <v>264.35000000000002</v>
      </c>
      <c r="D168" s="480">
        <v>266.83333333333331</v>
      </c>
      <c r="E168" s="480">
        <v>261.01666666666665</v>
      </c>
      <c r="F168" s="480">
        <v>257.68333333333334</v>
      </c>
      <c r="G168" s="480">
        <v>251.86666666666667</v>
      </c>
      <c r="H168" s="480">
        <v>270.16666666666663</v>
      </c>
      <c r="I168" s="480">
        <v>275.98333333333335</v>
      </c>
      <c r="J168" s="480">
        <v>279.31666666666661</v>
      </c>
      <c r="K168" s="479">
        <v>272.64999999999998</v>
      </c>
      <c r="L168" s="479">
        <v>263.5</v>
      </c>
      <c r="M168" s="479">
        <v>1.1208800000000001</v>
      </c>
    </row>
    <row r="169" spans="1:13">
      <c r="A169" s="254">
        <v>159</v>
      </c>
      <c r="B169" s="482" t="s">
        <v>361</v>
      </c>
      <c r="C169" s="479">
        <v>238.2</v>
      </c>
      <c r="D169" s="480">
        <v>238.79999999999998</v>
      </c>
      <c r="E169" s="480">
        <v>235.49999999999997</v>
      </c>
      <c r="F169" s="480">
        <v>232.79999999999998</v>
      </c>
      <c r="G169" s="480">
        <v>229.49999999999997</v>
      </c>
      <c r="H169" s="480">
        <v>241.49999999999997</v>
      </c>
      <c r="I169" s="480">
        <v>244.79999999999998</v>
      </c>
      <c r="J169" s="480">
        <v>247.49999999999997</v>
      </c>
      <c r="K169" s="479">
        <v>242.1</v>
      </c>
      <c r="L169" s="479">
        <v>236.1</v>
      </c>
      <c r="M169" s="479">
        <v>2.1159300000000001</v>
      </c>
    </row>
    <row r="170" spans="1:13">
      <c r="A170" s="254">
        <v>160</v>
      </c>
      <c r="B170" s="482" t="s">
        <v>744</v>
      </c>
      <c r="C170" s="479">
        <v>4062.9</v>
      </c>
      <c r="D170" s="480">
        <v>4083.9666666666667</v>
      </c>
      <c r="E170" s="480">
        <v>4007.9333333333334</v>
      </c>
      <c r="F170" s="480">
        <v>3952.9666666666667</v>
      </c>
      <c r="G170" s="480">
        <v>3876.9333333333334</v>
      </c>
      <c r="H170" s="480">
        <v>4138.9333333333334</v>
      </c>
      <c r="I170" s="480">
        <v>4214.9666666666672</v>
      </c>
      <c r="J170" s="480">
        <v>4269.9333333333334</v>
      </c>
      <c r="K170" s="479">
        <v>4160</v>
      </c>
      <c r="L170" s="479">
        <v>4029</v>
      </c>
      <c r="M170" s="479">
        <v>0.37898999999999999</v>
      </c>
    </row>
    <row r="171" spans="1:13">
      <c r="A171" s="254">
        <v>161</v>
      </c>
      <c r="B171" s="482" t="s">
        <v>102</v>
      </c>
      <c r="C171" s="479">
        <v>24.3</v>
      </c>
      <c r="D171" s="480">
        <v>24.099999999999998</v>
      </c>
      <c r="E171" s="480">
        <v>23.699999999999996</v>
      </c>
      <c r="F171" s="480">
        <v>23.099999999999998</v>
      </c>
      <c r="G171" s="480">
        <v>22.699999999999996</v>
      </c>
      <c r="H171" s="480">
        <v>24.699999999999996</v>
      </c>
      <c r="I171" s="480">
        <v>25.099999999999994</v>
      </c>
      <c r="J171" s="480">
        <v>25.699999999999996</v>
      </c>
      <c r="K171" s="479">
        <v>24.5</v>
      </c>
      <c r="L171" s="479">
        <v>23.5</v>
      </c>
      <c r="M171" s="479">
        <v>147.32558</v>
      </c>
    </row>
    <row r="172" spans="1:13">
      <c r="A172" s="254">
        <v>162</v>
      </c>
      <c r="B172" s="482" t="s">
        <v>362</v>
      </c>
      <c r="C172" s="479">
        <v>2870.75</v>
      </c>
      <c r="D172" s="480">
        <v>2900.85</v>
      </c>
      <c r="E172" s="480">
        <v>2806.95</v>
      </c>
      <c r="F172" s="480">
        <v>2743.15</v>
      </c>
      <c r="G172" s="480">
        <v>2649.25</v>
      </c>
      <c r="H172" s="480">
        <v>2964.6499999999996</v>
      </c>
      <c r="I172" s="480">
        <v>3058.55</v>
      </c>
      <c r="J172" s="480">
        <v>3122.3499999999995</v>
      </c>
      <c r="K172" s="479">
        <v>2994.75</v>
      </c>
      <c r="L172" s="479">
        <v>2837.05</v>
      </c>
      <c r="M172" s="479">
        <v>0.45046999999999998</v>
      </c>
    </row>
    <row r="173" spans="1:13">
      <c r="A173" s="254">
        <v>163</v>
      </c>
      <c r="B173" s="482" t="s">
        <v>745</v>
      </c>
      <c r="C173" s="479">
        <v>174.8</v>
      </c>
      <c r="D173" s="480">
        <v>174.66666666666666</v>
      </c>
      <c r="E173" s="480">
        <v>172.88333333333333</v>
      </c>
      <c r="F173" s="480">
        <v>170.96666666666667</v>
      </c>
      <c r="G173" s="480">
        <v>169.18333333333334</v>
      </c>
      <c r="H173" s="480">
        <v>176.58333333333331</v>
      </c>
      <c r="I173" s="480">
        <v>178.36666666666667</v>
      </c>
      <c r="J173" s="480">
        <v>180.2833333333333</v>
      </c>
      <c r="K173" s="479">
        <v>176.45</v>
      </c>
      <c r="L173" s="479">
        <v>172.75</v>
      </c>
      <c r="M173" s="479">
        <v>0.88870000000000005</v>
      </c>
    </row>
    <row r="174" spans="1:13">
      <c r="A174" s="254">
        <v>164</v>
      </c>
      <c r="B174" s="482" t="s">
        <v>363</v>
      </c>
      <c r="C174" s="479">
        <v>2676.8</v>
      </c>
      <c r="D174" s="480">
        <v>2659.3333333333335</v>
      </c>
      <c r="E174" s="480">
        <v>2629.416666666667</v>
      </c>
      <c r="F174" s="480">
        <v>2582.0333333333333</v>
      </c>
      <c r="G174" s="480">
        <v>2552.1166666666668</v>
      </c>
      <c r="H174" s="480">
        <v>2706.7166666666672</v>
      </c>
      <c r="I174" s="480">
        <v>2736.6333333333341</v>
      </c>
      <c r="J174" s="480">
        <v>2784.0166666666673</v>
      </c>
      <c r="K174" s="479">
        <v>2689.25</v>
      </c>
      <c r="L174" s="479">
        <v>2611.9499999999998</v>
      </c>
      <c r="M174" s="479">
        <v>7.1349999999999997E-2</v>
      </c>
    </row>
    <row r="175" spans="1:13">
      <c r="A175" s="254">
        <v>165</v>
      </c>
      <c r="B175" s="482" t="s">
        <v>241</v>
      </c>
      <c r="C175" s="479">
        <v>204.45</v>
      </c>
      <c r="D175" s="480">
        <v>205.95000000000002</v>
      </c>
      <c r="E175" s="480">
        <v>201.90000000000003</v>
      </c>
      <c r="F175" s="480">
        <v>199.35000000000002</v>
      </c>
      <c r="G175" s="480">
        <v>195.30000000000004</v>
      </c>
      <c r="H175" s="480">
        <v>208.50000000000003</v>
      </c>
      <c r="I175" s="480">
        <v>212.55000000000004</v>
      </c>
      <c r="J175" s="480">
        <v>215.10000000000002</v>
      </c>
      <c r="K175" s="479">
        <v>210</v>
      </c>
      <c r="L175" s="479">
        <v>203.4</v>
      </c>
      <c r="M175" s="479">
        <v>2.8335699999999999</v>
      </c>
    </row>
    <row r="176" spans="1:13">
      <c r="A176" s="254">
        <v>166</v>
      </c>
      <c r="B176" s="482" t="s">
        <v>364</v>
      </c>
      <c r="C176" s="479">
        <v>5568.55</v>
      </c>
      <c r="D176" s="480">
        <v>5594.5166666666664</v>
      </c>
      <c r="E176" s="480">
        <v>5519.0333333333328</v>
      </c>
      <c r="F176" s="480">
        <v>5469.5166666666664</v>
      </c>
      <c r="G176" s="480">
        <v>5394.0333333333328</v>
      </c>
      <c r="H176" s="480">
        <v>5644.0333333333328</v>
      </c>
      <c r="I176" s="480">
        <v>5719.5166666666664</v>
      </c>
      <c r="J176" s="480">
        <v>5769.0333333333328</v>
      </c>
      <c r="K176" s="479">
        <v>5670</v>
      </c>
      <c r="L176" s="479">
        <v>5545</v>
      </c>
      <c r="M176" s="479">
        <v>0.49397999999999997</v>
      </c>
    </row>
    <row r="177" spans="1:13">
      <c r="A177" s="254">
        <v>167</v>
      </c>
      <c r="B177" s="482" t="s">
        <v>365</v>
      </c>
      <c r="C177" s="479">
        <v>1464.2</v>
      </c>
      <c r="D177" s="480">
        <v>1472.0666666666666</v>
      </c>
      <c r="E177" s="480">
        <v>1454.1333333333332</v>
      </c>
      <c r="F177" s="480">
        <v>1444.0666666666666</v>
      </c>
      <c r="G177" s="480">
        <v>1426.1333333333332</v>
      </c>
      <c r="H177" s="480">
        <v>1482.1333333333332</v>
      </c>
      <c r="I177" s="480">
        <v>1500.0666666666666</v>
      </c>
      <c r="J177" s="480">
        <v>1510.1333333333332</v>
      </c>
      <c r="K177" s="479">
        <v>1490</v>
      </c>
      <c r="L177" s="479">
        <v>1462</v>
      </c>
      <c r="M177" s="479">
        <v>0.22764000000000001</v>
      </c>
    </row>
    <row r="178" spans="1:13">
      <c r="A178" s="254">
        <v>168</v>
      </c>
      <c r="B178" s="482" t="s">
        <v>100</v>
      </c>
      <c r="C178" s="479">
        <v>570.15</v>
      </c>
      <c r="D178" s="480">
        <v>571.93333333333339</v>
      </c>
      <c r="E178" s="480">
        <v>564.61666666666679</v>
      </c>
      <c r="F178" s="480">
        <v>559.08333333333337</v>
      </c>
      <c r="G178" s="480">
        <v>551.76666666666677</v>
      </c>
      <c r="H178" s="480">
        <v>577.46666666666681</v>
      </c>
      <c r="I178" s="480">
        <v>584.78333333333342</v>
      </c>
      <c r="J178" s="480">
        <v>590.31666666666683</v>
      </c>
      <c r="K178" s="479">
        <v>579.25</v>
      </c>
      <c r="L178" s="479">
        <v>566.4</v>
      </c>
      <c r="M178" s="479">
        <v>22.141079999999999</v>
      </c>
    </row>
    <row r="179" spans="1:13">
      <c r="A179" s="254">
        <v>169</v>
      </c>
      <c r="B179" s="482" t="s">
        <v>366</v>
      </c>
      <c r="C179" s="479">
        <v>863.95</v>
      </c>
      <c r="D179" s="480">
        <v>864.68333333333339</v>
      </c>
      <c r="E179" s="480">
        <v>859.36666666666679</v>
      </c>
      <c r="F179" s="480">
        <v>854.78333333333342</v>
      </c>
      <c r="G179" s="480">
        <v>849.46666666666681</v>
      </c>
      <c r="H179" s="480">
        <v>869.26666666666677</v>
      </c>
      <c r="I179" s="480">
        <v>874.58333333333337</v>
      </c>
      <c r="J179" s="480">
        <v>879.16666666666674</v>
      </c>
      <c r="K179" s="479">
        <v>870</v>
      </c>
      <c r="L179" s="479">
        <v>860.1</v>
      </c>
      <c r="M179" s="479">
        <v>0.11438</v>
      </c>
    </row>
    <row r="180" spans="1:13">
      <c r="A180" s="254">
        <v>170</v>
      </c>
      <c r="B180" s="482" t="s">
        <v>242</v>
      </c>
      <c r="C180" s="479">
        <v>511</v>
      </c>
      <c r="D180" s="480">
        <v>512.5</v>
      </c>
      <c r="E180" s="480">
        <v>504.5</v>
      </c>
      <c r="F180" s="480">
        <v>498</v>
      </c>
      <c r="G180" s="480">
        <v>490</v>
      </c>
      <c r="H180" s="480">
        <v>519</v>
      </c>
      <c r="I180" s="480">
        <v>527</v>
      </c>
      <c r="J180" s="480">
        <v>533.5</v>
      </c>
      <c r="K180" s="479">
        <v>520.5</v>
      </c>
      <c r="L180" s="479">
        <v>506</v>
      </c>
      <c r="M180" s="479">
        <v>0.88748000000000005</v>
      </c>
    </row>
    <row r="181" spans="1:13">
      <c r="A181" s="254">
        <v>171</v>
      </c>
      <c r="B181" s="482" t="s">
        <v>103</v>
      </c>
      <c r="C181" s="479">
        <v>709.95</v>
      </c>
      <c r="D181" s="480">
        <v>710.33333333333337</v>
      </c>
      <c r="E181" s="480">
        <v>700.2166666666667</v>
      </c>
      <c r="F181" s="480">
        <v>690.48333333333335</v>
      </c>
      <c r="G181" s="480">
        <v>680.36666666666667</v>
      </c>
      <c r="H181" s="480">
        <v>720.06666666666672</v>
      </c>
      <c r="I181" s="480">
        <v>730.18333333333328</v>
      </c>
      <c r="J181" s="480">
        <v>739.91666666666674</v>
      </c>
      <c r="K181" s="479">
        <v>720.45</v>
      </c>
      <c r="L181" s="479">
        <v>700.6</v>
      </c>
      <c r="M181" s="479">
        <v>8.4080499999999994</v>
      </c>
    </row>
    <row r="182" spans="1:13">
      <c r="A182" s="254">
        <v>172</v>
      </c>
      <c r="B182" s="482" t="s">
        <v>243</v>
      </c>
      <c r="C182" s="479">
        <v>507</v>
      </c>
      <c r="D182" s="480">
        <v>506.98333333333329</v>
      </c>
      <c r="E182" s="480">
        <v>503.41666666666657</v>
      </c>
      <c r="F182" s="480">
        <v>499.83333333333326</v>
      </c>
      <c r="G182" s="480">
        <v>496.26666666666654</v>
      </c>
      <c r="H182" s="480">
        <v>510.56666666666661</v>
      </c>
      <c r="I182" s="480">
        <v>514.13333333333333</v>
      </c>
      <c r="J182" s="480">
        <v>517.7166666666667</v>
      </c>
      <c r="K182" s="479">
        <v>510.55</v>
      </c>
      <c r="L182" s="479">
        <v>503.4</v>
      </c>
      <c r="M182" s="479">
        <v>0.35568</v>
      </c>
    </row>
    <row r="183" spans="1:13">
      <c r="A183" s="254">
        <v>173</v>
      </c>
      <c r="B183" s="482" t="s">
        <v>244</v>
      </c>
      <c r="C183" s="479">
        <v>1254.5</v>
      </c>
      <c r="D183" s="480">
        <v>1237.5833333333333</v>
      </c>
      <c r="E183" s="480">
        <v>1216.9166666666665</v>
      </c>
      <c r="F183" s="480">
        <v>1179.3333333333333</v>
      </c>
      <c r="G183" s="480">
        <v>1158.6666666666665</v>
      </c>
      <c r="H183" s="480">
        <v>1275.1666666666665</v>
      </c>
      <c r="I183" s="480">
        <v>1295.833333333333</v>
      </c>
      <c r="J183" s="480">
        <v>1333.4166666666665</v>
      </c>
      <c r="K183" s="479">
        <v>1258.25</v>
      </c>
      <c r="L183" s="479">
        <v>1200</v>
      </c>
      <c r="M183" s="479">
        <v>16.25142</v>
      </c>
    </row>
    <row r="184" spans="1:13">
      <c r="A184" s="254">
        <v>174</v>
      </c>
      <c r="B184" s="482" t="s">
        <v>367</v>
      </c>
      <c r="C184" s="479">
        <v>351.75</v>
      </c>
      <c r="D184" s="480">
        <v>352.7833333333333</v>
      </c>
      <c r="E184" s="480">
        <v>347.26666666666659</v>
      </c>
      <c r="F184" s="480">
        <v>342.7833333333333</v>
      </c>
      <c r="G184" s="480">
        <v>337.26666666666659</v>
      </c>
      <c r="H184" s="480">
        <v>357.26666666666659</v>
      </c>
      <c r="I184" s="480">
        <v>362.78333333333325</v>
      </c>
      <c r="J184" s="480">
        <v>367.26666666666659</v>
      </c>
      <c r="K184" s="479">
        <v>358.3</v>
      </c>
      <c r="L184" s="479">
        <v>348.3</v>
      </c>
      <c r="M184" s="479">
        <v>61.940820000000002</v>
      </c>
    </row>
    <row r="185" spans="1:13">
      <c r="A185" s="254">
        <v>175</v>
      </c>
      <c r="B185" s="482" t="s">
        <v>245</v>
      </c>
      <c r="C185" s="479">
        <v>738.15</v>
      </c>
      <c r="D185" s="480">
        <v>741.25</v>
      </c>
      <c r="E185" s="480">
        <v>730.5</v>
      </c>
      <c r="F185" s="480">
        <v>722.85</v>
      </c>
      <c r="G185" s="480">
        <v>712.1</v>
      </c>
      <c r="H185" s="480">
        <v>748.9</v>
      </c>
      <c r="I185" s="480">
        <v>759.65</v>
      </c>
      <c r="J185" s="480">
        <v>767.3</v>
      </c>
      <c r="K185" s="479">
        <v>752</v>
      </c>
      <c r="L185" s="479">
        <v>733.6</v>
      </c>
      <c r="M185" s="479">
        <v>12.59643</v>
      </c>
    </row>
    <row r="186" spans="1:13">
      <c r="A186" s="254">
        <v>176</v>
      </c>
      <c r="B186" s="482" t="s">
        <v>104</v>
      </c>
      <c r="C186" s="479">
        <v>1447.9</v>
      </c>
      <c r="D186" s="480">
        <v>1438.6666666666667</v>
      </c>
      <c r="E186" s="480">
        <v>1427.3333333333335</v>
      </c>
      <c r="F186" s="480">
        <v>1406.7666666666667</v>
      </c>
      <c r="G186" s="480">
        <v>1395.4333333333334</v>
      </c>
      <c r="H186" s="480">
        <v>1459.2333333333336</v>
      </c>
      <c r="I186" s="480">
        <v>1470.5666666666671</v>
      </c>
      <c r="J186" s="480">
        <v>1491.1333333333337</v>
      </c>
      <c r="K186" s="479">
        <v>1450</v>
      </c>
      <c r="L186" s="479">
        <v>1418.1</v>
      </c>
      <c r="M186" s="479">
        <v>16.36815</v>
      </c>
    </row>
    <row r="187" spans="1:13">
      <c r="A187" s="254">
        <v>177</v>
      </c>
      <c r="B187" s="482" t="s">
        <v>368</v>
      </c>
      <c r="C187" s="479">
        <v>388.55</v>
      </c>
      <c r="D187" s="480">
        <v>396.48333333333335</v>
      </c>
      <c r="E187" s="480">
        <v>374.16666666666669</v>
      </c>
      <c r="F187" s="480">
        <v>359.78333333333336</v>
      </c>
      <c r="G187" s="480">
        <v>337.4666666666667</v>
      </c>
      <c r="H187" s="480">
        <v>410.86666666666667</v>
      </c>
      <c r="I187" s="480">
        <v>433.18333333333328</v>
      </c>
      <c r="J187" s="480">
        <v>447.56666666666666</v>
      </c>
      <c r="K187" s="479">
        <v>418.8</v>
      </c>
      <c r="L187" s="479">
        <v>382.1</v>
      </c>
      <c r="M187" s="479">
        <v>31.231639999999999</v>
      </c>
    </row>
    <row r="188" spans="1:13">
      <c r="A188" s="254">
        <v>178</v>
      </c>
      <c r="B188" s="482" t="s">
        <v>369</v>
      </c>
      <c r="C188" s="479">
        <v>144.94999999999999</v>
      </c>
      <c r="D188" s="480">
        <v>142.86666666666667</v>
      </c>
      <c r="E188" s="480">
        <v>139.83333333333334</v>
      </c>
      <c r="F188" s="480">
        <v>134.71666666666667</v>
      </c>
      <c r="G188" s="480">
        <v>131.68333333333334</v>
      </c>
      <c r="H188" s="480">
        <v>147.98333333333335</v>
      </c>
      <c r="I188" s="480">
        <v>151.01666666666665</v>
      </c>
      <c r="J188" s="480">
        <v>156.13333333333335</v>
      </c>
      <c r="K188" s="479">
        <v>145.9</v>
      </c>
      <c r="L188" s="479">
        <v>137.75</v>
      </c>
      <c r="M188" s="479">
        <v>27.64141</v>
      </c>
    </row>
    <row r="189" spans="1:13">
      <c r="A189" s="254">
        <v>179</v>
      </c>
      <c r="B189" s="482" t="s">
        <v>370</v>
      </c>
      <c r="C189" s="479">
        <v>1046.8</v>
      </c>
      <c r="D189" s="480">
        <v>1043.5666666666668</v>
      </c>
      <c r="E189" s="480">
        <v>1013.1333333333337</v>
      </c>
      <c r="F189" s="480">
        <v>979.46666666666681</v>
      </c>
      <c r="G189" s="480">
        <v>949.03333333333364</v>
      </c>
      <c r="H189" s="480">
        <v>1077.2333333333336</v>
      </c>
      <c r="I189" s="480">
        <v>1107.6666666666665</v>
      </c>
      <c r="J189" s="480">
        <v>1141.3333333333337</v>
      </c>
      <c r="K189" s="479">
        <v>1074</v>
      </c>
      <c r="L189" s="479">
        <v>1009.9</v>
      </c>
      <c r="M189" s="479">
        <v>1.19638</v>
      </c>
    </row>
    <row r="190" spans="1:13">
      <c r="A190" s="254">
        <v>180</v>
      </c>
      <c r="B190" s="482" t="s">
        <v>371</v>
      </c>
      <c r="C190" s="479">
        <v>437.15</v>
      </c>
      <c r="D190" s="480">
        <v>433.7166666666667</v>
      </c>
      <c r="E190" s="480">
        <v>422.93333333333339</v>
      </c>
      <c r="F190" s="480">
        <v>408.7166666666667</v>
      </c>
      <c r="G190" s="480">
        <v>397.93333333333339</v>
      </c>
      <c r="H190" s="480">
        <v>447.93333333333339</v>
      </c>
      <c r="I190" s="480">
        <v>458.7166666666667</v>
      </c>
      <c r="J190" s="480">
        <v>472.93333333333339</v>
      </c>
      <c r="K190" s="479">
        <v>444.5</v>
      </c>
      <c r="L190" s="479">
        <v>419.5</v>
      </c>
      <c r="M190" s="479">
        <v>13.884679999999999</v>
      </c>
    </row>
    <row r="191" spans="1:13">
      <c r="A191" s="254">
        <v>181</v>
      </c>
      <c r="B191" s="482" t="s">
        <v>743</v>
      </c>
      <c r="C191" s="479">
        <v>161.4</v>
      </c>
      <c r="D191" s="480">
        <v>162.4</v>
      </c>
      <c r="E191" s="480">
        <v>157.75</v>
      </c>
      <c r="F191" s="480">
        <v>154.1</v>
      </c>
      <c r="G191" s="480">
        <v>149.44999999999999</v>
      </c>
      <c r="H191" s="480">
        <v>166.05</v>
      </c>
      <c r="I191" s="480">
        <v>170.70000000000005</v>
      </c>
      <c r="J191" s="480">
        <v>174.35000000000002</v>
      </c>
      <c r="K191" s="479">
        <v>167.05</v>
      </c>
      <c r="L191" s="479">
        <v>158.75</v>
      </c>
      <c r="M191" s="479">
        <v>3.3913199999999999</v>
      </c>
    </row>
    <row r="192" spans="1:13">
      <c r="A192" s="254">
        <v>182</v>
      </c>
      <c r="B192" s="482" t="s">
        <v>773</v>
      </c>
      <c r="C192" s="479">
        <v>813.45</v>
      </c>
      <c r="D192" s="480">
        <v>807.44999999999993</v>
      </c>
      <c r="E192" s="480">
        <v>794.99999999999989</v>
      </c>
      <c r="F192" s="480">
        <v>776.55</v>
      </c>
      <c r="G192" s="480">
        <v>764.09999999999991</v>
      </c>
      <c r="H192" s="480">
        <v>825.89999999999986</v>
      </c>
      <c r="I192" s="480">
        <v>838.34999999999991</v>
      </c>
      <c r="J192" s="480">
        <v>856.79999999999984</v>
      </c>
      <c r="K192" s="479">
        <v>819.9</v>
      </c>
      <c r="L192" s="479">
        <v>789</v>
      </c>
      <c r="M192" s="479">
        <v>1.2036199999999999</v>
      </c>
    </row>
    <row r="193" spans="1:13">
      <c r="A193" s="254">
        <v>183</v>
      </c>
      <c r="B193" s="482" t="s">
        <v>372</v>
      </c>
      <c r="C193" s="479">
        <v>534.95000000000005</v>
      </c>
      <c r="D193" s="480">
        <v>533.61666666666667</v>
      </c>
      <c r="E193" s="480">
        <v>530.23333333333335</v>
      </c>
      <c r="F193" s="480">
        <v>525.51666666666665</v>
      </c>
      <c r="G193" s="480">
        <v>522.13333333333333</v>
      </c>
      <c r="H193" s="480">
        <v>538.33333333333337</v>
      </c>
      <c r="I193" s="480">
        <v>541.71666666666681</v>
      </c>
      <c r="J193" s="480">
        <v>546.43333333333339</v>
      </c>
      <c r="K193" s="479">
        <v>537</v>
      </c>
      <c r="L193" s="479">
        <v>528.9</v>
      </c>
      <c r="M193" s="479">
        <v>3.3903099999999999</v>
      </c>
    </row>
    <row r="194" spans="1:13">
      <c r="A194" s="254">
        <v>184</v>
      </c>
      <c r="B194" s="482" t="s">
        <v>373</v>
      </c>
      <c r="C194" s="479">
        <v>60.35</v>
      </c>
      <c r="D194" s="480">
        <v>60.766666666666673</v>
      </c>
      <c r="E194" s="480">
        <v>59.733333333333348</v>
      </c>
      <c r="F194" s="480">
        <v>59.116666666666674</v>
      </c>
      <c r="G194" s="480">
        <v>58.08333333333335</v>
      </c>
      <c r="H194" s="480">
        <v>61.383333333333347</v>
      </c>
      <c r="I194" s="480">
        <v>62.416666666666664</v>
      </c>
      <c r="J194" s="480">
        <v>63.033333333333346</v>
      </c>
      <c r="K194" s="479">
        <v>61.8</v>
      </c>
      <c r="L194" s="479">
        <v>60.15</v>
      </c>
      <c r="M194" s="479">
        <v>17.572559999999999</v>
      </c>
    </row>
    <row r="195" spans="1:13">
      <c r="A195" s="254">
        <v>185</v>
      </c>
      <c r="B195" s="482" t="s">
        <v>374</v>
      </c>
      <c r="C195" s="479">
        <v>374.15</v>
      </c>
      <c r="D195" s="480">
        <v>371.36666666666662</v>
      </c>
      <c r="E195" s="480">
        <v>362.93333333333322</v>
      </c>
      <c r="F195" s="480">
        <v>351.71666666666658</v>
      </c>
      <c r="G195" s="480">
        <v>343.28333333333319</v>
      </c>
      <c r="H195" s="480">
        <v>382.58333333333326</v>
      </c>
      <c r="I195" s="480">
        <v>391.01666666666665</v>
      </c>
      <c r="J195" s="480">
        <v>402.23333333333329</v>
      </c>
      <c r="K195" s="479">
        <v>379.8</v>
      </c>
      <c r="L195" s="479">
        <v>360.15</v>
      </c>
      <c r="M195" s="479">
        <v>15.399649999999999</v>
      </c>
    </row>
    <row r="196" spans="1:13">
      <c r="A196" s="254">
        <v>186</v>
      </c>
      <c r="B196" s="482" t="s">
        <v>375</v>
      </c>
      <c r="C196" s="479">
        <v>92.95</v>
      </c>
      <c r="D196" s="480">
        <v>93.366666666666674</v>
      </c>
      <c r="E196" s="480">
        <v>92.233333333333348</v>
      </c>
      <c r="F196" s="480">
        <v>91.51666666666668</v>
      </c>
      <c r="G196" s="480">
        <v>90.383333333333354</v>
      </c>
      <c r="H196" s="480">
        <v>94.083333333333343</v>
      </c>
      <c r="I196" s="480">
        <v>95.216666666666669</v>
      </c>
      <c r="J196" s="480">
        <v>95.933333333333337</v>
      </c>
      <c r="K196" s="479">
        <v>94.5</v>
      </c>
      <c r="L196" s="479">
        <v>92.65</v>
      </c>
      <c r="M196" s="479">
        <v>4.7555899999999998</v>
      </c>
    </row>
    <row r="197" spans="1:13">
      <c r="A197" s="254">
        <v>187</v>
      </c>
      <c r="B197" s="482" t="s">
        <v>376</v>
      </c>
      <c r="C197" s="479">
        <v>100.55</v>
      </c>
      <c r="D197" s="480">
        <v>100</v>
      </c>
      <c r="E197" s="480">
        <v>97.55</v>
      </c>
      <c r="F197" s="480">
        <v>94.55</v>
      </c>
      <c r="G197" s="480">
        <v>92.1</v>
      </c>
      <c r="H197" s="480">
        <v>103</v>
      </c>
      <c r="I197" s="480">
        <v>105.44999999999999</v>
      </c>
      <c r="J197" s="480">
        <v>108.45</v>
      </c>
      <c r="K197" s="479">
        <v>102.45</v>
      </c>
      <c r="L197" s="479">
        <v>97</v>
      </c>
      <c r="M197" s="479">
        <v>84.183220000000006</v>
      </c>
    </row>
    <row r="198" spans="1:13">
      <c r="A198" s="254">
        <v>188</v>
      </c>
      <c r="B198" s="482" t="s">
        <v>246</v>
      </c>
      <c r="C198" s="479">
        <v>271.05</v>
      </c>
      <c r="D198" s="480">
        <v>271.68333333333334</v>
      </c>
      <c r="E198" s="480">
        <v>268.36666666666667</v>
      </c>
      <c r="F198" s="480">
        <v>265.68333333333334</v>
      </c>
      <c r="G198" s="480">
        <v>262.36666666666667</v>
      </c>
      <c r="H198" s="480">
        <v>274.36666666666667</v>
      </c>
      <c r="I198" s="480">
        <v>277.68333333333339</v>
      </c>
      <c r="J198" s="480">
        <v>280.36666666666667</v>
      </c>
      <c r="K198" s="479">
        <v>275</v>
      </c>
      <c r="L198" s="479">
        <v>269</v>
      </c>
      <c r="M198" s="479">
        <v>3.77536</v>
      </c>
    </row>
    <row r="199" spans="1:13">
      <c r="A199" s="254">
        <v>189</v>
      </c>
      <c r="B199" s="482" t="s">
        <v>377</v>
      </c>
      <c r="C199" s="479">
        <v>693.7</v>
      </c>
      <c r="D199" s="480">
        <v>696.01666666666677</v>
      </c>
      <c r="E199" s="480">
        <v>687.33333333333348</v>
      </c>
      <c r="F199" s="480">
        <v>680.9666666666667</v>
      </c>
      <c r="G199" s="480">
        <v>672.28333333333342</v>
      </c>
      <c r="H199" s="480">
        <v>702.38333333333355</v>
      </c>
      <c r="I199" s="480">
        <v>711.06666666666672</v>
      </c>
      <c r="J199" s="480">
        <v>717.43333333333362</v>
      </c>
      <c r="K199" s="479">
        <v>704.7</v>
      </c>
      <c r="L199" s="479">
        <v>689.65</v>
      </c>
      <c r="M199" s="479">
        <v>0.10782</v>
      </c>
    </row>
    <row r="200" spans="1:13">
      <c r="A200" s="254">
        <v>190</v>
      </c>
      <c r="B200" s="482" t="s">
        <v>247</v>
      </c>
      <c r="C200" s="479">
        <v>2204</v>
      </c>
      <c r="D200" s="480">
        <v>2215.6166666666668</v>
      </c>
      <c r="E200" s="480">
        <v>2178.3833333333337</v>
      </c>
      <c r="F200" s="480">
        <v>2152.7666666666669</v>
      </c>
      <c r="G200" s="480">
        <v>2115.5333333333338</v>
      </c>
      <c r="H200" s="480">
        <v>2241.2333333333336</v>
      </c>
      <c r="I200" s="480">
        <v>2278.4666666666672</v>
      </c>
      <c r="J200" s="480">
        <v>2304.0833333333335</v>
      </c>
      <c r="K200" s="479">
        <v>2252.85</v>
      </c>
      <c r="L200" s="479">
        <v>2190</v>
      </c>
      <c r="M200" s="479">
        <v>2.5666199999999999</v>
      </c>
    </row>
    <row r="201" spans="1:13">
      <c r="A201" s="254">
        <v>191</v>
      </c>
      <c r="B201" s="482" t="s">
        <v>107</v>
      </c>
      <c r="C201" s="479">
        <v>916</v>
      </c>
      <c r="D201" s="480">
        <v>913.7166666666667</v>
      </c>
      <c r="E201" s="480">
        <v>903.53333333333342</v>
      </c>
      <c r="F201" s="480">
        <v>891.06666666666672</v>
      </c>
      <c r="G201" s="480">
        <v>880.88333333333344</v>
      </c>
      <c r="H201" s="480">
        <v>926.18333333333339</v>
      </c>
      <c r="I201" s="480">
        <v>936.36666666666679</v>
      </c>
      <c r="J201" s="480">
        <v>948.83333333333337</v>
      </c>
      <c r="K201" s="479">
        <v>923.9</v>
      </c>
      <c r="L201" s="479">
        <v>901.25</v>
      </c>
      <c r="M201" s="479">
        <v>63.191040000000001</v>
      </c>
    </row>
    <row r="202" spans="1:13">
      <c r="A202" s="254">
        <v>192</v>
      </c>
      <c r="B202" s="482" t="s">
        <v>248</v>
      </c>
      <c r="C202" s="479">
        <v>2732.15</v>
      </c>
      <c r="D202" s="480">
        <v>2741.7166666666667</v>
      </c>
      <c r="E202" s="480">
        <v>2715.4333333333334</v>
      </c>
      <c r="F202" s="480">
        <v>2698.7166666666667</v>
      </c>
      <c r="G202" s="480">
        <v>2672.4333333333334</v>
      </c>
      <c r="H202" s="480">
        <v>2758.4333333333334</v>
      </c>
      <c r="I202" s="480">
        <v>2784.7166666666672</v>
      </c>
      <c r="J202" s="480">
        <v>2801.4333333333334</v>
      </c>
      <c r="K202" s="479">
        <v>2768</v>
      </c>
      <c r="L202" s="479">
        <v>2725</v>
      </c>
      <c r="M202" s="479">
        <v>2.76736</v>
      </c>
    </row>
    <row r="203" spans="1:13">
      <c r="A203" s="254">
        <v>193</v>
      </c>
      <c r="B203" s="482" t="s">
        <v>109</v>
      </c>
      <c r="C203" s="479">
        <v>1400.9</v>
      </c>
      <c r="D203" s="480">
        <v>1402.2333333333333</v>
      </c>
      <c r="E203" s="480">
        <v>1393.6666666666667</v>
      </c>
      <c r="F203" s="480">
        <v>1386.4333333333334</v>
      </c>
      <c r="G203" s="480">
        <v>1377.8666666666668</v>
      </c>
      <c r="H203" s="480">
        <v>1409.4666666666667</v>
      </c>
      <c r="I203" s="480">
        <v>1418.0333333333333</v>
      </c>
      <c r="J203" s="480">
        <v>1425.2666666666667</v>
      </c>
      <c r="K203" s="479">
        <v>1410.8</v>
      </c>
      <c r="L203" s="479">
        <v>1395</v>
      </c>
      <c r="M203" s="479">
        <v>57.385219999999997</v>
      </c>
    </row>
    <row r="204" spans="1:13">
      <c r="A204" s="254">
        <v>194</v>
      </c>
      <c r="B204" s="482" t="s">
        <v>249</v>
      </c>
      <c r="C204" s="479">
        <v>671.8</v>
      </c>
      <c r="D204" s="480">
        <v>673.56666666666661</v>
      </c>
      <c r="E204" s="480">
        <v>667.23333333333323</v>
      </c>
      <c r="F204" s="480">
        <v>662.66666666666663</v>
      </c>
      <c r="G204" s="480">
        <v>656.33333333333326</v>
      </c>
      <c r="H204" s="480">
        <v>678.13333333333321</v>
      </c>
      <c r="I204" s="480">
        <v>684.4666666666667</v>
      </c>
      <c r="J204" s="480">
        <v>689.03333333333319</v>
      </c>
      <c r="K204" s="479">
        <v>679.9</v>
      </c>
      <c r="L204" s="479">
        <v>669</v>
      </c>
      <c r="M204" s="479">
        <v>22.69126</v>
      </c>
    </row>
    <row r="205" spans="1:13">
      <c r="A205" s="254">
        <v>195</v>
      </c>
      <c r="B205" s="482" t="s">
        <v>382</v>
      </c>
      <c r="C205" s="479">
        <v>34</v>
      </c>
      <c r="D205" s="480">
        <v>33.783333333333331</v>
      </c>
      <c r="E205" s="480">
        <v>32.86666666666666</v>
      </c>
      <c r="F205" s="480">
        <v>31.733333333333327</v>
      </c>
      <c r="G205" s="480">
        <v>30.816666666666656</v>
      </c>
      <c r="H205" s="480">
        <v>34.916666666666664</v>
      </c>
      <c r="I205" s="480">
        <v>35.833333333333336</v>
      </c>
      <c r="J205" s="480">
        <v>36.966666666666669</v>
      </c>
      <c r="K205" s="479">
        <v>34.700000000000003</v>
      </c>
      <c r="L205" s="479">
        <v>32.65</v>
      </c>
      <c r="M205" s="479">
        <v>237.01284000000001</v>
      </c>
    </row>
    <row r="206" spans="1:13">
      <c r="A206" s="254">
        <v>196</v>
      </c>
      <c r="B206" s="482" t="s">
        <v>378</v>
      </c>
      <c r="C206" s="479">
        <v>23</v>
      </c>
      <c r="D206" s="480">
        <v>23.149999999999995</v>
      </c>
      <c r="E206" s="480">
        <v>22.749999999999989</v>
      </c>
      <c r="F206" s="480">
        <v>22.499999999999993</v>
      </c>
      <c r="G206" s="480">
        <v>22.099999999999987</v>
      </c>
      <c r="H206" s="480">
        <v>23.399999999999991</v>
      </c>
      <c r="I206" s="480">
        <v>23.799999999999997</v>
      </c>
      <c r="J206" s="480">
        <v>24.049999999999994</v>
      </c>
      <c r="K206" s="479">
        <v>23.55</v>
      </c>
      <c r="L206" s="479">
        <v>22.9</v>
      </c>
      <c r="M206" s="479">
        <v>35.172849999999997</v>
      </c>
    </row>
    <row r="207" spans="1:13">
      <c r="A207" s="254">
        <v>197</v>
      </c>
      <c r="B207" s="482" t="s">
        <v>379</v>
      </c>
      <c r="C207" s="479">
        <v>826.7</v>
      </c>
      <c r="D207" s="480">
        <v>829.7833333333333</v>
      </c>
      <c r="E207" s="480">
        <v>819.56666666666661</v>
      </c>
      <c r="F207" s="480">
        <v>812.43333333333328</v>
      </c>
      <c r="G207" s="480">
        <v>802.21666666666658</v>
      </c>
      <c r="H207" s="480">
        <v>836.91666666666663</v>
      </c>
      <c r="I207" s="480">
        <v>847.13333333333333</v>
      </c>
      <c r="J207" s="480">
        <v>854.26666666666665</v>
      </c>
      <c r="K207" s="479">
        <v>840</v>
      </c>
      <c r="L207" s="479">
        <v>822.65</v>
      </c>
      <c r="M207" s="479">
        <v>0.22242999999999999</v>
      </c>
    </row>
    <row r="208" spans="1:13">
      <c r="A208" s="254">
        <v>198</v>
      </c>
      <c r="B208" s="482" t="s">
        <v>105</v>
      </c>
      <c r="C208" s="479">
        <v>1006.75</v>
      </c>
      <c r="D208" s="480">
        <v>1001.7833333333333</v>
      </c>
      <c r="E208" s="480">
        <v>993.56666666666661</v>
      </c>
      <c r="F208" s="480">
        <v>980.38333333333333</v>
      </c>
      <c r="G208" s="480">
        <v>972.16666666666663</v>
      </c>
      <c r="H208" s="480">
        <v>1014.9666666666666</v>
      </c>
      <c r="I208" s="480">
        <v>1023.1833333333333</v>
      </c>
      <c r="J208" s="480">
        <v>1036.3666666666666</v>
      </c>
      <c r="K208" s="479">
        <v>1010</v>
      </c>
      <c r="L208" s="479">
        <v>988.6</v>
      </c>
      <c r="M208" s="479">
        <v>5.9692400000000001</v>
      </c>
    </row>
    <row r="209" spans="1:13">
      <c r="A209" s="254">
        <v>199</v>
      </c>
      <c r="B209" s="482" t="s">
        <v>380</v>
      </c>
      <c r="C209" s="479">
        <v>244.1</v>
      </c>
      <c r="D209" s="480">
        <v>242.68333333333331</v>
      </c>
      <c r="E209" s="480">
        <v>240.96666666666661</v>
      </c>
      <c r="F209" s="480">
        <v>237.83333333333331</v>
      </c>
      <c r="G209" s="480">
        <v>236.11666666666662</v>
      </c>
      <c r="H209" s="480">
        <v>245.81666666666661</v>
      </c>
      <c r="I209" s="480">
        <v>247.5333333333333</v>
      </c>
      <c r="J209" s="480">
        <v>250.6666666666666</v>
      </c>
      <c r="K209" s="479">
        <v>244.4</v>
      </c>
      <c r="L209" s="479">
        <v>239.55</v>
      </c>
      <c r="M209" s="479">
        <v>0.92566999999999999</v>
      </c>
    </row>
    <row r="210" spans="1:13">
      <c r="A210" s="254">
        <v>200</v>
      </c>
      <c r="B210" s="482" t="s">
        <v>381</v>
      </c>
      <c r="C210" s="479">
        <v>361.2</v>
      </c>
      <c r="D210" s="480">
        <v>361.05</v>
      </c>
      <c r="E210" s="480">
        <v>357.15000000000003</v>
      </c>
      <c r="F210" s="480">
        <v>353.1</v>
      </c>
      <c r="G210" s="480">
        <v>349.20000000000005</v>
      </c>
      <c r="H210" s="480">
        <v>365.1</v>
      </c>
      <c r="I210" s="480">
        <v>369</v>
      </c>
      <c r="J210" s="480">
        <v>373.05</v>
      </c>
      <c r="K210" s="479">
        <v>364.95</v>
      </c>
      <c r="L210" s="479">
        <v>357</v>
      </c>
      <c r="M210" s="479">
        <v>1.66675</v>
      </c>
    </row>
    <row r="211" spans="1:13">
      <c r="A211" s="254">
        <v>201</v>
      </c>
      <c r="B211" s="482" t="s">
        <v>110</v>
      </c>
      <c r="C211" s="479">
        <v>2913.3</v>
      </c>
      <c r="D211" s="480">
        <v>2879.15</v>
      </c>
      <c r="E211" s="480">
        <v>2836.3</v>
      </c>
      <c r="F211" s="480">
        <v>2759.3</v>
      </c>
      <c r="G211" s="480">
        <v>2716.4500000000003</v>
      </c>
      <c r="H211" s="480">
        <v>2956.15</v>
      </c>
      <c r="I211" s="480">
        <v>2998.9999999999995</v>
      </c>
      <c r="J211" s="480">
        <v>3076</v>
      </c>
      <c r="K211" s="479">
        <v>2922</v>
      </c>
      <c r="L211" s="479">
        <v>2802.15</v>
      </c>
      <c r="M211" s="479">
        <v>22.495290000000001</v>
      </c>
    </row>
    <row r="212" spans="1:13">
      <c r="A212" s="254">
        <v>202</v>
      </c>
      <c r="B212" s="482" t="s">
        <v>383</v>
      </c>
      <c r="C212" s="479">
        <v>45.75</v>
      </c>
      <c r="D212" s="480">
        <v>45.983333333333327</v>
      </c>
      <c r="E212" s="480">
        <v>45.366666666666653</v>
      </c>
      <c r="F212" s="480">
        <v>44.983333333333327</v>
      </c>
      <c r="G212" s="480">
        <v>44.366666666666653</v>
      </c>
      <c r="H212" s="480">
        <v>46.366666666666653</v>
      </c>
      <c r="I212" s="480">
        <v>46.983333333333327</v>
      </c>
      <c r="J212" s="480">
        <v>47.366666666666653</v>
      </c>
      <c r="K212" s="479">
        <v>46.6</v>
      </c>
      <c r="L212" s="479">
        <v>45.6</v>
      </c>
      <c r="M212" s="479">
        <v>41.470419999999997</v>
      </c>
    </row>
    <row r="213" spans="1:13">
      <c r="A213" s="254">
        <v>203</v>
      </c>
      <c r="B213" s="482" t="s">
        <v>112</v>
      </c>
      <c r="C213" s="479">
        <v>385.95</v>
      </c>
      <c r="D213" s="480">
        <v>380.7833333333333</v>
      </c>
      <c r="E213" s="480">
        <v>372.96666666666658</v>
      </c>
      <c r="F213" s="480">
        <v>359.98333333333329</v>
      </c>
      <c r="G213" s="480">
        <v>352.16666666666657</v>
      </c>
      <c r="H213" s="480">
        <v>393.76666666666659</v>
      </c>
      <c r="I213" s="480">
        <v>401.58333333333331</v>
      </c>
      <c r="J213" s="480">
        <v>414.56666666666661</v>
      </c>
      <c r="K213" s="479">
        <v>388.6</v>
      </c>
      <c r="L213" s="479">
        <v>367.8</v>
      </c>
      <c r="M213" s="479">
        <v>319.12130999999999</v>
      </c>
    </row>
    <row r="214" spans="1:13">
      <c r="A214" s="254">
        <v>204</v>
      </c>
      <c r="B214" s="482" t="s">
        <v>384</v>
      </c>
      <c r="C214" s="479">
        <v>957.85</v>
      </c>
      <c r="D214" s="480">
        <v>962.66666666666663</v>
      </c>
      <c r="E214" s="480">
        <v>951.2833333333333</v>
      </c>
      <c r="F214" s="480">
        <v>944.7166666666667</v>
      </c>
      <c r="G214" s="480">
        <v>933.33333333333337</v>
      </c>
      <c r="H214" s="480">
        <v>969.23333333333323</v>
      </c>
      <c r="I214" s="480">
        <v>980.61666666666667</v>
      </c>
      <c r="J214" s="480">
        <v>987.18333333333317</v>
      </c>
      <c r="K214" s="479">
        <v>974.05</v>
      </c>
      <c r="L214" s="479">
        <v>956.1</v>
      </c>
      <c r="M214" s="479">
        <v>1.0961099999999999</v>
      </c>
    </row>
    <row r="215" spans="1:13">
      <c r="A215" s="254">
        <v>205</v>
      </c>
      <c r="B215" s="482" t="s">
        <v>385</v>
      </c>
      <c r="C215" s="479">
        <v>156.35</v>
      </c>
      <c r="D215" s="480">
        <v>156.18333333333331</v>
      </c>
      <c r="E215" s="480">
        <v>152.26666666666662</v>
      </c>
      <c r="F215" s="480">
        <v>148.18333333333331</v>
      </c>
      <c r="G215" s="480">
        <v>144.26666666666662</v>
      </c>
      <c r="H215" s="480">
        <v>160.26666666666662</v>
      </c>
      <c r="I215" s="480">
        <v>164.18333333333331</v>
      </c>
      <c r="J215" s="480">
        <v>168.26666666666662</v>
      </c>
      <c r="K215" s="479">
        <v>160.1</v>
      </c>
      <c r="L215" s="479">
        <v>152.1</v>
      </c>
      <c r="M215" s="479">
        <v>84.227059999999994</v>
      </c>
    </row>
    <row r="216" spans="1:13">
      <c r="A216" s="254">
        <v>206</v>
      </c>
      <c r="B216" s="482" t="s">
        <v>113</v>
      </c>
      <c r="C216" s="479">
        <v>245.4</v>
      </c>
      <c r="D216" s="480">
        <v>246.48333333333335</v>
      </c>
      <c r="E216" s="480">
        <v>243.16666666666669</v>
      </c>
      <c r="F216" s="480">
        <v>240.93333333333334</v>
      </c>
      <c r="G216" s="480">
        <v>237.61666666666667</v>
      </c>
      <c r="H216" s="480">
        <v>248.7166666666667</v>
      </c>
      <c r="I216" s="480">
        <v>252.03333333333336</v>
      </c>
      <c r="J216" s="480">
        <v>254.26666666666671</v>
      </c>
      <c r="K216" s="479">
        <v>249.8</v>
      </c>
      <c r="L216" s="479">
        <v>244.25</v>
      </c>
      <c r="M216" s="479">
        <v>63.751460000000002</v>
      </c>
    </row>
    <row r="217" spans="1:13">
      <c r="A217" s="254">
        <v>207</v>
      </c>
      <c r="B217" s="482" t="s">
        <v>114</v>
      </c>
      <c r="C217" s="479">
        <v>2390</v>
      </c>
      <c r="D217" s="480">
        <v>2394.5333333333333</v>
      </c>
      <c r="E217" s="480">
        <v>2372.5166666666664</v>
      </c>
      <c r="F217" s="480">
        <v>2355.0333333333333</v>
      </c>
      <c r="G217" s="480">
        <v>2333.0166666666664</v>
      </c>
      <c r="H217" s="480">
        <v>2412.0166666666664</v>
      </c>
      <c r="I217" s="480">
        <v>2434.0333333333338</v>
      </c>
      <c r="J217" s="480">
        <v>2451.5166666666664</v>
      </c>
      <c r="K217" s="479">
        <v>2416.5500000000002</v>
      </c>
      <c r="L217" s="479">
        <v>2377.0500000000002</v>
      </c>
      <c r="M217" s="479">
        <v>13.7774</v>
      </c>
    </row>
    <row r="218" spans="1:13">
      <c r="A218" s="254">
        <v>208</v>
      </c>
      <c r="B218" s="482" t="s">
        <v>250</v>
      </c>
      <c r="C218" s="479">
        <v>296.5</v>
      </c>
      <c r="D218" s="480">
        <v>295.7</v>
      </c>
      <c r="E218" s="480">
        <v>290.79999999999995</v>
      </c>
      <c r="F218" s="480">
        <v>285.09999999999997</v>
      </c>
      <c r="G218" s="480">
        <v>280.19999999999993</v>
      </c>
      <c r="H218" s="480">
        <v>301.39999999999998</v>
      </c>
      <c r="I218" s="480">
        <v>306.29999999999995</v>
      </c>
      <c r="J218" s="480">
        <v>312</v>
      </c>
      <c r="K218" s="479">
        <v>300.60000000000002</v>
      </c>
      <c r="L218" s="479">
        <v>290</v>
      </c>
      <c r="M218" s="479">
        <v>36.18674</v>
      </c>
    </row>
    <row r="219" spans="1:13">
      <c r="A219" s="254">
        <v>209</v>
      </c>
      <c r="B219" s="482" t="s">
        <v>386</v>
      </c>
      <c r="C219" s="479">
        <v>42214.1</v>
      </c>
      <c r="D219" s="480">
        <v>42189.883333333339</v>
      </c>
      <c r="E219" s="480">
        <v>41879.766666666677</v>
      </c>
      <c r="F219" s="480">
        <v>41545.433333333342</v>
      </c>
      <c r="G219" s="480">
        <v>41235.31666666668</v>
      </c>
      <c r="H219" s="480">
        <v>42524.216666666674</v>
      </c>
      <c r="I219" s="480">
        <v>42834.333333333328</v>
      </c>
      <c r="J219" s="480">
        <v>43168.666666666672</v>
      </c>
      <c r="K219" s="479">
        <v>42500</v>
      </c>
      <c r="L219" s="479">
        <v>41855.550000000003</v>
      </c>
      <c r="M219" s="479">
        <v>2.581E-2</v>
      </c>
    </row>
    <row r="220" spans="1:13">
      <c r="A220" s="254">
        <v>210</v>
      </c>
      <c r="B220" s="482" t="s">
        <v>251</v>
      </c>
      <c r="C220" s="479">
        <v>42.75</v>
      </c>
      <c r="D220" s="480">
        <v>42.983333333333327</v>
      </c>
      <c r="E220" s="480">
        <v>42.366666666666653</v>
      </c>
      <c r="F220" s="480">
        <v>41.983333333333327</v>
      </c>
      <c r="G220" s="480">
        <v>41.366666666666653</v>
      </c>
      <c r="H220" s="480">
        <v>43.366666666666653</v>
      </c>
      <c r="I220" s="480">
        <v>43.983333333333327</v>
      </c>
      <c r="J220" s="480">
        <v>44.366666666666653</v>
      </c>
      <c r="K220" s="479">
        <v>43.6</v>
      </c>
      <c r="L220" s="479">
        <v>42.6</v>
      </c>
      <c r="M220" s="479">
        <v>7.82538</v>
      </c>
    </row>
    <row r="221" spans="1:13">
      <c r="A221" s="254">
        <v>211</v>
      </c>
      <c r="B221" s="482" t="s">
        <v>108</v>
      </c>
      <c r="C221" s="479">
        <v>2430.1</v>
      </c>
      <c r="D221" s="480">
        <v>2415.7000000000003</v>
      </c>
      <c r="E221" s="480">
        <v>2396.4000000000005</v>
      </c>
      <c r="F221" s="480">
        <v>2362.7000000000003</v>
      </c>
      <c r="G221" s="480">
        <v>2343.4000000000005</v>
      </c>
      <c r="H221" s="480">
        <v>2449.4000000000005</v>
      </c>
      <c r="I221" s="480">
        <v>2468.7000000000007</v>
      </c>
      <c r="J221" s="480">
        <v>2502.4000000000005</v>
      </c>
      <c r="K221" s="479">
        <v>2435</v>
      </c>
      <c r="L221" s="479">
        <v>2382</v>
      </c>
      <c r="M221" s="479">
        <v>24.018660000000001</v>
      </c>
    </row>
    <row r="222" spans="1:13">
      <c r="A222" s="254">
        <v>212</v>
      </c>
      <c r="B222" s="482" t="s">
        <v>834</v>
      </c>
      <c r="C222" s="479">
        <v>285</v>
      </c>
      <c r="D222" s="480">
        <v>284.60000000000002</v>
      </c>
      <c r="E222" s="480">
        <v>281.25000000000006</v>
      </c>
      <c r="F222" s="480">
        <v>277.50000000000006</v>
      </c>
      <c r="G222" s="480">
        <v>274.15000000000009</v>
      </c>
      <c r="H222" s="480">
        <v>288.35000000000002</v>
      </c>
      <c r="I222" s="480">
        <v>291.69999999999993</v>
      </c>
      <c r="J222" s="480">
        <v>295.45</v>
      </c>
      <c r="K222" s="479">
        <v>287.95</v>
      </c>
      <c r="L222" s="479">
        <v>280.85000000000002</v>
      </c>
      <c r="M222" s="479">
        <v>0.53986000000000001</v>
      </c>
    </row>
    <row r="223" spans="1:13">
      <c r="A223" s="254">
        <v>213</v>
      </c>
      <c r="B223" s="482" t="s">
        <v>116</v>
      </c>
      <c r="C223" s="479">
        <v>608.20000000000005</v>
      </c>
      <c r="D223" s="480">
        <v>606.1</v>
      </c>
      <c r="E223" s="480">
        <v>601.35</v>
      </c>
      <c r="F223" s="480">
        <v>594.5</v>
      </c>
      <c r="G223" s="480">
        <v>589.75</v>
      </c>
      <c r="H223" s="480">
        <v>612.95000000000005</v>
      </c>
      <c r="I223" s="480">
        <v>617.70000000000005</v>
      </c>
      <c r="J223" s="480">
        <v>624.55000000000007</v>
      </c>
      <c r="K223" s="479">
        <v>610.85</v>
      </c>
      <c r="L223" s="479">
        <v>599.25</v>
      </c>
      <c r="M223" s="479">
        <v>169.49762999999999</v>
      </c>
    </row>
    <row r="224" spans="1:13">
      <c r="A224" s="254">
        <v>214</v>
      </c>
      <c r="B224" s="482" t="s">
        <v>252</v>
      </c>
      <c r="C224" s="479">
        <v>1453.75</v>
      </c>
      <c r="D224" s="480">
        <v>1461.8833333333332</v>
      </c>
      <c r="E224" s="480">
        <v>1441.8666666666663</v>
      </c>
      <c r="F224" s="480">
        <v>1429.9833333333331</v>
      </c>
      <c r="G224" s="480">
        <v>1409.9666666666662</v>
      </c>
      <c r="H224" s="480">
        <v>1473.7666666666664</v>
      </c>
      <c r="I224" s="480">
        <v>1493.7833333333333</v>
      </c>
      <c r="J224" s="480">
        <v>1505.6666666666665</v>
      </c>
      <c r="K224" s="479">
        <v>1481.9</v>
      </c>
      <c r="L224" s="479">
        <v>1450</v>
      </c>
      <c r="M224" s="479">
        <v>2.8658600000000001</v>
      </c>
    </row>
    <row r="225" spans="1:13">
      <c r="A225" s="254">
        <v>215</v>
      </c>
      <c r="B225" s="482" t="s">
        <v>117</v>
      </c>
      <c r="C225" s="479">
        <v>564.54999999999995</v>
      </c>
      <c r="D225" s="480">
        <v>562.85</v>
      </c>
      <c r="E225" s="480">
        <v>555.70000000000005</v>
      </c>
      <c r="F225" s="480">
        <v>546.85</v>
      </c>
      <c r="G225" s="480">
        <v>539.70000000000005</v>
      </c>
      <c r="H225" s="480">
        <v>571.70000000000005</v>
      </c>
      <c r="I225" s="480">
        <v>578.84999999999991</v>
      </c>
      <c r="J225" s="480">
        <v>587.70000000000005</v>
      </c>
      <c r="K225" s="479">
        <v>570</v>
      </c>
      <c r="L225" s="479">
        <v>554</v>
      </c>
      <c r="M225" s="479">
        <v>52.633389999999999</v>
      </c>
    </row>
    <row r="226" spans="1:13">
      <c r="A226" s="254">
        <v>216</v>
      </c>
      <c r="B226" s="482" t="s">
        <v>387</v>
      </c>
      <c r="C226" s="479">
        <v>486.5</v>
      </c>
      <c r="D226" s="480">
        <v>481.7833333333333</v>
      </c>
      <c r="E226" s="480">
        <v>473.56666666666661</v>
      </c>
      <c r="F226" s="480">
        <v>460.63333333333333</v>
      </c>
      <c r="G226" s="480">
        <v>452.41666666666663</v>
      </c>
      <c r="H226" s="480">
        <v>494.71666666666658</v>
      </c>
      <c r="I226" s="480">
        <v>502.93333333333328</v>
      </c>
      <c r="J226" s="480">
        <v>515.86666666666656</v>
      </c>
      <c r="K226" s="479">
        <v>490</v>
      </c>
      <c r="L226" s="479">
        <v>468.85</v>
      </c>
      <c r="M226" s="479">
        <v>15.935180000000001</v>
      </c>
    </row>
    <row r="227" spans="1:13">
      <c r="A227" s="254">
        <v>217</v>
      </c>
      <c r="B227" s="482" t="s">
        <v>388</v>
      </c>
      <c r="C227" s="479">
        <v>3388.85</v>
      </c>
      <c r="D227" s="480">
        <v>3443.4666666666672</v>
      </c>
      <c r="E227" s="480">
        <v>3257.9333333333343</v>
      </c>
      <c r="F227" s="480">
        <v>3127.0166666666673</v>
      </c>
      <c r="G227" s="480">
        <v>2941.4833333333345</v>
      </c>
      <c r="H227" s="480">
        <v>3574.3833333333341</v>
      </c>
      <c r="I227" s="480">
        <v>3759.916666666667</v>
      </c>
      <c r="J227" s="480">
        <v>3890.8333333333339</v>
      </c>
      <c r="K227" s="479">
        <v>3629</v>
      </c>
      <c r="L227" s="479">
        <v>3312.55</v>
      </c>
      <c r="M227" s="479">
        <v>0.40389999999999998</v>
      </c>
    </row>
    <row r="228" spans="1:13">
      <c r="A228" s="254">
        <v>218</v>
      </c>
      <c r="B228" s="482" t="s">
        <v>253</v>
      </c>
      <c r="C228" s="479">
        <v>40.549999999999997</v>
      </c>
      <c r="D228" s="480">
        <v>41.4</v>
      </c>
      <c r="E228" s="480">
        <v>39.299999999999997</v>
      </c>
      <c r="F228" s="480">
        <v>38.049999999999997</v>
      </c>
      <c r="G228" s="480">
        <v>35.949999999999996</v>
      </c>
      <c r="H228" s="480">
        <v>42.65</v>
      </c>
      <c r="I228" s="480">
        <v>44.750000000000007</v>
      </c>
      <c r="J228" s="480">
        <v>46</v>
      </c>
      <c r="K228" s="479">
        <v>43.5</v>
      </c>
      <c r="L228" s="479">
        <v>40.15</v>
      </c>
      <c r="M228" s="479">
        <v>1192.71336</v>
      </c>
    </row>
    <row r="229" spans="1:13">
      <c r="A229" s="254">
        <v>219</v>
      </c>
      <c r="B229" s="482" t="s">
        <v>119</v>
      </c>
      <c r="C229" s="479">
        <v>56.85</v>
      </c>
      <c r="D229" s="480">
        <v>56.583333333333336</v>
      </c>
      <c r="E229" s="480">
        <v>56.06666666666667</v>
      </c>
      <c r="F229" s="480">
        <v>55.283333333333331</v>
      </c>
      <c r="G229" s="480">
        <v>54.766666666666666</v>
      </c>
      <c r="H229" s="480">
        <v>57.366666666666674</v>
      </c>
      <c r="I229" s="480">
        <v>57.88333333333334</v>
      </c>
      <c r="J229" s="480">
        <v>58.666666666666679</v>
      </c>
      <c r="K229" s="479">
        <v>57.1</v>
      </c>
      <c r="L229" s="479">
        <v>55.8</v>
      </c>
      <c r="M229" s="479">
        <v>246.39694</v>
      </c>
    </row>
    <row r="230" spans="1:13">
      <c r="A230" s="254">
        <v>220</v>
      </c>
      <c r="B230" s="482" t="s">
        <v>389</v>
      </c>
      <c r="C230" s="479">
        <v>52.6</v>
      </c>
      <c r="D230" s="480">
        <v>52.366666666666667</v>
      </c>
      <c r="E230" s="480">
        <v>51.733333333333334</v>
      </c>
      <c r="F230" s="480">
        <v>50.866666666666667</v>
      </c>
      <c r="G230" s="480">
        <v>50.233333333333334</v>
      </c>
      <c r="H230" s="480">
        <v>53.233333333333334</v>
      </c>
      <c r="I230" s="480">
        <v>53.866666666666674</v>
      </c>
      <c r="J230" s="480">
        <v>54.733333333333334</v>
      </c>
      <c r="K230" s="479">
        <v>53</v>
      </c>
      <c r="L230" s="479">
        <v>51.5</v>
      </c>
      <c r="M230" s="479">
        <v>48.396259999999998</v>
      </c>
    </row>
    <row r="231" spans="1:13">
      <c r="A231" s="254">
        <v>221</v>
      </c>
      <c r="B231" s="482" t="s">
        <v>390</v>
      </c>
      <c r="C231" s="479">
        <v>945.4</v>
      </c>
      <c r="D231" s="480">
        <v>949.51666666666677</v>
      </c>
      <c r="E231" s="480">
        <v>925.93333333333351</v>
      </c>
      <c r="F231" s="480">
        <v>906.4666666666667</v>
      </c>
      <c r="G231" s="480">
        <v>882.88333333333344</v>
      </c>
      <c r="H231" s="480">
        <v>968.98333333333358</v>
      </c>
      <c r="I231" s="480">
        <v>992.56666666666683</v>
      </c>
      <c r="J231" s="480">
        <v>1012.0333333333336</v>
      </c>
      <c r="K231" s="479">
        <v>973.1</v>
      </c>
      <c r="L231" s="479">
        <v>930.05</v>
      </c>
      <c r="M231" s="479">
        <v>0.85828000000000004</v>
      </c>
    </row>
    <row r="232" spans="1:13">
      <c r="A232" s="254">
        <v>222</v>
      </c>
      <c r="B232" s="482" t="s">
        <v>391</v>
      </c>
      <c r="C232" s="479">
        <v>264.45</v>
      </c>
      <c r="D232" s="480">
        <v>260.63333333333333</v>
      </c>
      <c r="E232" s="480">
        <v>256.81666666666666</v>
      </c>
      <c r="F232" s="480">
        <v>249.18333333333334</v>
      </c>
      <c r="G232" s="480">
        <v>245.36666666666667</v>
      </c>
      <c r="H232" s="480">
        <v>268.26666666666665</v>
      </c>
      <c r="I232" s="480">
        <v>272.08333333333326</v>
      </c>
      <c r="J232" s="480">
        <v>279.71666666666664</v>
      </c>
      <c r="K232" s="479">
        <v>264.45</v>
      </c>
      <c r="L232" s="479">
        <v>253</v>
      </c>
      <c r="M232" s="479">
        <v>2.2158099999999998</v>
      </c>
    </row>
    <row r="233" spans="1:13">
      <c r="A233" s="254">
        <v>223</v>
      </c>
      <c r="B233" s="482" t="s">
        <v>746</v>
      </c>
      <c r="C233" s="479">
        <v>1165.4000000000001</v>
      </c>
      <c r="D233" s="480">
        <v>1175.2333333333333</v>
      </c>
      <c r="E233" s="480">
        <v>1136.1166666666668</v>
      </c>
      <c r="F233" s="480">
        <v>1106.8333333333335</v>
      </c>
      <c r="G233" s="480">
        <v>1067.7166666666669</v>
      </c>
      <c r="H233" s="480">
        <v>1204.5166666666667</v>
      </c>
      <c r="I233" s="480">
        <v>1243.633333333333</v>
      </c>
      <c r="J233" s="480">
        <v>1272.9166666666665</v>
      </c>
      <c r="K233" s="479">
        <v>1214.3499999999999</v>
      </c>
      <c r="L233" s="479">
        <v>1145.95</v>
      </c>
      <c r="M233" s="479">
        <v>0.1593</v>
      </c>
    </row>
    <row r="234" spans="1:13">
      <c r="A234" s="254">
        <v>224</v>
      </c>
      <c r="B234" s="482" t="s">
        <v>750</v>
      </c>
      <c r="C234" s="479">
        <v>649.5</v>
      </c>
      <c r="D234" s="480">
        <v>637.73333333333335</v>
      </c>
      <c r="E234" s="480">
        <v>613.9666666666667</v>
      </c>
      <c r="F234" s="480">
        <v>578.43333333333339</v>
      </c>
      <c r="G234" s="480">
        <v>554.66666666666674</v>
      </c>
      <c r="H234" s="480">
        <v>673.26666666666665</v>
      </c>
      <c r="I234" s="480">
        <v>697.0333333333333</v>
      </c>
      <c r="J234" s="480">
        <v>732.56666666666661</v>
      </c>
      <c r="K234" s="479">
        <v>661.5</v>
      </c>
      <c r="L234" s="479">
        <v>602.20000000000005</v>
      </c>
      <c r="M234" s="479">
        <v>47.822040000000001</v>
      </c>
    </row>
    <row r="235" spans="1:13">
      <c r="A235" s="254">
        <v>225</v>
      </c>
      <c r="B235" s="482" t="s">
        <v>392</v>
      </c>
      <c r="C235" s="479">
        <v>103.2</v>
      </c>
      <c r="D235" s="480">
        <v>103.46666666666668</v>
      </c>
      <c r="E235" s="480">
        <v>102.53333333333336</v>
      </c>
      <c r="F235" s="480">
        <v>101.86666666666667</v>
      </c>
      <c r="G235" s="480">
        <v>100.93333333333335</v>
      </c>
      <c r="H235" s="480">
        <v>104.13333333333337</v>
      </c>
      <c r="I235" s="480">
        <v>105.06666666666668</v>
      </c>
      <c r="J235" s="480">
        <v>105.73333333333338</v>
      </c>
      <c r="K235" s="479">
        <v>104.4</v>
      </c>
      <c r="L235" s="479">
        <v>102.8</v>
      </c>
      <c r="M235" s="479">
        <v>5.6534199999999997</v>
      </c>
    </row>
    <row r="236" spans="1:13">
      <c r="A236" s="254">
        <v>226</v>
      </c>
      <c r="B236" s="482" t="s">
        <v>393</v>
      </c>
      <c r="C236" s="479">
        <v>88.1</v>
      </c>
      <c r="D236" s="480">
        <v>88.216666666666654</v>
      </c>
      <c r="E236" s="480">
        <v>87.633333333333312</v>
      </c>
      <c r="F236" s="480">
        <v>87.166666666666657</v>
      </c>
      <c r="G236" s="480">
        <v>86.583333333333314</v>
      </c>
      <c r="H236" s="480">
        <v>88.683333333333309</v>
      </c>
      <c r="I236" s="480">
        <v>89.266666666666652</v>
      </c>
      <c r="J236" s="480">
        <v>89.733333333333306</v>
      </c>
      <c r="K236" s="479">
        <v>88.8</v>
      </c>
      <c r="L236" s="479">
        <v>87.75</v>
      </c>
      <c r="M236" s="479">
        <v>6.0252100000000004</v>
      </c>
    </row>
    <row r="237" spans="1:13">
      <c r="A237" s="254">
        <v>227</v>
      </c>
      <c r="B237" s="482" t="s">
        <v>126</v>
      </c>
      <c r="C237" s="479">
        <v>202.75</v>
      </c>
      <c r="D237" s="480">
        <v>203.6</v>
      </c>
      <c r="E237" s="480">
        <v>201.25</v>
      </c>
      <c r="F237" s="480">
        <v>199.75</v>
      </c>
      <c r="G237" s="480">
        <v>197.4</v>
      </c>
      <c r="H237" s="480">
        <v>205.1</v>
      </c>
      <c r="I237" s="480">
        <v>207.44999999999996</v>
      </c>
      <c r="J237" s="480">
        <v>208.95</v>
      </c>
      <c r="K237" s="479">
        <v>205.95</v>
      </c>
      <c r="L237" s="479">
        <v>202.1</v>
      </c>
      <c r="M237" s="479">
        <v>143.20889</v>
      </c>
    </row>
    <row r="238" spans="1:13">
      <c r="A238" s="254">
        <v>228</v>
      </c>
      <c r="B238" s="482" t="s">
        <v>395</v>
      </c>
      <c r="C238" s="479">
        <v>115.35</v>
      </c>
      <c r="D238" s="480">
        <v>114.5</v>
      </c>
      <c r="E238" s="480">
        <v>112.4</v>
      </c>
      <c r="F238" s="480">
        <v>109.45</v>
      </c>
      <c r="G238" s="480">
        <v>107.35000000000001</v>
      </c>
      <c r="H238" s="480">
        <v>117.45</v>
      </c>
      <c r="I238" s="480">
        <v>119.55</v>
      </c>
      <c r="J238" s="480">
        <v>122.5</v>
      </c>
      <c r="K238" s="479">
        <v>116.6</v>
      </c>
      <c r="L238" s="479">
        <v>111.55</v>
      </c>
      <c r="M238" s="479">
        <v>10.829140000000001</v>
      </c>
    </row>
    <row r="239" spans="1:13">
      <c r="A239" s="254">
        <v>229</v>
      </c>
      <c r="B239" s="482" t="s">
        <v>396</v>
      </c>
      <c r="C239" s="479">
        <v>164.45</v>
      </c>
      <c r="D239" s="480">
        <v>165.08333333333334</v>
      </c>
      <c r="E239" s="480">
        <v>162.91666666666669</v>
      </c>
      <c r="F239" s="480">
        <v>161.38333333333335</v>
      </c>
      <c r="G239" s="480">
        <v>159.2166666666667</v>
      </c>
      <c r="H239" s="480">
        <v>166.61666666666667</v>
      </c>
      <c r="I239" s="480">
        <v>168.78333333333336</v>
      </c>
      <c r="J239" s="480">
        <v>170.31666666666666</v>
      </c>
      <c r="K239" s="479">
        <v>167.25</v>
      </c>
      <c r="L239" s="479">
        <v>163.55000000000001</v>
      </c>
      <c r="M239" s="479">
        <v>10.2842</v>
      </c>
    </row>
    <row r="240" spans="1:13">
      <c r="A240" s="254">
        <v>230</v>
      </c>
      <c r="B240" s="482" t="s">
        <v>115</v>
      </c>
      <c r="C240" s="479">
        <v>176.6</v>
      </c>
      <c r="D240" s="480">
        <v>177.54999999999998</v>
      </c>
      <c r="E240" s="480">
        <v>173.69999999999996</v>
      </c>
      <c r="F240" s="480">
        <v>170.79999999999998</v>
      </c>
      <c r="G240" s="480">
        <v>166.94999999999996</v>
      </c>
      <c r="H240" s="480">
        <v>180.44999999999996</v>
      </c>
      <c r="I240" s="480">
        <v>184.29999999999998</v>
      </c>
      <c r="J240" s="480">
        <v>187.19999999999996</v>
      </c>
      <c r="K240" s="479">
        <v>181.4</v>
      </c>
      <c r="L240" s="479">
        <v>174.65</v>
      </c>
      <c r="M240" s="479">
        <v>76.820279999999997</v>
      </c>
    </row>
    <row r="241" spans="1:13">
      <c r="A241" s="254">
        <v>231</v>
      </c>
      <c r="B241" s="482" t="s">
        <v>397</v>
      </c>
      <c r="C241" s="479">
        <v>76.8</v>
      </c>
      <c r="D241" s="480">
        <v>77.05</v>
      </c>
      <c r="E241" s="480">
        <v>75.599999999999994</v>
      </c>
      <c r="F241" s="480">
        <v>74.399999999999991</v>
      </c>
      <c r="G241" s="480">
        <v>72.949999999999989</v>
      </c>
      <c r="H241" s="480">
        <v>78.25</v>
      </c>
      <c r="I241" s="480">
        <v>79.700000000000017</v>
      </c>
      <c r="J241" s="480">
        <v>80.900000000000006</v>
      </c>
      <c r="K241" s="479">
        <v>78.5</v>
      </c>
      <c r="L241" s="479">
        <v>75.849999999999994</v>
      </c>
      <c r="M241" s="479">
        <v>30.72589</v>
      </c>
    </row>
    <row r="242" spans="1:13">
      <c r="A242" s="254">
        <v>232</v>
      </c>
      <c r="B242" s="482" t="s">
        <v>747</v>
      </c>
      <c r="C242" s="479">
        <v>7687.05</v>
      </c>
      <c r="D242" s="480">
        <v>7637.7666666666673</v>
      </c>
      <c r="E242" s="480">
        <v>7526.133333333335</v>
      </c>
      <c r="F242" s="480">
        <v>7365.2166666666681</v>
      </c>
      <c r="G242" s="480">
        <v>7253.5833333333358</v>
      </c>
      <c r="H242" s="480">
        <v>7798.6833333333343</v>
      </c>
      <c r="I242" s="480">
        <v>7910.3166666666675</v>
      </c>
      <c r="J242" s="480">
        <v>8071.2333333333336</v>
      </c>
      <c r="K242" s="479">
        <v>7749.4</v>
      </c>
      <c r="L242" s="479">
        <v>7476.85</v>
      </c>
      <c r="M242" s="479">
        <v>1.59389</v>
      </c>
    </row>
    <row r="243" spans="1:13">
      <c r="A243" s="254">
        <v>233</v>
      </c>
      <c r="B243" s="482" t="s">
        <v>254</v>
      </c>
      <c r="C243" s="479">
        <v>113.85</v>
      </c>
      <c r="D243" s="480">
        <v>114.13333333333333</v>
      </c>
      <c r="E243" s="480">
        <v>112.26666666666665</v>
      </c>
      <c r="F243" s="480">
        <v>110.68333333333332</v>
      </c>
      <c r="G243" s="480">
        <v>108.81666666666665</v>
      </c>
      <c r="H243" s="480">
        <v>115.71666666666665</v>
      </c>
      <c r="I243" s="480">
        <v>117.58333333333333</v>
      </c>
      <c r="J243" s="480">
        <v>119.16666666666666</v>
      </c>
      <c r="K243" s="479">
        <v>116</v>
      </c>
      <c r="L243" s="479">
        <v>112.55</v>
      </c>
      <c r="M243" s="479">
        <v>20.397490000000001</v>
      </c>
    </row>
    <row r="244" spans="1:13">
      <c r="A244" s="254">
        <v>234</v>
      </c>
      <c r="B244" s="482" t="s">
        <v>398</v>
      </c>
      <c r="C244" s="479">
        <v>395</v>
      </c>
      <c r="D244" s="480">
        <v>395.3</v>
      </c>
      <c r="E244" s="480">
        <v>384.70000000000005</v>
      </c>
      <c r="F244" s="480">
        <v>374.40000000000003</v>
      </c>
      <c r="G244" s="480">
        <v>363.80000000000007</v>
      </c>
      <c r="H244" s="480">
        <v>405.6</v>
      </c>
      <c r="I244" s="480">
        <v>416.20000000000005</v>
      </c>
      <c r="J244" s="480">
        <v>426.5</v>
      </c>
      <c r="K244" s="479">
        <v>405.9</v>
      </c>
      <c r="L244" s="479">
        <v>385</v>
      </c>
      <c r="M244" s="479">
        <v>41.20093</v>
      </c>
    </row>
    <row r="245" spans="1:13">
      <c r="A245" s="254">
        <v>235</v>
      </c>
      <c r="B245" s="482" t="s">
        <v>255</v>
      </c>
      <c r="C245" s="479">
        <v>112.6</v>
      </c>
      <c r="D245" s="480">
        <v>112.46666666666665</v>
      </c>
      <c r="E245" s="480">
        <v>111.43333333333331</v>
      </c>
      <c r="F245" s="480">
        <v>110.26666666666665</v>
      </c>
      <c r="G245" s="480">
        <v>109.23333333333331</v>
      </c>
      <c r="H245" s="480">
        <v>113.63333333333331</v>
      </c>
      <c r="I245" s="480">
        <v>114.66666666666664</v>
      </c>
      <c r="J245" s="480">
        <v>115.83333333333331</v>
      </c>
      <c r="K245" s="479">
        <v>113.5</v>
      </c>
      <c r="L245" s="479">
        <v>111.3</v>
      </c>
      <c r="M245" s="479">
        <v>10.858029999999999</v>
      </c>
    </row>
    <row r="246" spans="1:13">
      <c r="A246" s="254">
        <v>236</v>
      </c>
      <c r="B246" s="482" t="s">
        <v>125</v>
      </c>
      <c r="C246" s="479">
        <v>92.6</v>
      </c>
      <c r="D246" s="480">
        <v>92.583333333333329</v>
      </c>
      <c r="E246" s="480">
        <v>92.016666666666652</v>
      </c>
      <c r="F246" s="480">
        <v>91.433333333333323</v>
      </c>
      <c r="G246" s="480">
        <v>90.866666666666646</v>
      </c>
      <c r="H246" s="480">
        <v>93.166666666666657</v>
      </c>
      <c r="I246" s="480">
        <v>93.733333333333348</v>
      </c>
      <c r="J246" s="480">
        <v>94.316666666666663</v>
      </c>
      <c r="K246" s="479">
        <v>93.15</v>
      </c>
      <c r="L246" s="479">
        <v>92</v>
      </c>
      <c r="M246" s="479">
        <v>147.22752</v>
      </c>
    </row>
    <row r="247" spans="1:13">
      <c r="A247" s="254">
        <v>237</v>
      </c>
      <c r="B247" s="482" t="s">
        <v>399</v>
      </c>
      <c r="C247" s="479">
        <v>15.8</v>
      </c>
      <c r="D247" s="480">
        <v>15.950000000000001</v>
      </c>
      <c r="E247" s="480">
        <v>15.600000000000001</v>
      </c>
      <c r="F247" s="480">
        <v>15.4</v>
      </c>
      <c r="G247" s="480">
        <v>15.05</v>
      </c>
      <c r="H247" s="480">
        <v>16.150000000000002</v>
      </c>
      <c r="I247" s="480">
        <v>16.5</v>
      </c>
      <c r="J247" s="480">
        <v>16.700000000000003</v>
      </c>
      <c r="K247" s="479">
        <v>16.3</v>
      </c>
      <c r="L247" s="479">
        <v>15.75</v>
      </c>
      <c r="M247" s="479">
        <v>73.576890000000006</v>
      </c>
    </row>
    <row r="248" spans="1:13">
      <c r="A248" s="254">
        <v>238</v>
      </c>
      <c r="B248" s="482" t="s">
        <v>772</v>
      </c>
      <c r="C248" s="479">
        <v>1725.2</v>
      </c>
      <c r="D248" s="480">
        <v>1728.4166666666667</v>
      </c>
      <c r="E248" s="480">
        <v>1712.8333333333335</v>
      </c>
      <c r="F248" s="480">
        <v>1700.4666666666667</v>
      </c>
      <c r="G248" s="480">
        <v>1684.8833333333334</v>
      </c>
      <c r="H248" s="480">
        <v>1740.7833333333335</v>
      </c>
      <c r="I248" s="480">
        <v>1756.366666666667</v>
      </c>
      <c r="J248" s="480">
        <v>1768.7333333333336</v>
      </c>
      <c r="K248" s="479">
        <v>1744</v>
      </c>
      <c r="L248" s="479">
        <v>1716.05</v>
      </c>
      <c r="M248" s="479">
        <v>4.7723599999999999</v>
      </c>
    </row>
    <row r="249" spans="1:13">
      <c r="A249" s="254">
        <v>239</v>
      </c>
      <c r="B249" s="482" t="s">
        <v>748</v>
      </c>
      <c r="C249" s="479">
        <v>358.45</v>
      </c>
      <c r="D249" s="480">
        <v>355.9666666666667</v>
      </c>
      <c r="E249" s="480">
        <v>334.23333333333341</v>
      </c>
      <c r="F249" s="480">
        <v>310.01666666666671</v>
      </c>
      <c r="G249" s="480">
        <v>288.28333333333342</v>
      </c>
      <c r="H249" s="480">
        <v>380.18333333333339</v>
      </c>
      <c r="I249" s="480">
        <v>401.91666666666674</v>
      </c>
      <c r="J249" s="480">
        <v>426.13333333333338</v>
      </c>
      <c r="K249" s="479">
        <v>377.7</v>
      </c>
      <c r="L249" s="479">
        <v>331.75</v>
      </c>
      <c r="M249" s="479">
        <v>18.520579999999999</v>
      </c>
    </row>
    <row r="250" spans="1:13">
      <c r="A250" s="254">
        <v>240</v>
      </c>
      <c r="B250" s="482" t="s">
        <v>120</v>
      </c>
      <c r="C250" s="479">
        <v>519.85</v>
      </c>
      <c r="D250" s="480">
        <v>516.51666666666665</v>
      </c>
      <c r="E250" s="480">
        <v>511.0333333333333</v>
      </c>
      <c r="F250" s="480">
        <v>502.21666666666664</v>
      </c>
      <c r="G250" s="480">
        <v>496.73333333333329</v>
      </c>
      <c r="H250" s="480">
        <v>525.33333333333326</v>
      </c>
      <c r="I250" s="480">
        <v>530.81666666666661</v>
      </c>
      <c r="J250" s="480">
        <v>539.63333333333333</v>
      </c>
      <c r="K250" s="479">
        <v>522</v>
      </c>
      <c r="L250" s="479">
        <v>507.7</v>
      </c>
      <c r="M250" s="479">
        <v>14.30439</v>
      </c>
    </row>
    <row r="251" spans="1:13">
      <c r="A251" s="254">
        <v>241</v>
      </c>
      <c r="B251" s="482" t="s">
        <v>826</v>
      </c>
      <c r="C251" s="479">
        <v>259.3</v>
      </c>
      <c r="D251" s="480">
        <v>257.38333333333338</v>
      </c>
      <c r="E251" s="480">
        <v>254.91666666666674</v>
      </c>
      <c r="F251" s="480">
        <v>250.53333333333336</v>
      </c>
      <c r="G251" s="480">
        <v>248.06666666666672</v>
      </c>
      <c r="H251" s="480">
        <v>261.76666666666677</v>
      </c>
      <c r="I251" s="480">
        <v>264.23333333333335</v>
      </c>
      <c r="J251" s="480">
        <v>268.61666666666679</v>
      </c>
      <c r="K251" s="479">
        <v>259.85000000000002</v>
      </c>
      <c r="L251" s="479">
        <v>253</v>
      </c>
      <c r="M251" s="479">
        <v>25.17332</v>
      </c>
    </row>
    <row r="252" spans="1:13">
      <c r="A252" s="254">
        <v>242</v>
      </c>
      <c r="B252" s="482" t="s">
        <v>122</v>
      </c>
      <c r="C252" s="479">
        <v>924.95</v>
      </c>
      <c r="D252" s="480">
        <v>927.86666666666667</v>
      </c>
      <c r="E252" s="480">
        <v>917.08333333333337</v>
      </c>
      <c r="F252" s="480">
        <v>909.2166666666667</v>
      </c>
      <c r="G252" s="480">
        <v>898.43333333333339</v>
      </c>
      <c r="H252" s="480">
        <v>935.73333333333335</v>
      </c>
      <c r="I252" s="480">
        <v>946.51666666666665</v>
      </c>
      <c r="J252" s="480">
        <v>954.38333333333333</v>
      </c>
      <c r="K252" s="479">
        <v>938.65</v>
      </c>
      <c r="L252" s="479">
        <v>920</v>
      </c>
      <c r="M252" s="479">
        <v>37.05397</v>
      </c>
    </row>
    <row r="253" spans="1:13">
      <c r="A253" s="254">
        <v>243</v>
      </c>
      <c r="B253" s="482" t="s">
        <v>256</v>
      </c>
      <c r="C253" s="479">
        <v>4758.45</v>
      </c>
      <c r="D253" s="480">
        <v>4786.4833333333336</v>
      </c>
      <c r="E253" s="480">
        <v>4693.9666666666672</v>
      </c>
      <c r="F253" s="480">
        <v>4629.4833333333336</v>
      </c>
      <c r="G253" s="480">
        <v>4536.9666666666672</v>
      </c>
      <c r="H253" s="480">
        <v>4850.9666666666672</v>
      </c>
      <c r="I253" s="480">
        <v>4943.4833333333336</v>
      </c>
      <c r="J253" s="480">
        <v>5007.9666666666672</v>
      </c>
      <c r="K253" s="479">
        <v>4879</v>
      </c>
      <c r="L253" s="479">
        <v>4722</v>
      </c>
      <c r="M253" s="479">
        <v>4.2563599999999999</v>
      </c>
    </row>
    <row r="254" spans="1:13">
      <c r="A254" s="254">
        <v>244</v>
      </c>
      <c r="B254" s="482" t="s">
        <v>124</v>
      </c>
      <c r="C254" s="479">
        <v>1361.6</v>
      </c>
      <c r="D254" s="480">
        <v>1354.5666666666668</v>
      </c>
      <c r="E254" s="480">
        <v>1344.4333333333336</v>
      </c>
      <c r="F254" s="480">
        <v>1327.2666666666669</v>
      </c>
      <c r="G254" s="480">
        <v>1317.1333333333337</v>
      </c>
      <c r="H254" s="480">
        <v>1371.7333333333336</v>
      </c>
      <c r="I254" s="480">
        <v>1381.8666666666668</v>
      </c>
      <c r="J254" s="480">
        <v>1399.0333333333335</v>
      </c>
      <c r="K254" s="479">
        <v>1364.7</v>
      </c>
      <c r="L254" s="479">
        <v>1337.4</v>
      </c>
      <c r="M254" s="479">
        <v>48.100900000000003</v>
      </c>
    </row>
    <row r="255" spans="1:13">
      <c r="A255" s="254">
        <v>245</v>
      </c>
      <c r="B255" s="482" t="s">
        <v>749</v>
      </c>
      <c r="C255" s="479">
        <v>739</v>
      </c>
      <c r="D255" s="480">
        <v>739.2833333333333</v>
      </c>
      <c r="E255" s="480">
        <v>734.81666666666661</v>
      </c>
      <c r="F255" s="480">
        <v>730.63333333333333</v>
      </c>
      <c r="G255" s="480">
        <v>726.16666666666663</v>
      </c>
      <c r="H255" s="480">
        <v>743.46666666666658</v>
      </c>
      <c r="I255" s="480">
        <v>747.93333333333328</v>
      </c>
      <c r="J255" s="480">
        <v>752.11666666666656</v>
      </c>
      <c r="K255" s="479">
        <v>743.75</v>
      </c>
      <c r="L255" s="479">
        <v>735.1</v>
      </c>
      <c r="M255" s="479">
        <v>0.18576000000000001</v>
      </c>
    </row>
    <row r="256" spans="1:13">
      <c r="A256" s="254">
        <v>246</v>
      </c>
      <c r="B256" s="482" t="s">
        <v>400</v>
      </c>
      <c r="C256" s="479">
        <v>272.75</v>
      </c>
      <c r="D256" s="480">
        <v>270.73333333333335</v>
      </c>
      <c r="E256" s="480">
        <v>266.56666666666672</v>
      </c>
      <c r="F256" s="480">
        <v>260.38333333333338</v>
      </c>
      <c r="G256" s="480">
        <v>256.21666666666675</v>
      </c>
      <c r="H256" s="480">
        <v>276.91666666666669</v>
      </c>
      <c r="I256" s="480">
        <v>281.08333333333331</v>
      </c>
      <c r="J256" s="480">
        <v>287.26666666666665</v>
      </c>
      <c r="K256" s="479">
        <v>274.89999999999998</v>
      </c>
      <c r="L256" s="479">
        <v>264.55</v>
      </c>
      <c r="M256" s="479">
        <v>2.9020999999999999</v>
      </c>
    </row>
    <row r="257" spans="1:13">
      <c r="A257" s="254">
        <v>247</v>
      </c>
      <c r="B257" s="482" t="s">
        <v>121</v>
      </c>
      <c r="C257" s="479">
        <v>1662.95</v>
      </c>
      <c r="D257" s="480">
        <v>1661.25</v>
      </c>
      <c r="E257" s="480">
        <v>1639.5</v>
      </c>
      <c r="F257" s="480">
        <v>1616.05</v>
      </c>
      <c r="G257" s="480">
        <v>1594.3</v>
      </c>
      <c r="H257" s="480">
        <v>1684.7</v>
      </c>
      <c r="I257" s="480">
        <v>1706.45</v>
      </c>
      <c r="J257" s="480">
        <v>1729.9</v>
      </c>
      <c r="K257" s="479">
        <v>1683</v>
      </c>
      <c r="L257" s="479">
        <v>1637.8</v>
      </c>
      <c r="M257" s="479">
        <v>6.4631499999999997</v>
      </c>
    </row>
    <row r="258" spans="1:13">
      <c r="A258" s="254">
        <v>248</v>
      </c>
      <c r="B258" s="482" t="s">
        <v>257</v>
      </c>
      <c r="C258" s="479">
        <v>2095.85</v>
      </c>
      <c r="D258" s="480">
        <v>2095.6833333333329</v>
      </c>
      <c r="E258" s="480">
        <v>2062.016666666666</v>
      </c>
      <c r="F258" s="480">
        <v>2028.1833333333329</v>
      </c>
      <c r="G258" s="480">
        <v>1994.516666666666</v>
      </c>
      <c r="H258" s="480">
        <v>2129.516666666666</v>
      </c>
      <c r="I258" s="480">
        <v>2163.1833333333329</v>
      </c>
      <c r="J258" s="480">
        <v>2197.016666666666</v>
      </c>
      <c r="K258" s="479">
        <v>2129.35</v>
      </c>
      <c r="L258" s="479">
        <v>2061.85</v>
      </c>
      <c r="M258" s="479">
        <v>1.08457</v>
      </c>
    </row>
    <row r="259" spans="1:13">
      <c r="A259" s="254">
        <v>249</v>
      </c>
      <c r="B259" s="482" t="s">
        <v>401</v>
      </c>
      <c r="C259" s="479">
        <v>1455.2</v>
      </c>
      <c r="D259" s="480">
        <v>1457.3999999999999</v>
      </c>
      <c r="E259" s="480">
        <v>1420.7999999999997</v>
      </c>
      <c r="F259" s="480">
        <v>1386.3999999999999</v>
      </c>
      <c r="G259" s="480">
        <v>1349.7999999999997</v>
      </c>
      <c r="H259" s="480">
        <v>1491.7999999999997</v>
      </c>
      <c r="I259" s="480">
        <v>1528.3999999999996</v>
      </c>
      <c r="J259" s="480">
        <v>1562.7999999999997</v>
      </c>
      <c r="K259" s="479">
        <v>1494</v>
      </c>
      <c r="L259" s="479">
        <v>1423</v>
      </c>
      <c r="M259" s="479">
        <v>3.2935099999999999</v>
      </c>
    </row>
    <row r="260" spans="1:13">
      <c r="A260" s="254">
        <v>250</v>
      </c>
      <c r="B260" s="482" t="s">
        <v>402</v>
      </c>
      <c r="C260" s="479">
        <v>2778.35</v>
      </c>
      <c r="D260" s="480">
        <v>2772.4500000000003</v>
      </c>
      <c r="E260" s="480">
        <v>2754.9000000000005</v>
      </c>
      <c r="F260" s="480">
        <v>2731.4500000000003</v>
      </c>
      <c r="G260" s="480">
        <v>2713.9000000000005</v>
      </c>
      <c r="H260" s="480">
        <v>2795.9000000000005</v>
      </c>
      <c r="I260" s="480">
        <v>2813.4500000000007</v>
      </c>
      <c r="J260" s="480">
        <v>2836.9000000000005</v>
      </c>
      <c r="K260" s="479">
        <v>2790</v>
      </c>
      <c r="L260" s="479">
        <v>2749</v>
      </c>
      <c r="M260" s="479">
        <v>0.60977999999999999</v>
      </c>
    </row>
    <row r="261" spans="1:13">
      <c r="A261" s="254">
        <v>251</v>
      </c>
      <c r="B261" s="482" t="s">
        <v>403</v>
      </c>
      <c r="C261" s="479">
        <v>407.55</v>
      </c>
      <c r="D261" s="480">
        <v>410.7833333333333</v>
      </c>
      <c r="E261" s="480">
        <v>403.26666666666659</v>
      </c>
      <c r="F261" s="480">
        <v>398.98333333333329</v>
      </c>
      <c r="G261" s="480">
        <v>391.46666666666658</v>
      </c>
      <c r="H261" s="480">
        <v>415.06666666666661</v>
      </c>
      <c r="I261" s="480">
        <v>422.58333333333326</v>
      </c>
      <c r="J261" s="480">
        <v>426.86666666666662</v>
      </c>
      <c r="K261" s="479">
        <v>418.3</v>
      </c>
      <c r="L261" s="479">
        <v>406.5</v>
      </c>
      <c r="M261" s="479">
        <v>1.5475399999999999</v>
      </c>
    </row>
    <row r="262" spans="1:13">
      <c r="A262" s="254">
        <v>252</v>
      </c>
      <c r="B262" s="482" t="s">
        <v>404</v>
      </c>
      <c r="C262" s="479">
        <v>144.25</v>
      </c>
      <c r="D262" s="480">
        <v>143.61666666666667</v>
      </c>
      <c r="E262" s="480">
        <v>141.98333333333335</v>
      </c>
      <c r="F262" s="480">
        <v>139.71666666666667</v>
      </c>
      <c r="G262" s="480">
        <v>138.08333333333334</v>
      </c>
      <c r="H262" s="480">
        <v>145.88333333333335</v>
      </c>
      <c r="I262" s="480">
        <v>147.51666666666668</v>
      </c>
      <c r="J262" s="480">
        <v>149.78333333333336</v>
      </c>
      <c r="K262" s="479">
        <v>145.25</v>
      </c>
      <c r="L262" s="479">
        <v>141.35</v>
      </c>
      <c r="M262" s="479">
        <v>6.1187399999999998</v>
      </c>
    </row>
    <row r="263" spans="1:13">
      <c r="A263" s="254">
        <v>253</v>
      </c>
      <c r="B263" s="482" t="s">
        <v>405</v>
      </c>
      <c r="C263" s="479">
        <v>115.8</v>
      </c>
      <c r="D263" s="480">
        <v>116.58333333333333</v>
      </c>
      <c r="E263" s="480">
        <v>113.46666666666665</v>
      </c>
      <c r="F263" s="480">
        <v>111.13333333333333</v>
      </c>
      <c r="G263" s="480">
        <v>108.01666666666665</v>
      </c>
      <c r="H263" s="480">
        <v>118.91666666666666</v>
      </c>
      <c r="I263" s="480">
        <v>122.03333333333333</v>
      </c>
      <c r="J263" s="480">
        <v>124.36666666666666</v>
      </c>
      <c r="K263" s="479">
        <v>119.7</v>
      </c>
      <c r="L263" s="479">
        <v>114.25</v>
      </c>
      <c r="M263" s="479">
        <v>9.1127099999999999</v>
      </c>
    </row>
    <row r="264" spans="1:13">
      <c r="A264" s="254">
        <v>254</v>
      </c>
      <c r="B264" s="482" t="s">
        <v>406</v>
      </c>
      <c r="C264" s="479">
        <v>82.4</v>
      </c>
      <c r="D264" s="480">
        <v>82.63333333333334</v>
      </c>
      <c r="E264" s="480">
        <v>80.366666666666674</v>
      </c>
      <c r="F264" s="480">
        <v>78.333333333333329</v>
      </c>
      <c r="G264" s="480">
        <v>76.066666666666663</v>
      </c>
      <c r="H264" s="480">
        <v>84.666666666666686</v>
      </c>
      <c r="I264" s="480">
        <v>86.933333333333366</v>
      </c>
      <c r="J264" s="480">
        <v>88.966666666666697</v>
      </c>
      <c r="K264" s="479">
        <v>84.9</v>
      </c>
      <c r="L264" s="479">
        <v>80.599999999999994</v>
      </c>
      <c r="M264" s="479">
        <v>42.05545</v>
      </c>
    </row>
    <row r="265" spans="1:13">
      <c r="A265" s="254">
        <v>255</v>
      </c>
      <c r="B265" s="482" t="s">
        <v>258</v>
      </c>
      <c r="C265" s="479">
        <v>116.5</v>
      </c>
      <c r="D265" s="480">
        <v>117.33333333333333</v>
      </c>
      <c r="E265" s="480">
        <v>114.16666666666666</v>
      </c>
      <c r="F265" s="480">
        <v>111.83333333333333</v>
      </c>
      <c r="G265" s="480">
        <v>108.66666666666666</v>
      </c>
      <c r="H265" s="480">
        <v>119.66666666666666</v>
      </c>
      <c r="I265" s="480">
        <v>122.83333333333331</v>
      </c>
      <c r="J265" s="480">
        <v>125.16666666666666</v>
      </c>
      <c r="K265" s="479">
        <v>120.5</v>
      </c>
      <c r="L265" s="479">
        <v>115</v>
      </c>
      <c r="M265" s="479">
        <v>89.187219999999996</v>
      </c>
    </row>
    <row r="266" spans="1:13">
      <c r="A266" s="254">
        <v>256</v>
      </c>
      <c r="B266" s="482" t="s">
        <v>128</v>
      </c>
      <c r="C266" s="479">
        <v>729.8</v>
      </c>
      <c r="D266" s="480">
        <v>729.93333333333339</v>
      </c>
      <c r="E266" s="480">
        <v>717.86666666666679</v>
      </c>
      <c r="F266" s="480">
        <v>705.93333333333339</v>
      </c>
      <c r="G266" s="480">
        <v>693.86666666666679</v>
      </c>
      <c r="H266" s="480">
        <v>741.86666666666679</v>
      </c>
      <c r="I266" s="480">
        <v>753.93333333333339</v>
      </c>
      <c r="J266" s="480">
        <v>765.86666666666679</v>
      </c>
      <c r="K266" s="479">
        <v>742</v>
      </c>
      <c r="L266" s="479">
        <v>718</v>
      </c>
      <c r="M266" s="479">
        <v>183.65325000000001</v>
      </c>
    </row>
    <row r="267" spans="1:13">
      <c r="A267" s="254">
        <v>257</v>
      </c>
      <c r="B267" s="482" t="s">
        <v>751</v>
      </c>
      <c r="C267" s="479">
        <v>82.3</v>
      </c>
      <c r="D267" s="480">
        <v>82.45</v>
      </c>
      <c r="E267" s="480">
        <v>80.900000000000006</v>
      </c>
      <c r="F267" s="480">
        <v>79.5</v>
      </c>
      <c r="G267" s="480">
        <v>77.95</v>
      </c>
      <c r="H267" s="480">
        <v>83.850000000000009</v>
      </c>
      <c r="I267" s="480">
        <v>85.399999999999991</v>
      </c>
      <c r="J267" s="480">
        <v>86.800000000000011</v>
      </c>
      <c r="K267" s="479">
        <v>84</v>
      </c>
      <c r="L267" s="479">
        <v>81.05</v>
      </c>
      <c r="M267" s="479">
        <v>1.31009</v>
      </c>
    </row>
    <row r="268" spans="1:13">
      <c r="A268" s="254">
        <v>258</v>
      </c>
      <c r="B268" s="482" t="s">
        <v>407</v>
      </c>
      <c r="C268" s="479">
        <v>54.8</v>
      </c>
      <c r="D268" s="480">
        <v>55.466666666666669</v>
      </c>
      <c r="E268" s="480">
        <v>53.833333333333336</v>
      </c>
      <c r="F268" s="480">
        <v>52.866666666666667</v>
      </c>
      <c r="G268" s="480">
        <v>51.233333333333334</v>
      </c>
      <c r="H268" s="480">
        <v>56.433333333333337</v>
      </c>
      <c r="I268" s="480">
        <v>58.066666666666663</v>
      </c>
      <c r="J268" s="480">
        <v>59.033333333333339</v>
      </c>
      <c r="K268" s="479">
        <v>57.1</v>
      </c>
      <c r="L268" s="479">
        <v>54.5</v>
      </c>
      <c r="M268" s="479">
        <v>4.25664</v>
      </c>
    </row>
    <row r="269" spans="1:13">
      <c r="A269" s="254">
        <v>259</v>
      </c>
      <c r="B269" s="482" t="s">
        <v>408</v>
      </c>
      <c r="C269" s="479">
        <v>86.95</v>
      </c>
      <c r="D269" s="480">
        <v>87.416666666666671</v>
      </c>
      <c r="E269" s="480">
        <v>86.13333333333334</v>
      </c>
      <c r="F269" s="480">
        <v>85.316666666666663</v>
      </c>
      <c r="G269" s="480">
        <v>84.033333333333331</v>
      </c>
      <c r="H269" s="480">
        <v>88.233333333333348</v>
      </c>
      <c r="I269" s="480">
        <v>89.51666666666668</v>
      </c>
      <c r="J269" s="480">
        <v>90.333333333333357</v>
      </c>
      <c r="K269" s="479">
        <v>88.7</v>
      </c>
      <c r="L269" s="479">
        <v>86.6</v>
      </c>
      <c r="M269" s="479">
        <v>4.3962899999999996</v>
      </c>
    </row>
    <row r="270" spans="1:13">
      <c r="A270" s="254">
        <v>260</v>
      </c>
      <c r="B270" s="482" t="s">
        <v>409</v>
      </c>
      <c r="C270" s="479">
        <v>24.8</v>
      </c>
      <c r="D270" s="480">
        <v>24.933333333333337</v>
      </c>
      <c r="E270" s="480">
        <v>24.266666666666673</v>
      </c>
      <c r="F270" s="480">
        <v>23.733333333333334</v>
      </c>
      <c r="G270" s="480">
        <v>23.06666666666667</v>
      </c>
      <c r="H270" s="480">
        <v>25.466666666666676</v>
      </c>
      <c r="I270" s="480">
        <v>26.13333333333334</v>
      </c>
      <c r="J270" s="480">
        <v>26.666666666666679</v>
      </c>
      <c r="K270" s="479">
        <v>25.6</v>
      </c>
      <c r="L270" s="479">
        <v>24.4</v>
      </c>
      <c r="M270" s="479">
        <v>48.269350000000003</v>
      </c>
    </row>
    <row r="271" spans="1:13">
      <c r="A271" s="254">
        <v>261</v>
      </c>
      <c r="B271" s="482" t="s">
        <v>410</v>
      </c>
      <c r="C271" s="479">
        <v>70.95</v>
      </c>
      <c r="D271" s="480">
        <v>70.88333333333334</v>
      </c>
      <c r="E271" s="480">
        <v>69.366666666666674</v>
      </c>
      <c r="F271" s="480">
        <v>67.783333333333331</v>
      </c>
      <c r="G271" s="480">
        <v>66.266666666666666</v>
      </c>
      <c r="H271" s="480">
        <v>72.466666666666683</v>
      </c>
      <c r="I271" s="480">
        <v>73.983333333333363</v>
      </c>
      <c r="J271" s="480">
        <v>75.566666666666691</v>
      </c>
      <c r="K271" s="479">
        <v>72.400000000000006</v>
      </c>
      <c r="L271" s="479">
        <v>69.3</v>
      </c>
      <c r="M271" s="479">
        <v>12.343120000000001</v>
      </c>
    </row>
    <row r="272" spans="1:13">
      <c r="A272" s="254">
        <v>262</v>
      </c>
      <c r="B272" s="482" t="s">
        <v>411</v>
      </c>
      <c r="C272" s="479">
        <v>86.05</v>
      </c>
      <c r="D272" s="480">
        <v>87.100000000000009</v>
      </c>
      <c r="E272" s="480">
        <v>84.250000000000014</v>
      </c>
      <c r="F272" s="480">
        <v>82.45</v>
      </c>
      <c r="G272" s="480">
        <v>79.600000000000009</v>
      </c>
      <c r="H272" s="480">
        <v>88.90000000000002</v>
      </c>
      <c r="I272" s="480">
        <v>91.750000000000014</v>
      </c>
      <c r="J272" s="480">
        <v>93.550000000000026</v>
      </c>
      <c r="K272" s="479">
        <v>89.95</v>
      </c>
      <c r="L272" s="479">
        <v>85.3</v>
      </c>
      <c r="M272" s="479">
        <v>33.426200000000001</v>
      </c>
    </row>
    <row r="273" spans="1:13">
      <c r="A273" s="254">
        <v>263</v>
      </c>
      <c r="B273" s="482" t="s">
        <v>412</v>
      </c>
      <c r="C273" s="479">
        <v>164.2</v>
      </c>
      <c r="D273" s="480">
        <v>165.33333333333331</v>
      </c>
      <c r="E273" s="480">
        <v>161.81666666666663</v>
      </c>
      <c r="F273" s="480">
        <v>159.43333333333331</v>
      </c>
      <c r="G273" s="480">
        <v>155.91666666666663</v>
      </c>
      <c r="H273" s="480">
        <v>167.71666666666664</v>
      </c>
      <c r="I273" s="480">
        <v>171.23333333333329</v>
      </c>
      <c r="J273" s="480">
        <v>173.61666666666665</v>
      </c>
      <c r="K273" s="479">
        <v>168.85</v>
      </c>
      <c r="L273" s="479">
        <v>162.94999999999999</v>
      </c>
      <c r="M273" s="479">
        <v>3.7322799999999998</v>
      </c>
    </row>
    <row r="274" spans="1:13">
      <c r="A274" s="254">
        <v>264</v>
      </c>
      <c r="B274" s="482" t="s">
        <v>413</v>
      </c>
      <c r="C274" s="479">
        <v>90.35</v>
      </c>
      <c r="D274" s="480">
        <v>91.183333333333337</v>
      </c>
      <c r="E274" s="480">
        <v>89.166666666666671</v>
      </c>
      <c r="F274" s="480">
        <v>87.983333333333334</v>
      </c>
      <c r="G274" s="480">
        <v>85.966666666666669</v>
      </c>
      <c r="H274" s="480">
        <v>92.366666666666674</v>
      </c>
      <c r="I274" s="480">
        <v>94.383333333333326</v>
      </c>
      <c r="J274" s="480">
        <v>95.566666666666677</v>
      </c>
      <c r="K274" s="479">
        <v>93.2</v>
      </c>
      <c r="L274" s="479">
        <v>90</v>
      </c>
      <c r="M274" s="479">
        <v>13.47001</v>
      </c>
    </row>
    <row r="275" spans="1:13">
      <c r="A275" s="254">
        <v>265</v>
      </c>
      <c r="B275" s="482" t="s">
        <v>127</v>
      </c>
      <c r="C275" s="479">
        <v>458.9</v>
      </c>
      <c r="D275" s="480">
        <v>453.33333333333331</v>
      </c>
      <c r="E275" s="480">
        <v>444.56666666666661</v>
      </c>
      <c r="F275" s="480">
        <v>430.23333333333329</v>
      </c>
      <c r="G275" s="480">
        <v>421.46666666666658</v>
      </c>
      <c r="H275" s="480">
        <v>467.66666666666663</v>
      </c>
      <c r="I275" s="480">
        <v>476.43333333333339</v>
      </c>
      <c r="J275" s="480">
        <v>490.76666666666665</v>
      </c>
      <c r="K275" s="479">
        <v>462.1</v>
      </c>
      <c r="L275" s="479">
        <v>439</v>
      </c>
      <c r="M275" s="479">
        <v>160.58046999999999</v>
      </c>
    </row>
    <row r="276" spans="1:13">
      <c r="A276" s="254">
        <v>266</v>
      </c>
      <c r="B276" s="482" t="s">
        <v>414</v>
      </c>
      <c r="C276" s="479">
        <v>2273.85</v>
      </c>
      <c r="D276" s="480">
        <v>2296.85</v>
      </c>
      <c r="E276" s="480">
        <v>2247</v>
      </c>
      <c r="F276" s="480">
        <v>2220.15</v>
      </c>
      <c r="G276" s="480">
        <v>2170.3000000000002</v>
      </c>
      <c r="H276" s="480">
        <v>2323.6999999999998</v>
      </c>
      <c r="I276" s="480">
        <v>2373.5499999999993</v>
      </c>
      <c r="J276" s="480">
        <v>2400.3999999999996</v>
      </c>
      <c r="K276" s="479">
        <v>2346.6999999999998</v>
      </c>
      <c r="L276" s="479">
        <v>2270</v>
      </c>
      <c r="M276" s="479">
        <v>0.14568999999999999</v>
      </c>
    </row>
    <row r="277" spans="1:13">
      <c r="A277" s="254">
        <v>267</v>
      </c>
      <c r="B277" s="482" t="s">
        <v>129</v>
      </c>
      <c r="C277" s="479">
        <v>2827.75</v>
      </c>
      <c r="D277" s="480">
        <v>2814.9500000000003</v>
      </c>
      <c r="E277" s="480">
        <v>2795.1000000000004</v>
      </c>
      <c r="F277" s="480">
        <v>2762.4500000000003</v>
      </c>
      <c r="G277" s="480">
        <v>2742.6000000000004</v>
      </c>
      <c r="H277" s="480">
        <v>2847.6000000000004</v>
      </c>
      <c r="I277" s="480">
        <v>2867.45</v>
      </c>
      <c r="J277" s="480">
        <v>2900.1000000000004</v>
      </c>
      <c r="K277" s="479">
        <v>2834.8</v>
      </c>
      <c r="L277" s="479">
        <v>2782.3</v>
      </c>
      <c r="M277" s="479">
        <v>2.6875800000000001</v>
      </c>
    </row>
    <row r="278" spans="1:13">
      <c r="A278" s="254">
        <v>268</v>
      </c>
      <c r="B278" s="482" t="s">
        <v>130</v>
      </c>
      <c r="C278" s="479">
        <v>825.3</v>
      </c>
      <c r="D278" s="480">
        <v>828.9</v>
      </c>
      <c r="E278" s="480">
        <v>817.4</v>
      </c>
      <c r="F278" s="480">
        <v>809.5</v>
      </c>
      <c r="G278" s="480">
        <v>798</v>
      </c>
      <c r="H278" s="480">
        <v>836.8</v>
      </c>
      <c r="I278" s="480">
        <v>848.3</v>
      </c>
      <c r="J278" s="480">
        <v>856.19999999999993</v>
      </c>
      <c r="K278" s="479">
        <v>840.4</v>
      </c>
      <c r="L278" s="479">
        <v>821</v>
      </c>
      <c r="M278" s="479">
        <v>8.7450600000000005</v>
      </c>
    </row>
    <row r="279" spans="1:13">
      <c r="A279" s="254">
        <v>269</v>
      </c>
      <c r="B279" s="482" t="s">
        <v>415</v>
      </c>
      <c r="C279" s="479">
        <v>143.05000000000001</v>
      </c>
      <c r="D279" s="480">
        <v>143</v>
      </c>
      <c r="E279" s="480">
        <v>142.15</v>
      </c>
      <c r="F279" s="480">
        <v>141.25</v>
      </c>
      <c r="G279" s="480">
        <v>140.4</v>
      </c>
      <c r="H279" s="480">
        <v>143.9</v>
      </c>
      <c r="I279" s="480">
        <v>144.75000000000003</v>
      </c>
      <c r="J279" s="480">
        <v>145.65</v>
      </c>
      <c r="K279" s="479">
        <v>143.85</v>
      </c>
      <c r="L279" s="479">
        <v>142.1</v>
      </c>
      <c r="M279" s="479">
        <v>2.06108</v>
      </c>
    </row>
    <row r="280" spans="1:13">
      <c r="A280" s="254">
        <v>270</v>
      </c>
      <c r="B280" s="482" t="s">
        <v>417</v>
      </c>
      <c r="C280" s="479">
        <v>522.29999999999995</v>
      </c>
      <c r="D280" s="480">
        <v>524.63333333333333</v>
      </c>
      <c r="E280" s="480">
        <v>516.26666666666665</v>
      </c>
      <c r="F280" s="480">
        <v>510.23333333333335</v>
      </c>
      <c r="G280" s="480">
        <v>501.86666666666667</v>
      </c>
      <c r="H280" s="480">
        <v>530.66666666666663</v>
      </c>
      <c r="I280" s="480">
        <v>539.03333333333319</v>
      </c>
      <c r="J280" s="480">
        <v>545.06666666666661</v>
      </c>
      <c r="K280" s="479">
        <v>533</v>
      </c>
      <c r="L280" s="479">
        <v>518.6</v>
      </c>
      <c r="M280" s="479">
        <v>0.81130000000000002</v>
      </c>
    </row>
    <row r="281" spans="1:13">
      <c r="A281" s="254">
        <v>271</v>
      </c>
      <c r="B281" s="482" t="s">
        <v>418</v>
      </c>
      <c r="C281" s="479">
        <v>199.9</v>
      </c>
      <c r="D281" s="480">
        <v>199.9666666666667</v>
      </c>
      <c r="E281" s="480">
        <v>198.13333333333338</v>
      </c>
      <c r="F281" s="480">
        <v>196.36666666666667</v>
      </c>
      <c r="G281" s="480">
        <v>194.53333333333336</v>
      </c>
      <c r="H281" s="480">
        <v>201.73333333333341</v>
      </c>
      <c r="I281" s="480">
        <v>203.56666666666672</v>
      </c>
      <c r="J281" s="480">
        <v>205.33333333333343</v>
      </c>
      <c r="K281" s="479">
        <v>201.8</v>
      </c>
      <c r="L281" s="479">
        <v>198.2</v>
      </c>
      <c r="M281" s="479">
        <v>2.4075899999999999</v>
      </c>
    </row>
    <row r="282" spans="1:13">
      <c r="A282" s="254">
        <v>272</v>
      </c>
      <c r="B282" s="482" t="s">
        <v>419</v>
      </c>
      <c r="C282" s="479">
        <v>203.3</v>
      </c>
      <c r="D282" s="480">
        <v>205.65</v>
      </c>
      <c r="E282" s="480">
        <v>198.65</v>
      </c>
      <c r="F282" s="480">
        <v>194</v>
      </c>
      <c r="G282" s="480">
        <v>187</v>
      </c>
      <c r="H282" s="480">
        <v>210.3</v>
      </c>
      <c r="I282" s="480">
        <v>217.3</v>
      </c>
      <c r="J282" s="480">
        <v>221.95000000000002</v>
      </c>
      <c r="K282" s="479">
        <v>212.65</v>
      </c>
      <c r="L282" s="479">
        <v>201</v>
      </c>
      <c r="M282" s="479">
        <v>4.72126</v>
      </c>
    </row>
    <row r="283" spans="1:13">
      <c r="A283" s="254">
        <v>273</v>
      </c>
      <c r="B283" s="482" t="s">
        <v>752</v>
      </c>
      <c r="C283" s="479">
        <v>922.2</v>
      </c>
      <c r="D283" s="480">
        <v>907.69999999999993</v>
      </c>
      <c r="E283" s="480">
        <v>885.49999999999989</v>
      </c>
      <c r="F283" s="480">
        <v>848.8</v>
      </c>
      <c r="G283" s="480">
        <v>826.59999999999991</v>
      </c>
      <c r="H283" s="480">
        <v>944.39999999999986</v>
      </c>
      <c r="I283" s="480">
        <v>966.59999999999991</v>
      </c>
      <c r="J283" s="480">
        <v>1003.2999999999998</v>
      </c>
      <c r="K283" s="479">
        <v>929.9</v>
      </c>
      <c r="L283" s="479">
        <v>871</v>
      </c>
      <c r="M283" s="479">
        <v>3.3065699999999998</v>
      </c>
    </row>
    <row r="284" spans="1:13">
      <c r="A284" s="254">
        <v>274</v>
      </c>
      <c r="B284" s="482" t="s">
        <v>420</v>
      </c>
      <c r="C284" s="479">
        <v>908.25</v>
      </c>
      <c r="D284" s="480">
        <v>912.88333333333333</v>
      </c>
      <c r="E284" s="480">
        <v>900.36666666666667</v>
      </c>
      <c r="F284" s="480">
        <v>892.48333333333335</v>
      </c>
      <c r="G284" s="480">
        <v>879.9666666666667</v>
      </c>
      <c r="H284" s="480">
        <v>920.76666666666665</v>
      </c>
      <c r="I284" s="480">
        <v>933.2833333333333</v>
      </c>
      <c r="J284" s="480">
        <v>941.16666666666663</v>
      </c>
      <c r="K284" s="479">
        <v>925.4</v>
      </c>
      <c r="L284" s="479">
        <v>905</v>
      </c>
      <c r="M284" s="479">
        <v>0.78949000000000003</v>
      </c>
    </row>
    <row r="285" spans="1:13">
      <c r="A285" s="254">
        <v>275</v>
      </c>
      <c r="B285" s="482" t="s">
        <v>421</v>
      </c>
      <c r="C285" s="479">
        <v>354</v>
      </c>
      <c r="D285" s="480">
        <v>358.3</v>
      </c>
      <c r="E285" s="480">
        <v>347.6</v>
      </c>
      <c r="F285" s="480">
        <v>341.2</v>
      </c>
      <c r="G285" s="480">
        <v>330.5</v>
      </c>
      <c r="H285" s="480">
        <v>364.70000000000005</v>
      </c>
      <c r="I285" s="480">
        <v>375.4</v>
      </c>
      <c r="J285" s="480">
        <v>381.80000000000007</v>
      </c>
      <c r="K285" s="479">
        <v>369</v>
      </c>
      <c r="L285" s="479">
        <v>351.9</v>
      </c>
      <c r="M285" s="479">
        <v>5.7453099999999999</v>
      </c>
    </row>
    <row r="286" spans="1:13">
      <c r="A286" s="254">
        <v>276</v>
      </c>
      <c r="B286" s="482" t="s">
        <v>422</v>
      </c>
      <c r="C286" s="479">
        <v>592.75</v>
      </c>
      <c r="D286" s="480">
        <v>589.19999999999993</v>
      </c>
      <c r="E286" s="480">
        <v>582.09999999999991</v>
      </c>
      <c r="F286" s="480">
        <v>571.44999999999993</v>
      </c>
      <c r="G286" s="480">
        <v>564.34999999999991</v>
      </c>
      <c r="H286" s="480">
        <v>599.84999999999991</v>
      </c>
      <c r="I286" s="480">
        <v>606.95000000000005</v>
      </c>
      <c r="J286" s="480">
        <v>617.59999999999991</v>
      </c>
      <c r="K286" s="479">
        <v>596.29999999999995</v>
      </c>
      <c r="L286" s="479">
        <v>578.54999999999995</v>
      </c>
      <c r="M286" s="479">
        <v>1.50251</v>
      </c>
    </row>
    <row r="287" spans="1:13">
      <c r="A287" s="254">
        <v>277</v>
      </c>
      <c r="B287" s="482" t="s">
        <v>423</v>
      </c>
      <c r="C287" s="479">
        <v>62.5</v>
      </c>
      <c r="D287" s="480">
        <v>62.616666666666667</v>
      </c>
      <c r="E287" s="480">
        <v>61.983333333333334</v>
      </c>
      <c r="F287" s="480">
        <v>61.466666666666669</v>
      </c>
      <c r="G287" s="480">
        <v>60.833333333333336</v>
      </c>
      <c r="H287" s="480">
        <v>63.133333333333333</v>
      </c>
      <c r="I287" s="480">
        <v>63.766666666666673</v>
      </c>
      <c r="J287" s="480">
        <v>64.283333333333331</v>
      </c>
      <c r="K287" s="479">
        <v>63.25</v>
      </c>
      <c r="L287" s="479">
        <v>62.1</v>
      </c>
      <c r="M287" s="479">
        <v>8.1186600000000002</v>
      </c>
    </row>
    <row r="288" spans="1:13">
      <c r="A288" s="254">
        <v>278</v>
      </c>
      <c r="B288" s="482" t="s">
        <v>424</v>
      </c>
      <c r="C288" s="479">
        <v>54.65</v>
      </c>
      <c r="D288" s="480">
        <v>54.6</v>
      </c>
      <c r="E288" s="480">
        <v>54</v>
      </c>
      <c r="F288" s="480">
        <v>53.35</v>
      </c>
      <c r="G288" s="480">
        <v>52.75</v>
      </c>
      <c r="H288" s="480">
        <v>55.25</v>
      </c>
      <c r="I288" s="480">
        <v>55.850000000000009</v>
      </c>
      <c r="J288" s="480">
        <v>56.5</v>
      </c>
      <c r="K288" s="479">
        <v>55.2</v>
      </c>
      <c r="L288" s="479">
        <v>53.95</v>
      </c>
      <c r="M288" s="479">
        <v>15.504339999999999</v>
      </c>
    </row>
    <row r="289" spans="1:13">
      <c r="A289" s="254">
        <v>279</v>
      </c>
      <c r="B289" s="482" t="s">
        <v>425</v>
      </c>
      <c r="C289" s="479">
        <v>610.45000000000005</v>
      </c>
      <c r="D289" s="480">
        <v>607.15</v>
      </c>
      <c r="E289" s="480">
        <v>600.29999999999995</v>
      </c>
      <c r="F289" s="480">
        <v>590.15</v>
      </c>
      <c r="G289" s="480">
        <v>583.29999999999995</v>
      </c>
      <c r="H289" s="480">
        <v>617.29999999999995</v>
      </c>
      <c r="I289" s="480">
        <v>624.15000000000009</v>
      </c>
      <c r="J289" s="480">
        <v>634.29999999999995</v>
      </c>
      <c r="K289" s="479">
        <v>614</v>
      </c>
      <c r="L289" s="479">
        <v>597</v>
      </c>
      <c r="M289" s="479">
        <v>1.7486200000000001</v>
      </c>
    </row>
    <row r="290" spans="1:13">
      <c r="A290" s="254">
        <v>280</v>
      </c>
      <c r="B290" s="482" t="s">
        <v>426</v>
      </c>
      <c r="C290" s="479">
        <v>379.45</v>
      </c>
      <c r="D290" s="480">
        <v>379.73333333333335</v>
      </c>
      <c r="E290" s="480">
        <v>367.51666666666671</v>
      </c>
      <c r="F290" s="480">
        <v>355.58333333333337</v>
      </c>
      <c r="G290" s="480">
        <v>343.36666666666673</v>
      </c>
      <c r="H290" s="480">
        <v>391.66666666666669</v>
      </c>
      <c r="I290" s="480">
        <v>403.88333333333338</v>
      </c>
      <c r="J290" s="480">
        <v>415.81666666666666</v>
      </c>
      <c r="K290" s="479">
        <v>391.95</v>
      </c>
      <c r="L290" s="479">
        <v>367.8</v>
      </c>
      <c r="M290" s="479">
        <v>8.3527400000000007</v>
      </c>
    </row>
    <row r="291" spans="1:13">
      <c r="A291" s="254">
        <v>281</v>
      </c>
      <c r="B291" s="482" t="s">
        <v>427</v>
      </c>
      <c r="C291" s="479">
        <v>209.2</v>
      </c>
      <c r="D291" s="480">
        <v>210.29999999999998</v>
      </c>
      <c r="E291" s="480">
        <v>206.89999999999998</v>
      </c>
      <c r="F291" s="480">
        <v>204.6</v>
      </c>
      <c r="G291" s="480">
        <v>201.2</v>
      </c>
      <c r="H291" s="480">
        <v>212.59999999999997</v>
      </c>
      <c r="I291" s="480">
        <v>216</v>
      </c>
      <c r="J291" s="480">
        <v>218.29999999999995</v>
      </c>
      <c r="K291" s="479">
        <v>213.7</v>
      </c>
      <c r="L291" s="479">
        <v>208</v>
      </c>
      <c r="M291" s="479">
        <v>0.93535000000000001</v>
      </c>
    </row>
    <row r="292" spans="1:13">
      <c r="A292" s="254">
        <v>282</v>
      </c>
      <c r="B292" s="482" t="s">
        <v>131</v>
      </c>
      <c r="C292" s="479">
        <v>1788.25</v>
      </c>
      <c r="D292" s="480">
        <v>1781.7166666666665</v>
      </c>
      <c r="E292" s="480">
        <v>1769.7333333333329</v>
      </c>
      <c r="F292" s="480">
        <v>1751.2166666666665</v>
      </c>
      <c r="G292" s="480">
        <v>1739.2333333333329</v>
      </c>
      <c r="H292" s="480">
        <v>1800.2333333333329</v>
      </c>
      <c r="I292" s="480">
        <v>1812.2166666666665</v>
      </c>
      <c r="J292" s="480">
        <v>1830.7333333333329</v>
      </c>
      <c r="K292" s="479">
        <v>1793.7</v>
      </c>
      <c r="L292" s="479">
        <v>1763.2</v>
      </c>
      <c r="M292" s="479">
        <v>23.80255</v>
      </c>
    </row>
    <row r="293" spans="1:13">
      <c r="A293" s="254">
        <v>283</v>
      </c>
      <c r="B293" s="482" t="s">
        <v>132</v>
      </c>
      <c r="C293" s="479">
        <v>85.1</v>
      </c>
      <c r="D293" s="480">
        <v>85.383333333333326</v>
      </c>
      <c r="E293" s="480">
        <v>84.366666666666646</v>
      </c>
      <c r="F293" s="480">
        <v>83.633333333333326</v>
      </c>
      <c r="G293" s="480">
        <v>82.616666666666646</v>
      </c>
      <c r="H293" s="480">
        <v>86.116666666666646</v>
      </c>
      <c r="I293" s="480">
        <v>87.133333333333326</v>
      </c>
      <c r="J293" s="480">
        <v>87.866666666666646</v>
      </c>
      <c r="K293" s="479">
        <v>86.4</v>
      </c>
      <c r="L293" s="479">
        <v>84.65</v>
      </c>
      <c r="M293" s="479">
        <v>121.74717</v>
      </c>
    </row>
    <row r="294" spans="1:13">
      <c r="A294" s="254">
        <v>284</v>
      </c>
      <c r="B294" s="482" t="s">
        <v>259</v>
      </c>
      <c r="C294" s="479">
        <v>2549.15</v>
      </c>
      <c r="D294" s="480">
        <v>2542.0499999999997</v>
      </c>
      <c r="E294" s="480">
        <v>2492.0999999999995</v>
      </c>
      <c r="F294" s="480">
        <v>2435.0499999999997</v>
      </c>
      <c r="G294" s="480">
        <v>2385.0999999999995</v>
      </c>
      <c r="H294" s="480">
        <v>2599.0999999999995</v>
      </c>
      <c r="I294" s="480">
        <v>2649.0499999999993</v>
      </c>
      <c r="J294" s="480">
        <v>2706.0999999999995</v>
      </c>
      <c r="K294" s="479">
        <v>2592</v>
      </c>
      <c r="L294" s="479">
        <v>2485</v>
      </c>
      <c r="M294" s="479">
        <v>6.1214000000000004</v>
      </c>
    </row>
    <row r="295" spans="1:13">
      <c r="A295" s="254">
        <v>285</v>
      </c>
      <c r="B295" s="482" t="s">
        <v>133</v>
      </c>
      <c r="C295" s="479">
        <v>412.2</v>
      </c>
      <c r="D295" s="480">
        <v>412.7166666666667</v>
      </c>
      <c r="E295" s="480">
        <v>409.43333333333339</v>
      </c>
      <c r="F295" s="480">
        <v>406.66666666666669</v>
      </c>
      <c r="G295" s="480">
        <v>403.38333333333338</v>
      </c>
      <c r="H295" s="480">
        <v>415.48333333333341</v>
      </c>
      <c r="I295" s="480">
        <v>418.76666666666671</v>
      </c>
      <c r="J295" s="480">
        <v>421.53333333333342</v>
      </c>
      <c r="K295" s="479">
        <v>416</v>
      </c>
      <c r="L295" s="479">
        <v>409.95</v>
      </c>
      <c r="M295" s="479">
        <v>9.4734999999999996</v>
      </c>
    </row>
    <row r="296" spans="1:13">
      <c r="A296" s="254">
        <v>286</v>
      </c>
      <c r="B296" s="482" t="s">
        <v>753</v>
      </c>
      <c r="C296" s="479">
        <v>222.15</v>
      </c>
      <c r="D296" s="480">
        <v>223.4</v>
      </c>
      <c r="E296" s="480">
        <v>218.8</v>
      </c>
      <c r="F296" s="480">
        <v>215.45000000000002</v>
      </c>
      <c r="G296" s="480">
        <v>210.85000000000002</v>
      </c>
      <c r="H296" s="480">
        <v>226.75</v>
      </c>
      <c r="I296" s="480">
        <v>231.34999999999997</v>
      </c>
      <c r="J296" s="480">
        <v>234.7</v>
      </c>
      <c r="K296" s="479">
        <v>228</v>
      </c>
      <c r="L296" s="479">
        <v>220.05</v>
      </c>
      <c r="M296" s="479">
        <v>1.0044599999999999</v>
      </c>
    </row>
    <row r="297" spans="1:13">
      <c r="A297" s="254">
        <v>287</v>
      </c>
      <c r="B297" s="482" t="s">
        <v>428</v>
      </c>
      <c r="C297" s="479">
        <v>6164.35</v>
      </c>
      <c r="D297" s="480">
        <v>6213.5</v>
      </c>
      <c r="E297" s="480">
        <v>6102</v>
      </c>
      <c r="F297" s="480">
        <v>6039.65</v>
      </c>
      <c r="G297" s="480">
        <v>5928.15</v>
      </c>
      <c r="H297" s="480">
        <v>6275.85</v>
      </c>
      <c r="I297" s="480">
        <v>6387.35</v>
      </c>
      <c r="J297" s="480">
        <v>6449.7000000000007</v>
      </c>
      <c r="K297" s="479">
        <v>6325</v>
      </c>
      <c r="L297" s="479">
        <v>6151.15</v>
      </c>
      <c r="M297" s="479">
        <v>1.8409999999999999E-2</v>
      </c>
    </row>
    <row r="298" spans="1:13">
      <c r="A298" s="254">
        <v>288</v>
      </c>
      <c r="B298" s="482" t="s">
        <v>260</v>
      </c>
      <c r="C298" s="479">
        <v>3812.35</v>
      </c>
      <c r="D298" s="480">
        <v>3837.4333333333329</v>
      </c>
      <c r="E298" s="480">
        <v>3769.8666666666659</v>
      </c>
      <c r="F298" s="480">
        <v>3727.3833333333328</v>
      </c>
      <c r="G298" s="480">
        <v>3659.8166666666657</v>
      </c>
      <c r="H298" s="480">
        <v>3879.9166666666661</v>
      </c>
      <c r="I298" s="480">
        <v>3947.4833333333327</v>
      </c>
      <c r="J298" s="480">
        <v>3989.9666666666662</v>
      </c>
      <c r="K298" s="479">
        <v>3905</v>
      </c>
      <c r="L298" s="479">
        <v>3794.95</v>
      </c>
      <c r="M298" s="479">
        <v>5.1735800000000003</v>
      </c>
    </row>
    <row r="299" spans="1:13">
      <c r="A299" s="254">
        <v>289</v>
      </c>
      <c r="B299" s="482" t="s">
        <v>134</v>
      </c>
      <c r="C299" s="479">
        <v>1339.9</v>
      </c>
      <c r="D299" s="480">
        <v>1344.0666666666666</v>
      </c>
      <c r="E299" s="480">
        <v>1331.5833333333333</v>
      </c>
      <c r="F299" s="480">
        <v>1323.2666666666667</v>
      </c>
      <c r="G299" s="480">
        <v>1310.7833333333333</v>
      </c>
      <c r="H299" s="480">
        <v>1352.3833333333332</v>
      </c>
      <c r="I299" s="480">
        <v>1364.8666666666668</v>
      </c>
      <c r="J299" s="480">
        <v>1373.1833333333332</v>
      </c>
      <c r="K299" s="479">
        <v>1356.55</v>
      </c>
      <c r="L299" s="479">
        <v>1335.75</v>
      </c>
      <c r="M299" s="479">
        <v>23.338819999999998</v>
      </c>
    </row>
    <row r="300" spans="1:13">
      <c r="A300" s="254">
        <v>290</v>
      </c>
      <c r="B300" s="482" t="s">
        <v>429</v>
      </c>
      <c r="C300" s="479">
        <v>481.25</v>
      </c>
      <c r="D300" s="480">
        <v>484.76666666666665</v>
      </c>
      <c r="E300" s="480">
        <v>473.48333333333329</v>
      </c>
      <c r="F300" s="480">
        <v>465.71666666666664</v>
      </c>
      <c r="G300" s="480">
        <v>454.43333333333328</v>
      </c>
      <c r="H300" s="480">
        <v>492.5333333333333</v>
      </c>
      <c r="I300" s="480">
        <v>503.81666666666661</v>
      </c>
      <c r="J300" s="480">
        <v>511.58333333333331</v>
      </c>
      <c r="K300" s="479">
        <v>496.05</v>
      </c>
      <c r="L300" s="479">
        <v>477</v>
      </c>
      <c r="M300" s="479">
        <v>40.928089999999997</v>
      </c>
    </row>
    <row r="301" spans="1:13">
      <c r="A301" s="254">
        <v>291</v>
      </c>
      <c r="B301" s="482" t="s">
        <v>430</v>
      </c>
      <c r="C301" s="479">
        <v>35.549999999999997</v>
      </c>
      <c r="D301" s="480">
        <v>35.5</v>
      </c>
      <c r="E301" s="480">
        <v>35.049999999999997</v>
      </c>
      <c r="F301" s="480">
        <v>34.549999999999997</v>
      </c>
      <c r="G301" s="480">
        <v>34.099999999999994</v>
      </c>
      <c r="H301" s="480">
        <v>36</v>
      </c>
      <c r="I301" s="480">
        <v>36.450000000000003</v>
      </c>
      <c r="J301" s="480">
        <v>36.950000000000003</v>
      </c>
      <c r="K301" s="479">
        <v>35.950000000000003</v>
      </c>
      <c r="L301" s="479">
        <v>35</v>
      </c>
      <c r="M301" s="479">
        <v>5.6774899999999997</v>
      </c>
    </row>
    <row r="302" spans="1:13">
      <c r="A302" s="254">
        <v>292</v>
      </c>
      <c r="B302" s="482" t="s">
        <v>431</v>
      </c>
      <c r="C302" s="479">
        <v>1818.6</v>
      </c>
      <c r="D302" s="480">
        <v>1819.2166666666665</v>
      </c>
      <c r="E302" s="480">
        <v>1780.383333333333</v>
      </c>
      <c r="F302" s="480">
        <v>1742.1666666666665</v>
      </c>
      <c r="G302" s="480">
        <v>1703.333333333333</v>
      </c>
      <c r="H302" s="480">
        <v>1857.4333333333329</v>
      </c>
      <c r="I302" s="480">
        <v>1896.2666666666664</v>
      </c>
      <c r="J302" s="480">
        <v>1934.4833333333329</v>
      </c>
      <c r="K302" s="479">
        <v>1858.05</v>
      </c>
      <c r="L302" s="479">
        <v>1781</v>
      </c>
      <c r="M302" s="479">
        <v>0.67918000000000001</v>
      </c>
    </row>
    <row r="303" spans="1:13">
      <c r="A303" s="254">
        <v>293</v>
      </c>
      <c r="B303" s="482" t="s">
        <v>135</v>
      </c>
      <c r="C303" s="479">
        <v>1198.3</v>
      </c>
      <c r="D303" s="480">
        <v>1196</v>
      </c>
      <c r="E303" s="480">
        <v>1172.8</v>
      </c>
      <c r="F303" s="480">
        <v>1147.3</v>
      </c>
      <c r="G303" s="480">
        <v>1124.0999999999999</v>
      </c>
      <c r="H303" s="480">
        <v>1221.5</v>
      </c>
      <c r="I303" s="480">
        <v>1244.6999999999998</v>
      </c>
      <c r="J303" s="480">
        <v>1270.2</v>
      </c>
      <c r="K303" s="479">
        <v>1219.2</v>
      </c>
      <c r="L303" s="479">
        <v>1170.5</v>
      </c>
      <c r="M303" s="479">
        <v>90.449460000000002</v>
      </c>
    </row>
    <row r="304" spans="1:13">
      <c r="A304" s="254">
        <v>294</v>
      </c>
      <c r="B304" s="482" t="s">
        <v>432</v>
      </c>
      <c r="C304" s="479">
        <v>1941</v>
      </c>
      <c r="D304" s="480">
        <v>1933.1499999999999</v>
      </c>
      <c r="E304" s="480">
        <v>1921.2999999999997</v>
      </c>
      <c r="F304" s="480">
        <v>1901.6</v>
      </c>
      <c r="G304" s="480">
        <v>1889.7499999999998</v>
      </c>
      <c r="H304" s="480">
        <v>1952.8499999999997</v>
      </c>
      <c r="I304" s="480">
        <v>1964.6999999999996</v>
      </c>
      <c r="J304" s="480">
        <v>1984.3999999999996</v>
      </c>
      <c r="K304" s="479">
        <v>1945</v>
      </c>
      <c r="L304" s="479">
        <v>1913.45</v>
      </c>
      <c r="M304" s="479">
        <v>0.34631000000000001</v>
      </c>
    </row>
    <row r="305" spans="1:13">
      <c r="A305" s="254">
        <v>295</v>
      </c>
      <c r="B305" s="482" t="s">
        <v>433</v>
      </c>
      <c r="C305" s="479">
        <v>817.25</v>
      </c>
      <c r="D305" s="480">
        <v>814.61666666666667</v>
      </c>
      <c r="E305" s="480">
        <v>804.63333333333333</v>
      </c>
      <c r="F305" s="480">
        <v>792.01666666666665</v>
      </c>
      <c r="G305" s="480">
        <v>782.0333333333333</v>
      </c>
      <c r="H305" s="480">
        <v>827.23333333333335</v>
      </c>
      <c r="I305" s="480">
        <v>837.2166666666667</v>
      </c>
      <c r="J305" s="480">
        <v>849.83333333333337</v>
      </c>
      <c r="K305" s="479">
        <v>824.6</v>
      </c>
      <c r="L305" s="479">
        <v>802</v>
      </c>
      <c r="M305" s="479">
        <v>0.11888</v>
      </c>
    </row>
    <row r="306" spans="1:13">
      <c r="A306" s="254">
        <v>296</v>
      </c>
      <c r="B306" s="482" t="s">
        <v>434</v>
      </c>
      <c r="C306" s="479">
        <v>42.65</v>
      </c>
      <c r="D306" s="480">
        <v>42.883333333333326</v>
      </c>
      <c r="E306" s="480">
        <v>42.066666666666649</v>
      </c>
      <c r="F306" s="480">
        <v>41.48333333333332</v>
      </c>
      <c r="G306" s="480">
        <v>40.666666666666643</v>
      </c>
      <c r="H306" s="480">
        <v>43.466666666666654</v>
      </c>
      <c r="I306" s="480">
        <v>44.283333333333331</v>
      </c>
      <c r="J306" s="480">
        <v>44.86666666666666</v>
      </c>
      <c r="K306" s="479">
        <v>43.7</v>
      </c>
      <c r="L306" s="479">
        <v>42.3</v>
      </c>
      <c r="M306" s="479">
        <v>44.489359999999998</v>
      </c>
    </row>
    <row r="307" spans="1:13">
      <c r="A307" s="254">
        <v>297</v>
      </c>
      <c r="B307" s="482" t="s">
        <v>435</v>
      </c>
      <c r="C307" s="479">
        <v>163.44999999999999</v>
      </c>
      <c r="D307" s="480">
        <v>164.71666666666667</v>
      </c>
      <c r="E307" s="480">
        <v>161.28333333333333</v>
      </c>
      <c r="F307" s="480">
        <v>159.11666666666667</v>
      </c>
      <c r="G307" s="480">
        <v>155.68333333333334</v>
      </c>
      <c r="H307" s="480">
        <v>166.88333333333333</v>
      </c>
      <c r="I307" s="480">
        <v>170.31666666666666</v>
      </c>
      <c r="J307" s="480">
        <v>172.48333333333332</v>
      </c>
      <c r="K307" s="479">
        <v>168.15</v>
      </c>
      <c r="L307" s="479">
        <v>162.55000000000001</v>
      </c>
      <c r="M307" s="479">
        <v>4.3122999999999996</v>
      </c>
    </row>
    <row r="308" spans="1:13">
      <c r="A308" s="254">
        <v>298</v>
      </c>
      <c r="B308" s="482" t="s">
        <v>146</v>
      </c>
      <c r="C308" s="479">
        <v>77887.3</v>
      </c>
      <c r="D308" s="480">
        <v>78281.166666666672</v>
      </c>
      <c r="E308" s="480">
        <v>77362.383333333346</v>
      </c>
      <c r="F308" s="480">
        <v>76837.466666666674</v>
      </c>
      <c r="G308" s="480">
        <v>75918.683333333349</v>
      </c>
      <c r="H308" s="480">
        <v>78806.083333333343</v>
      </c>
      <c r="I308" s="480">
        <v>79724.866666666669</v>
      </c>
      <c r="J308" s="480">
        <v>80249.78333333334</v>
      </c>
      <c r="K308" s="479">
        <v>79199.95</v>
      </c>
      <c r="L308" s="479">
        <v>77756.25</v>
      </c>
      <c r="M308" s="479">
        <v>0.17272999999999999</v>
      </c>
    </row>
    <row r="309" spans="1:13">
      <c r="A309" s="254">
        <v>299</v>
      </c>
      <c r="B309" s="482" t="s">
        <v>143</v>
      </c>
      <c r="C309" s="479">
        <v>1149.0999999999999</v>
      </c>
      <c r="D309" s="480">
        <v>1148.7333333333333</v>
      </c>
      <c r="E309" s="480">
        <v>1138.8666666666668</v>
      </c>
      <c r="F309" s="480">
        <v>1128.6333333333334</v>
      </c>
      <c r="G309" s="480">
        <v>1118.7666666666669</v>
      </c>
      <c r="H309" s="480">
        <v>1158.9666666666667</v>
      </c>
      <c r="I309" s="480">
        <v>1168.833333333333</v>
      </c>
      <c r="J309" s="480">
        <v>1179.0666666666666</v>
      </c>
      <c r="K309" s="479">
        <v>1158.5999999999999</v>
      </c>
      <c r="L309" s="479">
        <v>1138.5</v>
      </c>
      <c r="M309" s="479">
        <v>2.0051800000000002</v>
      </c>
    </row>
    <row r="310" spans="1:13">
      <c r="A310" s="254">
        <v>300</v>
      </c>
      <c r="B310" s="482" t="s">
        <v>436</v>
      </c>
      <c r="C310" s="479">
        <v>3537.05</v>
      </c>
      <c r="D310" s="480">
        <v>3551.6666666666665</v>
      </c>
      <c r="E310" s="480">
        <v>3515.333333333333</v>
      </c>
      <c r="F310" s="480">
        <v>3493.6166666666663</v>
      </c>
      <c r="G310" s="480">
        <v>3457.2833333333328</v>
      </c>
      <c r="H310" s="480">
        <v>3573.3833333333332</v>
      </c>
      <c r="I310" s="480">
        <v>3609.7166666666662</v>
      </c>
      <c r="J310" s="480">
        <v>3631.4333333333334</v>
      </c>
      <c r="K310" s="479">
        <v>3588</v>
      </c>
      <c r="L310" s="479">
        <v>3529.95</v>
      </c>
      <c r="M310" s="479">
        <v>3.8980000000000001E-2</v>
      </c>
    </row>
    <row r="311" spans="1:13">
      <c r="A311" s="254">
        <v>301</v>
      </c>
      <c r="B311" s="482" t="s">
        <v>437</v>
      </c>
      <c r="C311" s="479">
        <v>290.75</v>
      </c>
      <c r="D311" s="480">
        <v>292.3</v>
      </c>
      <c r="E311" s="480">
        <v>284.75</v>
      </c>
      <c r="F311" s="480">
        <v>278.75</v>
      </c>
      <c r="G311" s="480">
        <v>271.2</v>
      </c>
      <c r="H311" s="480">
        <v>298.3</v>
      </c>
      <c r="I311" s="480">
        <v>305.85000000000008</v>
      </c>
      <c r="J311" s="480">
        <v>311.85000000000002</v>
      </c>
      <c r="K311" s="479">
        <v>299.85000000000002</v>
      </c>
      <c r="L311" s="479">
        <v>286.3</v>
      </c>
      <c r="M311" s="479">
        <v>1.1756800000000001</v>
      </c>
    </row>
    <row r="312" spans="1:13">
      <c r="A312" s="254">
        <v>302</v>
      </c>
      <c r="B312" s="482" t="s">
        <v>137</v>
      </c>
      <c r="C312" s="479">
        <v>155.65</v>
      </c>
      <c r="D312" s="480">
        <v>155.53333333333333</v>
      </c>
      <c r="E312" s="480">
        <v>153.76666666666665</v>
      </c>
      <c r="F312" s="480">
        <v>151.88333333333333</v>
      </c>
      <c r="G312" s="480">
        <v>150.11666666666665</v>
      </c>
      <c r="H312" s="480">
        <v>157.41666666666666</v>
      </c>
      <c r="I312" s="480">
        <v>159.18333333333337</v>
      </c>
      <c r="J312" s="480">
        <v>161.06666666666666</v>
      </c>
      <c r="K312" s="479">
        <v>157.30000000000001</v>
      </c>
      <c r="L312" s="479">
        <v>153.65</v>
      </c>
      <c r="M312" s="479">
        <v>73.364879999999999</v>
      </c>
    </row>
    <row r="313" spans="1:13">
      <c r="A313" s="254">
        <v>303</v>
      </c>
      <c r="B313" s="482" t="s">
        <v>136</v>
      </c>
      <c r="C313" s="479">
        <v>747.4</v>
      </c>
      <c r="D313" s="480">
        <v>751.01666666666677</v>
      </c>
      <c r="E313" s="480">
        <v>742.53333333333353</v>
      </c>
      <c r="F313" s="480">
        <v>737.66666666666674</v>
      </c>
      <c r="G313" s="480">
        <v>729.18333333333351</v>
      </c>
      <c r="H313" s="480">
        <v>755.88333333333355</v>
      </c>
      <c r="I313" s="480">
        <v>764.3666666666669</v>
      </c>
      <c r="J313" s="480">
        <v>769.23333333333358</v>
      </c>
      <c r="K313" s="479">
        <v>759.5</v>
      </c>
      <c r="L313" s="479">
        <v>746.15</v>
      </c>
      <c r="M313" s="479">
        <v>36.625059999999998</v>
      </c>
    </row>
    <row r="314" spans="1:13">
      <c r="A314" s="254">
        <v>304</v>
      </c>
      <c r="B314" s="482" t="s">
        <v>438</v>
      </c>
      <c r="C314" s="479">
        <v>180.7</v>
      </c>
      <c r="D314" s="480">
        <v>179.4</v>
      </c>
      <c r="E314" s="480">
        <v>175.8</v>
      </c>
      <c r="F314" s="480">
        <v>170.9</v>
      </c>
      <c r="G314" s="480">
        <v>167.3</v>
      </c>
      <c r="H314" s="480">
        <v>184.3</v>
      </c>
      <c r="I314" s="480">
        <v>187.89999999999998</v>
      </c>
      <c r="J314" s="480">
        <v>192.8</v>
      </c>
      <c r="K314" s="479">
        <v>183</v>
      </c>
      <c r="L314" s="479">
        <v>174.5</v>
      </c>
      <c r="M314" s="479">
        <v>9.9434000000000005</v>
      </c>
    </row>
    <row r="315" spans="1:13">
      <c r="A315" s="254">
        <v>305</v>
      </c>
      <c r="B315" s="482" t="s">
        <v>439</v>
      </c>
      <c r="C315" s="479">
        <v>209.4</v>
      </c>
      <c r="D315" s="480">
        <v>209.78333333333333</v>
      </c>
      <c r="E315" s="480">
        <v>207.61666666666667</v>
      </c>
      <c r="F315" s="480">
        <v>205.83333333333334</v>
      </c>
      <c r="G315" s="480">
        <v>203.66666666666669</v>
      </c>
      <c r="H315" s="480">
        <v>211.56666666666666</v>
      </c>
      <c r="I315" s="480">
        <v>213.73333333333335</v>
      </c>
      <c r="J315" s="480">
        <v>215.51666666666665</v>
      </c>
      <c r="K315" s="479">
        <v>211.95</v>
      </c>
      <c r="L315" s="479">
        <v>208</v>
      </c>
      <c r="M315" s="479">
        <v>0.37870999999999999</v>
      </c>
    </row>
    <row r="316" spans="1:13">
      <c r="A316" s="254">
        <v>306</v>
      </c>
      <c r="B316" s="482" t="s">
        <v>440</v>
      </c>
      <c r="C316" s="479">
        <v>536.65</v>
      </c>
      <c r="D316" s="480">
        <v>533.55000000000007</v>
      </c>
      <c r="E316" s="480">
        <v>526.10000000000014</v>
      </c>
      <c r="F316" s="480">
        <v>515.55000000000007</v>
      </c>
      <c r="G316" s="480">
        <v>508.10000000000014</v>
      </c>
      <c r="H316" s="480">
        <v>544.10000000000014</v>
      </c>
      <c r="I316" s="480">
        <v>551.55000000000018</v>
      </c>
      <c r="J316" s="480">
        <v>562.10000000000014</v>
      </c>
      <c r="K316" s="479">
        <v>541</v>
      </c>
      <c r="L316" s="479">
        <v>523</v>
      </c>
      <c r="M316" s="479">
        <v>1.0364199999999999</v>
      </c>
    </row>
    <row r="317" spans="1:13">
      <c r="A317" s="254">
        <v>307</v>
      </c>
      <c r="B317" s="482" t="s">
        <v>138</v>
      </c>
      <c r="C317" s="479">
        <v>149.35</v>
      </c>
      <c r="D317" s="480">
        <v>149.15</v>
      </c>
      <c r="E317" s="480">
        <v>147.80000000000001</v>
      </c>
      <c r="F317" s="480">
        <v>146.25</v>
      </c>
      <c r="G317" s="480">
        <v>144.9</v>
      </c>
      <c r="H317" s="480">
        <v>150.70000000000002</v>
      </c>
      <c r="I317" s="480">
        <v>152.04999999999998</v>
      </c>
      <c r="J317" s="480">
        <v>153.60000000000002</v>
      </c>
      <c r="K317" s="479">
        <v>150.5</v>
      </c>
      <c r="L317" s="479">
        <v>147.6</v>
      </c>
      <c r="M317" s="479">
        <v>25.6144</v>
      </c>
    </row>
    <row r="318" spans="1:13">
      <c r="A318" s="254">
        <v>308</v>
      </c>
      <c r="B318" s="482" t="s">
        <v>261</v>
      </c>
      <c r="C318" s="479">
        <v>44.15</v>
      </c>
      <c r="D318" s="480">
        <v>44</v>
      </c>
      <c r="E318" s="480">
        <v>43.35</v>
      </c>
      <c r="F318" s="480">
        <v>42.550000000000004</v>
      </c>
      <c r="G318" s="480">
        <v>41.900000000000006</v>
      </c>
      <c r="H318" s="480">
        <v>44.8</v>
      </c>
      <c r="I318" s="480">
        <v>45.45</v>
      </c>
      <c r="J318" s="480">
        <v>46.249999999999993</v>
      </c>
      <c r="K318" s="479">
        <v>44.65</v>
      </c>
      <c r="L318" s="479">
        <v>43.2</v>
      </c>
      <c r="M318" s="479">
        <v>28.799209999999999</v>
      </c>
    </row>
    <row r="319" spans="1:13">
      <c r="A319" s="254">
        <v>309</v>
      </c>
      <c r="B319" s="482" t="s">
        <v>139</v>
      </c>
      <c r="C319" s="479">
        <v>475.75</v>
      </c>
      <c r="D319" s="480">
        <v>469.61666666666662</v>
      </c>
      <c r="E319" s="480">
        <v>461.83333333333326</v>
      </c>
      <c r="F319" s="480">
        <v>447.91666666666663</v>
      </c>
      <c r="G319" s="480">
        <v>440.13333333333327</v>
      </c>
      <c r="H319" s="480">
        <v>483.53333333333325</v>
      </c>
      <c r="I319" s="480">
        <v>491.31666666666666</v>
      </c>
      <c r="J319" s="480">
        <v>505.23333333333323</v>
      </c>
      <c r="K319" s="479">
        <v>477.4</v>
      </c>
      <c r="L319" s="479">
        <v>455.7</v>
      </c>
      <c r="M319" s="479">
        <v>68.157269999999997</v>
      </c>
    </row>
    <row r="320" spans="1:13">
      <c r="A320" s="254">
        <v>310</v>
      </c>
      <c r="B320" s="482" t="s">
        <v>140</v>
      </c>
      <c r="C320" s="479">
        <v>6666.65</v>
      </c>
      <c r="D320" s="480">
        <v>6650.45</v>
      </c>
      <c r="E320" s="480">
        <v>6591.9</v>
      </c>
      <c r="F320" s="480">
        <v>6517.15</v>
      </c>
      <c r="G320" s="480">
        <v>6458.5999999999995</v>
      </c>
      <c r="H320" s="480">
        <v>6725.2</v>
      </c>
      <c r="I320" s="480">
        <v>6783.7500000000009</v>
      </c>
      <c r="J320" s="480">
        <v>6858.5</v>
      </c>
      <c r="K320" s="479">
        <v>6709</v>
      </c>
      <c r="L320" s="479">
        <v>6575.7</v>
      </c>
      <c r="M320" s="479">
        <v>5.2012499999999999</v>
      </c>
    </row>
    <row r="321" spans="1:13">
      <c r="A321" s="254">
        <v>311</v>
      </c>
      <c r="B321" s="482" t="s">
        <v>142</v>
      </c>
      <c r="C321" s="479">
        <v>931.45</v>
      </c>
      <c r="D321" s="480">
        <v>924.6</v>
      </c>
      <c r="E321" s="480">
        <v>897.90000000000009</v>
      </c>
      <c r="F321" s="480">
        <v>864.35</v>
      </c>
      <c r="G321" s="480">
        <v>837.65000000000009</v>
      </c>
      <c r="H321" s="480">
        <v>958.15000000000009</v>
      </c>
      <c r="I321" s="480">
        <v>984.85000000000014</v>
      </c>
      <c r="J321" s="480">
        <v>1018.4000000000001</v>
      </c>
      <c r="K321" s="479">
        <v>951.3</v>
      </c>
      <c r="L321" s="479">
        <v>891.05</v>
      </c>
      <c r="M321" s="479">
        <v>12.824859999999999</v>
      </c>
    </row>
    <row r="322" spans="1:13">
      <c r="A322" s="254">
        <v>312</v>
      </c>
      <c r="B322" s="482" t="s">
        <v>441</v>
      </c>
      <c r="C322" s="479">
        <v>2340.5</v>
      </c>
      <c r="D322" s="480">
        <v>2353.1666666666665</v>
      </c>
      <c r="E322" s="480">
        <v>2317.333333333333</v>
      </c>
      <c r="F322" s="480">
        <v>2294.1666666666665</v>
      </c>
      <c r="G322" s="480">
        <v>2258.333333333333</v>
      </c>
      <c r="H322" s="480">
        <v>2376.333333333333</v>
      </c>
      <c r="I322" s="480">
        <v>2412.1666666666661</v>
      </c>
      <c r="J322" s="480">
        <v>2435.333333333333</v>
      </c>
      <c r="K322" s="479">
        <v>2389</v>
      </c>
      <c r="L322" s="479">
        <v>2330</v>
      </c>
      <c r="M322" s="479">
        <v>0.38007000000000002</v>
      </c>
    </row>
    <row r="323" spans="1:13">
      <c r="A323" s="254">
        <v>313</v>
      </c>
      <c r="B323" s="482" t="s">
        <v>144</v>
      </c>
      <c r="C323" s="479">
        <v>2248.35</v>
      </c>
      <c r="D323" s="480">
        <v>2231.85</v>
      </c>
      <c r="E323" s="480">
        <v>2162.5</v>
      </c>
      <c r="F323" s="480">
        <v>2076.65</v>
      </c>
      <c r="G323" s="480">
        <v>2007.3000000000002</v>
      </c>
      <c r="H323" s="480">
        <v>2317.6999999999998</v>
      </c>
      <c r="I323" s="480">
        <v>2387.0499999999993</v>
      </c>
      <c r="J323" s="480">
        <v>2472.8999999999996</v>
      </c>
      <c r="K323" s="479">
        <v>2301.1999999999998</v>
      </c>
      <c r="L323" s="479">
        <v>2146</v>
      </c>
      <c r="M323" s="479">
        <v>27.284829999999999</v>
      </c>
    </row>
    <row r="324" spans="1:13">
      <c r="A324" s="254">
        <v>314</v>
      </c>
      <c r="B324" s="482" t="s">
        <v>442</v>
      </c>
      <c r="C324" s="479">
        <v>108.4</v>
      </c>
      <c r="D324" s="480">
        <v>106.38333333333333</v>
      </c>
      <c r="E324" s="480">
        <v>103.76666666666665</v>
      </c>
      <c r="F324" s="480">
        <v>99.133333333333326</v>
      </c>
      <c r="G324" s="480">
        <v>96.516666666666652</v>
      </c>
      <c r="H324" s="480">
        <v>111.01666666666665</v>
      </c>
      <c r="I324" s="480">
        <v>113.63333333333333</v>
      </c>
      <c r="J324" s="480">
        <v>118.26666666666665</v>
      </c>
      <c r="K324" s="479">
        <v>109</v>
      </c>
      <c r="L324" s="479">
        <v>101.75</v>
      </c>
      <c r="M324" s="479">
        <v>17.26829</v>
      </c>
    </row>
    <row r="325" spans="1:13">
      <c r="A325" s="254">
        <v>315</v>
      </c>
      <c r="B325" s="482" t="s">
        <v>443</v>
      </c>
      <c r="C325" s="479">
        <v>515.29999999999995</v>
      </c>
      <c r="D325" s="480">
        <v>516.48333333333323</v>
      </c>
      <c r="E325" s="480">
        <v>510.96666666666647</v>
      </c>
      <c r="F325" s="480">
        <v>506.63333333333321</v>
      </c>
      <c r="G325" s="480">
        <v>501.11666666666645</v>
      </c>
      <c r="H325" s="480">
        <v>520.81666666666649</v>
      </c>
      <c r="I325" s="480">
        <v>526.33333333333314</v>
      </c>
      <c r="J325" s="480">
        <v>530.66666666666652</v>
      </c>
      <c r="K325" s="479">
        <v>522</v>
      </c>
      <c r="L325" s="479">
        <v>512.15</v>
      </c>
      <c r="M325" s="479">
        <v>3.0580799999999999</v>
      </c>
    </row>
    <row r="326" spans="1:13">
      <c r="A326" s="254">
        <v>316</v>
      </c>
      <c r="B326" s="482" t="s">
        <v>754</v>
      </c>
      <c r="C326" s="479">
        <v>195.55</v>
      </c>
      <c r="D326" s="480">
        <v>192.68333333333337</v>
      </c>
      <c r="E326" s="480">
        <v>187.46666666666673</v>
      </c>
      <c r="F326" s="480">
        <v>179.38333333333335</v>
      </c>
      <c r="G326" s="480">
        <v>174.16666666666671</v>
      </c>
      <c r="H326" s="480">
        <v>200.76666666666674</v>
      </c>
      <c r="I326" s="480">
        <v>205.98333333333338</v>
      </c>
      <c r="J326" s="480">
        <v>214.06666666666675</v>
      </c>
      <c r="K326" s="479">
        <v>197.9</v>
      </c>
      <c r="L326" s="479">
        <v>184.6</v>
      </c>
      <c r="M326" s="479">
        <v>33.672179999999997</v>
      </c>
    </row>
    <row r="327" spans="1:13">
      <c r="A327" s="254">
        <v>317</v>
      </c>
      <c r="B327" s="482" t="s">
        <v>145</v>
      </c>
      <c r="C327" s="479">
        <v>222.15</v>
      </c>
      <c r="D327" s="480">
        <v>221.26666666666665</v>
      </c>
      <c r="E327" s="480">
        <v>216.7833333333333</v>
      </c>
      <c r="F327" s="480">
        <v>211.41666666666666</v>
      </c>
      <c r="G327" s="480">
        <v>206.93333333333331</v>
      </c>
      <c r="H327" s="480">
        <v>226.6333333333333</v>
      </c>
      <c r="I327" s="480">
        <v>231.11666666666665</v>
      </c>
      <c r="J327" s="480">
        <v>236.48333333333329</v>
      </c>
      <c r="K327" s="479">
        <v>225.75</v>
      </c>
      <c r="L327" s="479">
        <v>215.9</v>
      </c>
      <c r="M327" s="479">
        <v>186.05949000000001</v>
      </c>
    </row>
    <row r="328" spans="1:13">
      <c r="A328" s="254">
        <v>318</v>
      </c>
      <c r="B328" s="482" t="s">
        <v>444</v>
      </c>
      <c r="C328" s="479">
        <v>708.25</v>
      </c>
      <c r="D328" s="480">
        <v>703.7833333333333</v>
      </c>
      <c r="E328" s="480">
        <v>672.56666666666661</v>
      </c>
      <c r="F328" s="480">
        <v>636.88333333333333</v>
      </c>
      <c r="G328" s="480">
        <v>605.66666666666663</v>
      </c>
      <c r="H328" s="480">
        <v>739.46666666666658</v>
      </c>
      <c r="I328" s="480">
        <v>770.68333333333328</v>
      </c>
      <c r="J328" s="480">
        <v>806.36666666666656</v>
      </c>
      <c r="K328" s="479">
        <v>735</v>
      </c>
      <c r="L328" s="479">
        <v>668.1</v>
      </c>
      <c r="M328" s="479">
        <v>22.788810000000002</v>
      </c>
    </row>
    <row r="329" spans="1:13">
      <c r="A329" s="254">
        <v>319</v>
      </c>
      <c r="B329" s="482" t="s">
        <v>262</v>
      </c>
      <c r="C329" s="479">
        <v>1846</v>
      </c>
      <c r="D329" s="480">
        <v>1817.5</v>
      </c>
      <c r="E329" s="480">
        <v>1765.5</v>
      </c>
      <c r="F329" s="480">
        <v>1685</v>
      </c>
      <c r="G329" s="480">
        <v>1633</v>
      </c>
      <c r="H329" s="480">
        <v>1898</v>
      </c>
      <c r="I329" s="480">
        <v>1950</v>
      </c>
      <c r="J329" s="480">
        <v>2030.5</v>
      </c>
      <c r="K329" s="479">
        <v>1869.5</v>
      </c>
      <c r="L329" s="479">
        <v>1737</v>
      </c>
      <c r="M329" s="479">
        <v>16.875869999999999</v>
      </c>
    </row>
    <row r="330" spans="1:13">
      <c r="A330" s="254">
        <v>320</v>
      </c>
      <c r="B330" s="482" t="s">
        <v>445</v>
      </c>
      <c r="C330" s="479">
        <v>1479.2</v>
      </c>
      <c r="D330" s="480">
        <v>1477.75</v>
      </c>
      <c r="E330" s="480">
        <v>1466.5</v>
      </c>
      <c r="F330" s="480">
        <v>1453.8</v>
      </c>
      <c r="G330" s="480">
        <v>1442.55</v>
      </c>
      <c r="H330" s="480">
        <v>1490.45</v>
      </c>
      <c r="I330" s="480">
        <v>1501.7</v>
      </c>
      <c r="J330" s="480">
        <v>1514.4</v>
      </c>
      <c r="K330" s="479">
        <v>1489</v>
      </c>
      <c r="L330" s="479">
        <v>1465.05</v>
      </c>
      <c r="M330" s="479">
        <v>0.90429999999999999</v>
      </c>
    </row>
    <row r="331" spans="1:13">
      <c r="A331" s="254">
        <v>321</v>
      </c>
      <c r="B331" s="482" t="s">
        <v>147</v>
      </c>
      <c r="C331" s="479">
        <v>1170.1500000000001</v>
      </c>
      <c r="D331" s="480">
        <v>1163.5166666666667</v>
      </c>
      <c r="E331" s="480">
        <v>1153.0333333333333</v>
      </c>
      <c r="F331" s="480">
        <v>1135.9166666666667</v>
      </c>
      <c r="G331" s="480">
        <v>1125.4333333333334</v>
      </c>
      <c r="H331" s="480">
        <v>1180.6333333333332</v>
      </c>
      <c r="I331" s="480">
        <v>1191.1166666666663</v>
      </c>
      <c r="J331" s="480">
        <v>1208.2333333333331</v>
      </c>
      <c r="K331" s="479">
        <v>1174</v>
      </c>
      <c r="L331" s="479">
        <v>1146.4000000000001</v>
      </c>
      <c r="M331" s="479">
        <v>5.9051900000000002</v>
      </c>
    </row>
    <row r="332" spans="1:13">
      <c r="A332" s="254">
        <v>322</v>
      </c>
      <c r="B332" s="482" t="s">
        <v>263</v>
      </c>
      <c r="C332" s="479">
        <v>944.2</v>
      </c>
      <c r="D332" s="480">
        <v>947.73333333333323</v>
      </c>
      <c r="E332" s="480">
        <v>936.46666666666647</v>
      </c>
      <c r="F332" s="480">
        <v>928.73333333333323</v>
      </c>
      <c r="G332" s="480">
        <v>917.46666666666647</v>
      </c>
      <c r="H332" s="480">
        <v>955.46666666666647</v>
      </c>
      <c r="I332" s="480">
        <v>966.73333333333312</v>
      </c>
      <c r="J332" s="480">
        <v>974.46666666666647</v>
      </c>
      <c r="K332" s="479">
        <v>959</v>
      </c>
      <c r="L332" s="479">
        <v>940</v>
      </c>
      <c r="M332" s="479">
        <v>6.4367799999999997</v>
      </c>
    </row>
    <row r="333" spans="1:13">
      <c r="A333" s="254">
        <v>323</v>
      </c>
      <c r="B333" s="482" t="s">
        <v>149</v>
      </c>
      <c r="C333" s="479">
        <v>44.75</v>
      </c>
      <c r="D333" s="480">
        <v>44.833333333333336</v>
      </c>
      <c r="E333" s="480">
        <v>44.216666666666669</v>
      </c>
      <c r="F333" s="480">
        <v>43.68333333333333</v>
      </c>
      <c r="G333" s="480">
        <v>43.066666666666663</v>
      </c>
      <c r="H333" s="480">
        <v>45.366666666666674</v>
      </c>
      <c r="I333" s="480">
        <v>45.983333333333334</v>
      </c>
      <c r="J333" s="480">
        <v>46.51666666666668</v>
      </c>
      <c r="K333" s="479">
        <v>45.45</v>
      </c>
      <c r="L333" s="479">
        <v>44.3</v>
      </c>
      <c r="M333" s="479">
        <v>91.100309999999993</v>
      </c>
    </row>
    <row r="334" spans="1:13">
      <c r="A334" s="254">
        <v>324</v>
      </c>
      <c r="B334" s="482" t="s">
        <v>150</v>
      </c>
      <c r="C334" s="479">
        <v>74.150000000000006</v>
      </c>
      <c r="D334" s="480">
        <v>74.5</v>
      </c>
      <c r="E334" s="480">
        <v>72.95</v>
      </c>
      <c r="F334" s="480">
        <v>71.75</v>
      </c>
      <c r="G334" s="480">
        <v>70.2</v>
      </c>
      <c r="H334" s="480">
        <v>75.7</v>
      </c>
      <c r="I334" s="480">
        <v>77.250000000000014</v>
      </c>
      <c r="J334" s="480">
        <v>78.45</v>
      </c>
      <c r="K334" s="479">
        <v>76.05</v>
      </c>
      <c r="L334" s="479">
        <v>73.3</v>
      </c>
      <c r="M334" s="479">
        <v>20.47364</v>
      </c>
    </row>
    <row r="335" spans="1:13">
      <c r="A335" s="254">
        <v>325</v>
      </c>
      <c r="B335" s="482" t="s">
        <v>446</v>
      </c>
      <c r="C335" s="479">
        <v>491.95</v>
      </c>
      <c r="D335" s="480">
        <v>491.83333333333331</v>
      </c>
      <c r="E335" s="480">
        <v>488.66666666666663</v>
      </c>
      <c r="F335" s="480">
        <v>485.38333333333333</v>
      </c>
      <c r="G335" s="480">
        <v>482.21666666666664</v>
      </c>
      <c r="H335" s="480">
        <v>495.11666666666662</v>
      </c>
      <c r="I335" s="480">
        <v>498.28333333333325</v>
      </c>
      <c r="J335" s="480">
        <v>501.56666666666661</v>
      </c>
      <c r="K335" s="479">
        <v>495</v>
      </c>
      <c r="L335" s="479">
        <v>488.55</v>
      </c>
      <c r="M335" s="479">
        <v>0.26588000000000001</v>
      </c>
    </row>
    <row r="336" spans="1:13">
      <c r="A336" s="254">
        <v>326</v>
      </c>
      <c r="B336" s="482" t="s">
        <v>264</v>
      </c>
      <c r="C336" s="479">
        <v>24.3</v>
      </c>
      <c r="D336" s="480">
        <v>24.333333333333332</v>
      </c>
      <c r="E336" s="480">
        <v>24.166666666666664</v>
      </c>
      <c r="F336" s="480">
        <v>24.033333333333331</v>
      </c>
      <c r="G336" s="480">
        <v>23.866666666666664</v>
      </c>
      <c r="H336" s="480">
        <v>24.466666666666665</v>
      </c>
      <c r="I336" s="480">
        <v>24.633333333333329</v>
      </c>
      <c r="J336" s="480">
        <v>24.766666666666666</v>
      </c>
      <c r="K336" s="479">
        <v>24.5</v>
      </c>
      <c r="L336" s="479">
        <v>24.2</v>
      </c>
      <c r="M336" s="479">
        <v>16.796859999999999</v>
      </c>
    </row>
    <row r="337" spans="1:13">
      <c r="A337" s="254">
        <v>327</v>
      </c>
      <c r="B337" s="482" t="s">
        <v>447</v>
      </c>
      <c r="C337" s="479">
        <v>49.45</v>
      </c>
      <c r="D337" s="480">
        <v>49.216666666666661</v>
      </c>
      <c r="E337" s="480">
        <v>48.533333333333324</v>
      </c>
      <c r="F337" s="480">
        <v>47.61666666666666</v>
      </c>
      <c r="G337" s="480">
        <v>46.933333333333323</v>
      </c>
      <c r="H337" s="480">
        <v>50.133333333333326</v>
      </c>
      <c r="I337" s="480">
        <v>50.816666666666663</v>
      </c>
      <c r="J337" s="480">
        <v>51.733333333333327</v>
      </c>
      <c r="K337" s="479">
        <v>49.9</v>
      </c>
      <c r="L337" s="479">
        <v>48.3</v>
      </c>
      <c r="M337" s="479">
        <v>10.464399999999999</v>
      </c>
    </row>
    <row r="338" spans="1:13">
      <c r="A338" s="254">
        <v>328</v>
      </c>
      <c r="B338" s="482" t="s">
        <v>152</v>
      </c>
      <c r="C338" s="479">
        <v>170.4</v>
      </c>
      <c r="D338" s="480">
        <v>169.95000000000002</v>
      </c>
      <c r="E338" s="480">
        <v>167.95000000000005</v>
      </c>
      <c r="F338" s="480">
        <v>165.50000000000003</v>
      </c>
      <c r="G338" s="480">
        <v>163.50000000000006</v>
      </c>
      <c r="H338" s="480">
        <v>172.40000000000003</v>
      </c>
      <c r="I338" s="480">
        <v>174.39999999999998</v>
      </c>
      <c r="J338" s="480">
        <v>176.85000000000002</v>
      </c>
      <c r="K338" s="479">
        <v>171.95</v>
      </c>
      <c r="L338" s="479">
        <v>167.5</v>
      </c>
      <c r="M338" s="479">
        <v>153.14888999999999</v>
      </c>
    </row>
    <row r="339" spans="1:13">
      <c r="A339" s="254">
        <v>329</v>
      </c>
      <c r="B339" s="482" t="s">
        <v>694</v>
      </c>
      <c r="C339" s="479">
        <v>189.95</v>
      </c>
      <c r="D339" s="480">
        <v>191.45000000000002</v>
      </c>
      <c r="E339" s="480">
        <v>186.00000000000003</v>
      </c>
      <c r="F339" s="480">
        <v>182.05</v>
      </c>
      <c r="G339" s="480">
        <v>176.60000000000002</v>
      </c>
      <c r="H339" s="480">
        <v>195.40000000000003</v>
      </c>
      <c r="I339" s="480">
        <v>200.85000000000002</v>
      </c>
      <c r="J339" s="480">
        <v>204.80000000000004</v>
      </c>
      <c r="K339" s="479">
        <v>196.9</v>
      </c>
      <c r="L339" s="479">
        <v>187.5</v>
      </c>
      <c r="M339" s="479">
        <v>9.1815200000000008</v>
      </c>
    </row>
    <row r="340" spans="1:13">
      <c r="A340" s="254">
        <v>330</v>
      </c>
      <c r="B340" s="482" t="s">
        <v>153</v>
      </c>
      <c r="C340" s="479">
        <v>103.05</v>
      </c>
      <c r="D340" s="480">
        <v>103.59999999999998</v>
      </c>
      <c r="E340" s="480">
        <v>102.09999999999997</v>
      </c>
      <c r="F340" s="480">
        <v>101.14999999999999</v>
      </c>
      <c r="G340" s="480">
        <v>99.649999999999977</v>
      </c>
      <c r="H340" s="480">
        <v>104.54999999999995</v>
      </c>
      <c r="I340" s="480">
        <v>106.04999999999998</v>
      </c>
      <c r="J340" s="480">
        <v>106.99999999999994</v>
      </c>
      <c r="K340" s="479">
        <v>105.1</v>
      </c>
      <c r="L340" s="479">
        <v>102.65</v>
      </c>
      <c r="M340" s="479">
        <v>135.47273999999999</v>
      </c>
    </row>
    <row r="341" spans="1:13">
      <c r="A341" s="254">
        <v>331</v>
      </c>
      <c r="B341" s="482" t="s">
        <v>448</v>
      </c>
      <c r="C341" s="479">
        <v>405.1</v>
      </c>
      <c r="D341" s="480">
        <v>405.68333333333334</v>
      </c>
      <c r="E341" s="480">
        <v>397.41666666666669</v>
      </c>
      <c r="F341" s="480">
        <v>389.73333333333335</v>
      </c>
      <c r="G341" s="480">
        <v>381.4666666666667</v>
      </c>
      <c r="H341" s="480">
        <v>413.36666666666667</v>
      </c>
      <c r="I341" s="480">
        <v>421.63333333333333</v>
      </c>
      <c r="J341" s="480">
        <v>429.31666666666666</v>
      </c>
      <c r="K341" s="479">
        <v>413.95</v>
      </c>
      <c r="L341" s="479">
        <v>398</v>
      </c>
      <c r="M341" s="479">
        <v>2.6678299999999999</v>
      </c>
    </row>
    <row r="342" spans="1:13">
      <c r="A342" s="254">
        <v>332</v>
      </c>
      <c r="B342" s="482" t="s">
        <v>148</v>
      </c>
      <c r="C342" s="479">
        <v>68.55</v>
      </c>
      <c r="D342" s="480">
        <v>68.433333333333337</v>
      </c>
      <c r="E342" s="480">
        <v>67.116666666666674</v>
      </c>
      <c r="F342" s="480">
        <v>65.683333333333337</v>
      </c>
      <c r="G342" s="480">
        <v>64.366666666666674</v>
      </c>
      <c r="H342" s="480">
        <v>69.866666666666674</v>
      </c>
      <c r="I342" s="480">
        <v>71.183333333333337</v>
      </c>
      <c r="J342" s="480">
        <v>72.616666666666674</v>
      </c>
      <c r="K342" s="479">
        <v>69.75</v>
      </c>
      <c r="L342" s="479">
        <v>67</v>
      </c>
      <c r="M342" s="479">
        <v>362.06831</v>
      </c>
    </row>
    <row r="343" spans="1:13">
      <c r="A343" s="254">
        <v>333</v>
      </c>
      <c r="B343" s="482" t="s">
        <v>449</v>
      </c>
      <c r="C343" s="479">
        <v>62.6</v>
      </c>
      <c r="D343" s="480">
        <v>62.016666666666673</v>
      </c>
      <c r="E343" s="480">
        <v>59.583333333333343</v>
      </c>
      <c r="F343" s="480">
        <v>56.56666666666667</v>
      </c>
      <c r="G343" s="480">
        <v>54.13333333333334</v>
      </c>
      <c r="H343" s="480">
        <v>65.033333333333346</v>
      </c>
      <c r="I343" s="480">
        <v>67.466666666666669</v>
      </c>
      <c r="J343" s="480">
        <v>70.483333333333348</v>
      </c>
      <c r="K343" s="479">
        <v>64.45</v>
      </c>
      <c r="L343" s="479">
        <v>59</v>
      </c>
      <c r="M343" s="479">
        <v>100.04516</v>
      </c>
    </row>
    <row r="344" spans="1:13">
      <c r="A344" s="254">
        <v>334</v>
      </c>
      <c r="B344" s="482" t="s">
        <v>450</v>
      </c>
      <c r="C344" s="479">
        <v>3620.25</v>
      </c>
      <c r="D344" s="480">
        <v>3566.0833333333335</v>
      </c>
      <c r="E344" s="480">
        <v>3490.4666666666672</v>
      </c>
      <c r="F344" s="480">
        <v>3360.6833333333338</v>
      </c>
      <c r="G344" s="480">
        <v>3285.0666666666675</v>
      </c>
      <c r="H344" s="480">
        <v>3695.8666666666668</v>
      </c>
      <c r="I344" s="480">
        <v>3771.4833333333327</v>
      </c>
      <c r="J344" s="480">
        <v>3901.2666666666664</v>
      </c>
      <c r="K344" s="479">
        <v>3641.7</v>
      </c>
      <c r="L344" s="479">
        <v>3436.3</v>
      </c>
      <c r="M344" s="479">
        <v>6.1696999999999997</v>
      </c>
    </row>
    <row r="345" spans="1:13">
      <c r="A345" s="254">
        <v>335</v>
      </c>
      <c r="B345" s="482" t="s">
        <v>755</v>
      </c>
      <c r="C345" s="479">
        <v>75</v>
      </c>
      <c r="D345" s="480">
        <v>75.100000000000009</v>
      </c>
      <c r="E345" s="480">
        <v>74.15000000000002</v>
      </c>
      <c r="F345" s="480">
        <v>73.300000000000011</v>
      </c>
      <c r="G345" s="480">
        <v>72.350000000000023</v>
      </c>
      <c r="H345" s="480">
        <v>75.950000000000017</v>
      </c>
      <c r="I345" s="480">
        <v>76.900000000000006</v>
      </c>
      <c r="J345" s="480">
        <v>77.750000000000014</v>
      </c>
      <c r="K345" s="479">
        <v>76.05</v>
      </c>
      <c r="L345" s="479">
        <v>74.25</v>
      </c>
      <c r="M345" s="479">
        <v>1.36222</v>
      </c>
    </row>
    <row r="346" spans="1:13">
      <c r="A346" s="254">
        <v>336</v>
      </c>
      <c r="B346" s="482" t="s">
        <v>151</v>
      </c>
      <c r="C346" s="479">
        <v>16717.599999999999</v>
      </c>
      <c r="D346" s="480">
        <v>16670.816666666666</v>
      </c>
      <c r="E346" s="480">
        <v>16571.833333333332</v>
      </c>
      <c r="F346" s="480">
        <v>16426.066666666666</v>
      </c>
      <c r="G346" s="480">
        <v>16327.083333333332</v>
      </c>
      <c r="H346" s="480">
        <v>16816.583333333332</v>
      </c>
      <c r="I346" s="480">
        <v>16915.566666666669</v>
      </c>
      <c r="J346" s="480">
        <v>17061.333333333332</v>
      </c>
      <c r="K346" s="479">
        <v>16769.8</v>
      </c>
      <c r="L346" s="479">
        <v>16525.05</v>
      </c>
      <c r="M346" s="479">
        <v>0.70318999999999998</v>
      </c>
    </row>
    <row r="347" spans="1:13">
      <c r="A347" s="254">
        <v>337</v>
      </c>
      <c r="B347" s="482" t="s">
        <v>791</v>
      </c>
      <c r="C347" s="479">
        <v>40.6</v>
      </c>
      <c r="D347" s="480">
        <v>40.050000000000004</v>
      </c>
      <c r="E347" s="480">
        <v>38.900000000000006</v>
      </c>
      <c r="F347" s="480">
        <v>37.200000000000003</v>
      </c>
      <c r="G347" s="480">
        <v>36.050000000000004</v>
      </c>
      <c r="H347" s="480">
        <v>41.750000000000007</v>
      </c>
      <c r="I347" s="480">
        <v>42.9</v>
      </c>
      <c r="J347" s="480">
        <v>44.600000000000009</v>
      </c>
      <c r="K347" s="479">
        <v>41.2</v>
      </c>
      <c r="L347" s="479">
        <v>38.35</v>
      </c>
      <c r="M347" s="479">
        <v>26.20234</v>
      </c>
    </row>
    <row r="348" spans="1:13">
      <c r="A348" s="254">
        <v>338</v>
      </c>
      <c r="B348" s="482" t="s">
        <v>451</v>
      </c>
      <c r="C348" s="479">
        <v>2037.35</v>
      </c>
      <c r="D348" s="480">
        <v>2033.95</v>
      </c>
      <c r="E348" s="480">
        <v>1978.4</v>
      </c>
      <c r="F348" s="480">
        <v>1919.45</v>
      </c>
      <c r="G348" s="480">
        <v>1863.9</v>
      </c>
      <c r="H348" s="480">
        <v>2092.9</v>
      </c>
      <c r="I348" s="480">
        <v>2148.4499999999998</v>
      </c>
      <c r="J348" s="480">
        <v>2207.4</v>
      </c>
      <c r="K348" s="479">
        <v>2089.5</v>
      </c>
      <c r="L348" s="479">
        <v>1975</v>
      </c>
      <c r="M348" s="479">
        <v>0.40565000000000001</v>
      </c>
    </row>
    <row r="349" spans="1:13">
      <c r="A349" s="254">
        <v>339</v>
      </c>
      <c r="B349" s="482" t="s">
        <v>790</v>
      </c>
      <c r="C349" s="479">
        <v>345.55</v>
      </c>
      <c r="D349" s="480">
        <v>343.56666666666666</v>
      </c>
      <c r="E349" s="480">
        <v>339.73333333333335</v>
      </c>
      <c r="F349" s="480">
        <v>333.91666666666669</v>
      </c>
      <c r="G349" s="480">
        <v>330.08333333333337</v>
      </c>
      <c r="H349" s="480">
        <v>349.38333333333333</v>
      </c>
      <c r="I349" s="480">
        <v>353.2166666666667</v>
      </c>
      <c r="J349" s="480">
        <v>359.0333333333333</v>
      </c>
      <c r="K349" s="479">
        <v>347.4</v>
      </c>
      <c r="L349" s="479">
        <v>337.75</v>
      </c>
      <c r="M349" s="479">
        <v>6.9729799999999997</v>
      </c>
    </row>
    <row r="350" spans="1:13">
      <c r="A350" s="254">
        <v>340</v>
      </c>
      <c r="B350" s="482" t="s">
        <v>265</v>
      </c>
      <c r="C350" s="479">
        <v>545.04999999999995</v>
      </c>
      <c r="D350" s="480">
        <v>548.19999999999993</v>
      </c>
      <c r="E350" s="480">
        <v>539.39999999999986</v>
      </c>
      <c r="F350" s="480">
        <v>533.74999999999989</v>
      </c>
      <c r="G350" s="480">
        <v>524.94999999999982</v>
      </c>
      <c r="H350" s="480">
        <v>553.84999999999991</v>
      </c>
      <c r="I350" s="480">
        <v>562.64999999999986</v>
      </c>
      <c r="J350" s="480">
        <v>568.29999999999995</v>
      </c>
      <c r="K350" s="479">
        <v>557</v>
      </c>
      <c r="L350" s="479">
        <v>542.54999999999995</v>
      </c>
      <c r="M350" s="479">
        <v>3.8221699999999998</v>
      </c>
    </row>
    <row r="351" spans="1:13">
      <c r="A351" s="254">
        <v>341</v>
      </c>
      <c r="B351" s="482" t="s">
        <v>155</v>
      </c>
      <c r="C351" s="479">
        <v>110.25</v>
      </c>
      <c r="D351" s="480">
        <v>110.85000000000001</v>
      </c>
      <c r="E351" s="480">
        <v>108.85000000000002</v>
      </c>
      <c r="F351" s="480">
        <v>107.45000000000002</v>
      </c>
      <c r="G351" s="480">
        <v>105.45000000000003</v>
      </c>
      <c r="H351" s="480">
        <v>112.25000000000001</v>
      </c>
      <c r="I351" s="480">
        <v>114.24999999999999</v>
      </c>
      <c r="J351" s="480">
        <v>115.65</v>
      </c>
      <c r="K351" s="479">
        <v>112.85</v>
      </c>
      <c r="L351" s="479">
        <v>109.45</v>
      </c>
      <c r="M351" s="479">
        <v>260.83818000000002</v>
      </c>
    </row>
    <row r="352" spans="1:13">
      <c r="A352" s="254">
        <v>342</v>
      </c>
      <c r="B352" s="482" t="s">
        <v>154</v>
      </c>
      <c r="C352" s="479">
        <v>121.75</v>
      </c>
      <c r="D352" s="480">
        <v>121.91666666666667</v>
      </c>
      <c r="E352" s="480">
        <v>120.48333333333335</v>
      </c>
      <c r="F352" s="480">
        <v>119.21666666666668</v>
      </c>
      <c r="G352" s="480">
        <v>117.78333333333336</v>
      </c>
      <c r="H352" s="480">
        <v>123.18333333333334</v>
      </c>
      <c r="I352" s="480">
        <v>124.61666666666665</v>
      </c>
      <c r="J352" s="480">
        <v>125.88333333333333</v>
      </c>
      <c r="K352" s="479">
        <v>123.35</v>
      </c>
      <c r="L352" s="479">
        <v>120.65</v>
      </c>
      <c r="M352" s="479">
        <v>5.7410199999999998</v>
      </c>
    </row>
    <row r="353" spans="1:13">
      <c r="A353" s="254">
        <v>343</v>
      </c>
      <c r="B353" s="482" t="s">
        <v>452</v>
      </c>
      <c r="C353" s="479">
        <v>68.900000000000006</v>
      </c>
      <c r="D353" s="480">
        <v>68.566666666666677</v>
      </c>
      <c r="E353" s="480">
        <v>67.683333333333351</v>
      </c>
      <c r="F353" s="480">
        <v>66.466666666666669</v>
      </c>
      <c r="G353" s="480">
        <v>65.583333333333343</v>
      </c>
      <c r="H353" s="480">
        <v>69.78333333333336</v>
      </c>
      <c r="I353" s="480">
        <v>70.666666666666686</v>
      </c>
      <c r="J353" s="480">
        <v>71.883333333333368</v>
      </c>
      <c r="K353" s="479">
        <v>69.45</v>
      </c>
      <c r="L353" s="479">
        <v>67.349999999999994</v>
      </c>
      <c r="M353" s="479">
        <v>1.8253600000000001</v>
      </c>
    </row>
    <row r="354" spans="1:13">
      <c r="A354" s="254">
        <v>344</v>
      </c>
      <c r="B354" s="482" t="s">
        <v>266</v>
      </c>
      <c r="C354" s="479">
        <v>3487.45</v>
      </c>
      <c r="D354" s="480">
        <v>3518.8166666666671</v>
      </c>
      <c r="E354" s="480">
        <v>3442.6333333333341</v>
      </c>
      <c r="F354" s="480">
        <v>3397.8166666666671</v>
      </c>
      <c r="G354" s="480">
        <v>3321.6333333333341</v>
      </c>
      <c r="H354" s="480">
        <v>3563.6333333333341</v>
      </c>
      <c r="I354" s="480">
        <v>3639.8166666666675</v>
      </c>
      <c r="J354" s="480">
        <v>3684.6333333333341</v>
      </c>
      <c r="K354" s="479">
        <v>3595</v>
      </c>
      <c r="L354" s="479">
        <v>3474</v>
      </c>
      <c r="M354" s="479">
        <v>1.8918999999999999</v>
      </c>
    </row>
    <row r="355" spans="1:13">
      <c r="A355" s="254">
        <v>345</v>
      </c>
      <c r="B355" s="482" t="s">
        <v>453</v>
      </c>
      <c r="C355" s="479">
        <v>114.75</v>
      </c>
      <c r="D355" s="480">
        <v>114.66666666666667</v>
      </c>
      <c r="E355" s="480">
        <v>111.33333333333334</v>
      </c>
      <c r="F355" s="480">
        <v>107.91666666666667</v>
      </c>
      <c r="G355" s="480">
        <v>104.58333333333334</v>
      </c>
      <c r="H355" s="480">
        <v>118.08333333333334</v>
      </c>
      <c r="I355" s="480">
        <v>121.41666666666669</v>
      </c>
      <c r="J355" s="480">
        <v>124.83333333333334</v>
      </c>
      <c r="K355" s="479">
        <v>118</v>
      </c>
      <c r="L355" s="479">
        <v>111.25</v>
      </c>
      <c r="M355" s="479">
        <v>19.929500000000001</v>
      </c>
    </row>
    <row r="356" spans="1:13">
      <c r="A356" s="254">
        <v>346</v>
      </c>
      <c r="B356" s="482" t="s">
        <v>454</v>
      </c>
      <c r="C356" s="479">
        <v>275.75</v>
      </c>
      <c r="D356" s="480">
        <v>275.34999999999997</v>
      </c>
      <c r="E356" s="480">
        <v>272.44999999999993</v>
      </c>
      <c r="F356" s="480">
        <v>269.14999999999998</v>
      </c>
      <c r="G356" s="480">
        <v>266.24999999999994</v>
      </c>
      <c r="H356" s="480">
        <v>278.64999999999992</v>
      </c>
      <c r="I356" s="480">
        <v>281.5499999999999</v>
      </c>
      <c r="J356" s="480">
        <v>284.84999999999991</v>
      </c>
      <c r="K356" s="479">
        <v>278.25</v>
      </c>
      <c r="L356" s="479">
        <v>272.05</v>
      </c>
      <c r="M356" s="479">
        <v>2.5207700000000002</v>
      </c>
    </row>
    <row r="357" spans="1:13">
      <c r="A357" s="254">
        <v>347</v>
      </c>
      <c r="B357" s="482" t="s">
        <v>455</v>
      </c>
      <c r="C357" s="479">
        <v>314.2</v>
      </c>
      <c r="D357" s="480">
        <v>316.18333333333334</v>
      </c>
      <c r="E357" s="480">
        <v>307.86666666666667</v>
      </c>
      <c r="F357" s="480">
        <v>301.53333333333336</v>
      </c>
      <c r="G357" s="480">
        <v>293.2166666666667</v>
      </c>
      <c r="H357" s="480">
        <v>322.51666666666665</v>
      </c>
      <c r="I357" s="480">
        <v>330.83333333333337</v>
      </c>
      <c r="J357" s="480">
        <v>337.16666666666663</v>
      </c>
      <c r="K357" s="479">
        <v>324.5</v>
      </c>
      <c r="L357" s="479">
        <v>309.85000000000002</v>
      </c>
      <c r="M357" s="479">
        <v>3.0527099999999998</v>
      </c>
    </row>
    <row r="358" spans="1:13">
      <c r="A358" s="254">
        <v>348</v>
      </c>
      <c r="B358" s="482" t="s">
        <v>267</v>
      </c>
      <c r="C358" s="479">
        <v>2664.1</v>
      </c>
      <c r="D358" s="480">
        <v>2660.1833333333329</v>
      </c>
      <c r="E358" s="480">
        <v>2611.1666666666661</v>
      </c>
      <c r="F358" s="480">
        <v>2558.2333333333331</v>
      </c>
      <c r="G358" s="480">
        <v>2509.2166666666662</v>
      </c>
      <c r="H358" s="480">
        <v>2713.1166666666659</v>
      </c>
      <c r="I358" s="480">
        <v>2762.1333333333332</v>
      </c>
      <c r="J358" s="480">
        <v>2815.0666666666657</v>
      </c>
      <c r="K358" s="479">
        <v>2709.2</v>
      </c>
      <c r="L358" s="479">
        <v>2607.25</v>
      </c>
      <c r="M358" s="479">
        <v>4.2467600000000001</v>
      </c>
    </row>
    <row r="359" spans="1:13">
      <c r="A359" s="254">
        <v>349</v>
      </c>
      <c r="B359" s="482" t="s">
        <v>268</v>
      </c>
      <c r="C359" s="479">
        <v>364</v>
      </c>
      <c r="D359" s="480">
        <v>364.93333333333334</v>
      </c>
      <c r="E359" s="480">
        <v>359.11666666666667</v>
      </c>
      <c r="F359" s="480">
        <v>354.23333333333335</v>
      </c>
      <c r="G359" s="480">
        <v>348.41666666666669</v>
      </c>
      <c r="H359" s="480">
        <v>369.81666666666666</v>
      </c>
      <c r="I359" s="480">
        <v>375.63333333333338</v>
      </c>
      <c r="J359" s="480">
        <v>380.51666666666665</v>
      </c>
      <c r="K359" s="479">
        <v>370.75</v>
      </c>
      <c r="L359" s="479">
        <v>360.05</v>
      </c>
      <c r="M359" s="479">
        <v>1.2225699999999999</v>
      </c>
    </row>
    <row r="360" spans="1:13">
      <c r="A360" s="254">
        <v>350</v>
      </c>
      <c r="B360" s="482" t="s">
        <v>456</v>
      </c>
      <c r="C360" s="479">
        <v>218.95</v>
      </c>
      <c r="D360" s="480">
        <v>220.4</v>
      </c>
      <c r="E360" s="480">
        <v>215.75</v>
      </c>
      <c r="F360" s="480">
        <v>212.54999999999998</v>
      </c>
      <c r="G360" s="480">
        <v>207.89999999999998</v>
      </c>
      <c r="H360" s="480">
        <v>223.60000000000002</v>
      </c>
      <c r="I360" s="480">
        <v>228.25000000000006</v>
      </c>
      <c r="J360" s="480">
        <v>231.45000000000005</v>
      </c>
      <c r="K360" s="479">
        <v>225.05</v>
      </c>
      <c r="L360" s="479">
        <v>217.2</v>
      </c>
      <c r="M360" s="479">
        <v>4.1745599999999996</v>
      </c>
    </row>
    <row r="361" spans="1:13">
      <c r="A361" s="254">
        <v>351</v>
      </c>
      <c r="B361" s="482" t="s">
        <v>758</v>
      </c>
      <c r="C361" s="479">
        <v>413.7</v>
      </c>
      <c r="D361" s="480">
        <v>415.90000000000003</v>
      </c>
      <c r="E361" s="480">
        <v>409.80000000000007</v>
      </c>
      <c r="F361" s="480">
        <v>405.90000000000003</v>
      </c>
      <c r="G361" s="480">
        <v>399.80000000000007</v>
      </c>
      <c r="H361" s="480">
        <v>419.80000000000007</v>
      </c>
      <c r="I361" s="480">
        <v>425.90000000000009</v>
      </c>
      <c r="J361" s="480">
        <v>429.80000000000007</v>
      </c>
      <c r="K361" s="479">
        <v>422</v>
      </c>
      <c r="L361" s="479">
        <v>412</v>
      </c>
      <c r="M361" s="479">
        <v>0.11237</v>
      </c>
    </row>
    <row r="362" spans="1:13">
      <c r="A362" s="254">
        <v>352</v>
      </c>
      <c r="B362" s="482" t="s">
        <v>457</v>
      </c>
      <c r="C362" s="479">
        <v>83.45</v>
      </c>
      <c r="D362" s="480">
        <v>83.466666666666683</v>
      </c>
      <c r="E362" s="480">
        <v>82.78333333333336</v>
      </c>
      <c r="F362" s="480">
        <v>82.116666666666674</v>
      </c>
      <c r="G362" s="480">
        <v>81.433333333333351</v>
      </c>
      <c r="H362" s="480">
        <v>84.133333333333368</v>
      </c>
      <c r="I362" s="480">
        <v>84.816666666666677</v>
      </c>
      <c r="J362" s="480">
        <v>85.483333333333377</v>
      </c>
      <c r="K362" s="479">
        <v>84.15</v>
      </c>
      <c r="L362" s="479">
        <v>82.8</v>
      </c>
      <c r="M362" s="479">
        <v>5.7399500000000003</v>
      </c>
    </row>
    <row r="363" spans="1:13">
      <c r="A363" s="254">
        <v>353</v>
      </c>
      <c r="B363" s="482" t="s">
        <v>163</v>
      </c>
      <c r="C363" s="479">
        <v>1138.05</v>
      </c>
      <c r="D363" s="480">
        <v>1126.3</v>
      </c>
      <c r="E363" s="480">
        <v>1109.75</v>
      </c>
      <c r="F363" s="480">
        <v>1081.45</v>
      </c>
      <c r="G363" s="480">
        <v>1064.9000000000001</v>
      </c>
      <c r="H363" s="480">
        <v>1154.5999999999999</v>
      </c>
      <c r="I363" s="480">
        <v>1171.1499999999996</v>
      </c>
      <c r="J363" s="480">
        <v>1199.4499999999998</v>
      </c>
      <c r="K363" s="479">
        <v>1142.8499999999999</v>
      </c>
      <c r="L363" s="479">
        <v>1098</v>
      </c>
      <c r="M363" s="479">
        <v>10.2407</v>
      </c>
    </row>
    <row r="364" spans="1:13">
      <c r="A364" s="254">
        <v>354</v>
      </c>
      <c r="B364" s="482" t="s">
        <v>156</v>
      </c>
      <c r="C364" s="479">
        <v>29547</v>
      </c>
      <c r="D364" s="480">
        <v>29578.333333333332</v>
      </c>
      <c r="E364" s="480">
        <v>29379.666666666664</v>
      </c>
      <c r="F364" s="480">
        <v>29212.333333333332</v>
      </c>
      <c r="G364" s="480">
        <v>29013.666666666664</v>
      </c>
      <c r="H364" s="480">
        <v>29745.666666666664</v>
      </c>
      <c r="I364" s="480">
        <v>29944.333333333328</v>
      </c>
      <c r="J364" s="480">
        <v>30111.666666666664</v>
      </c>
      <c r="K364" s="479">
        <v>29777</v>
      </c>
      <c r="L364" s="479">
        <v>29411</v>
      </c>
      <c r="M364" s="479">
        <v>0.13088</v>
      </c>
    </row>
    <row r="365" spans="1:13">
      <c r="A365" s="254">
        <v>355</v>
      </c>
      <c r="B365" s="482" t="s">
        <v>458</v>
      </c>
      <c r="C365" s="479">
        <v>2201.3000000000002</v>
      </c>
      <c r="D365" s="480">
        <v>2215.6666666666665</v>
      </c>
      <c r="E365" s="480">
        <v>2167.833333333333</v>
      </c>
      <c r="F365" s="480">
        <v>2134.3666666666663</v>
      </c>
      <c r="G365" s="480">
        <v>2086.5333333333328</v>
      </c>
      <c r="H365" s="480">
        <v>2249.1333333333332</v>
      </c>
      <c r="I365" s="480">
        <v>2296.9666666666662</v>
      </c>
      <c r="J365" s="480">
        <v>2330.4333333333334</v>
      </c>
      <c r="K365" s="479">
        <v>2263.5</v>
      </c>
      <c r="L365" s="479">
        <v>2182.1999999999998</v>
      </c>
      <c r="M365" s="479">
        <v>2.2485200000000001</v>
      </c>
    </row>
    <row r="366" spans="1:13">
      <c r="A366" s="254">
        <v>356</v>
      </c>
      <c r="B366" s="482" t="s">
        <v>158</v>
      </c>
      <c r="C366" s="479">
        <v>243.65</v>
      </c>
      <c r="D366" s="480">
        <v>243.76666666666665</v>
      </c>
      <c r="E366" s="480">
        <v>241.6333333333333</v>
      </c>
      <c r="F366" s="480">
        <v>239.61666666666665</v>
      </c>
      <c r="G366" s="480">
        <v>237.48333333333329</v>
      </c>
      <c r="H366" s="480">
        <v>245.7833333333333</v>
      </c>
      <c r="I366" s="480">
        <v>247.91666666666663</v>
      </c>
      <c r="J366" s="480">
        <v>249.93333333333331</v>
      </c>
      <c r="K366" s="479">
        <v>245.9</v>
      </c>
      <c r="L366" s="479">
        <v>241.75</v>
      </c>
      <c r="M366" s="479">
        <v>28.261240000000001</v>
      </c>
    </row>
    <row r="367" spans="1:13">
      <c r="A367" s="254">
        <v>357</v>
      </c>
      <c r="B367" s="482" t="s">
        <v>269</v>
      </c>
      <c r="C367" s="479">
        <v>5326.65</v>
      </c>
      <c r="D367" s="480">
        <v>5427.25</v>
      </c>
      <c r="E367" s="480">
        <v>5164.5</v>
      </c>
      <c r="F367" s="480">
        <v>5002.3500000000004</v>
      </c>
      <c r="G367" s="480">
        <v>4739.6000000000004</v>
      </c>
      <c r="H367" s="480">
        <v>5589.4</v>
      </c>
      <c r="I367" s="480">
        <v>5852.15</v>
      </c>
      <c r="J367" s="480">
        <v>6014.2999999999993</v>
      </c>
      <c r="K367" s="479">
        <v>5690</v>
      </c>
      <c r="L367" s="479">
        <v>5265.1</v>
      </c>
      <c r="M367" s="479">
        <v>1.9498200000000001</v>
      </c>
    </row>
    <row r="368" spans="1:13">
      <c r="A368" s="254">
        <v>358</v>
      </c>
      <c r="B368" s="482" t="s">
        <v>459</v>
      </c>
      <c r="C368" s="479">
        <v>203.25</v>
      </c>
      <c r="D368" s="480">
        <v>203.6</v>
      </c>
      <c r="E368" s="480">
        <v>201.79999999999998</v>
      </c>
      <c r="F368" s="480">
        <v>200.35</v>
      </c>
      <c r="G368" s="480">
        <v>198.54999999999998</v>
      </c>
      <c r="H368" s="480">
        <v>205.04999999999998</v>
      </c>
      <c r="I368" s="480">
        <v>206.85</v>
      </c>
      <c r="J368" s="480">
        <v>208.29999999999998</v>
      </c>
      <c r="K368" s="479">
        <v>205.4</v>
      </c>
      <c r="L368" s="479">
        <v>202.15</v>
      </c>
      <c r="M368" s="479">
        <v>5.83033</v>
      </c>
    </row>
    <row r="369" spans="1:13">
      <c r="A369" s="254">
        <v>359</v>
      </c>
      <c r="B369" s="482" t="s">
        <v>460</v>
      </c>
      <c r="C369" s="479">
        <v>757.65</v>
      </c>
      <c r="D369" s="480">
        <v>759.19999999999993</v>
      </c>
      <c r="E369" s="480">
        <v>743.44999999999982</v>
      </c>
      <c r="F369" s="480">
        <v>729.24999999999989</v>
      </c>
      <c r="G369" s="480">
        <v>713.49999999999977</v>
      </c>
      <c r="H369" s="480">
        <v>773.39999999999986</v>
      </c>
      <c r="I369" s="480">
        <v>789.15000000000009</v>
      </c>
      <c r="J369" s="480">
        <v>803.34999999999991</v>
      </c>
      <c r="K369" s="479">
        <v>774.95</v>
      </c>
      <c r="L369" s="479">
        <v>745</v>
      </c>
      <c r="M369" s="479">
        <v>0.86487000000000003</v>
      </c>
    </row>
    <row r="370" spans="1:13">
      <c r="A370" s="254">
        <v>360</v>
      </c>
      <c r="B370" s="482" t="s">
        <v>160</v>
      </c>
      <c r="C370" s="479">
        <v>1799.95</v>
      </c>
      <c r="D370" s="480">
        <v>1807.5666666666668</v>
      </c>
      <c r="E370" s="480">
        <v>1787.5333333333338</v>
      </c>
      <c r="F370" s="480">
        <v>1775.116666666667</v>
      </c>
      <c r="G370" s="480">
        <v>1755.0833333333339</v>
      </c>
      <c r="H370" s="480">
        <v>1819.9833333333336</v>
      </c>
      <c r="I370" s="480">
        <v>1840.0166666666669</v>
      </c>
      <c r="J370" s="480">
        <v>1852.4333333333334</v>
      </c>
      <c r="K370" s="479">
        <v>1827.6</v>
      </c>
      <c r="L370" s="479">
        <v>1795.15</v>
      </c>
      <c r="M370" s="479">
        <v>2.2601300000000002</v>
      </c>
    </row>
    <row r="371" spans="1:13">
      <c r="A371" s="254">
        <v>361</v>
      </c>
      <c r="B371" s="482" t="s">
        <v>157</v>
      </c>
      <c r="C371" s="479">
        <v>1700.1</v>
      </c>
      <c r="D371" s="480">
        <v>1705.0333333333335</v>
      </c>
      <c r="E371" s="480">
        <v>1680.0666666666671</v>
      </c>
      <c r="F371" s="480">
        <v>1660.0333333333335</v>
      </c>
      <c r="G371" s="480">
        <v>1635.0666666666671</v>
      </c>
      <c r="H371" s="480">
        <v>1725.0666666666671</v>
      </c>
      <c r="I371" s="480">
        <v>1750.0333333333338</v>
      </c>
      <c r="J371" s="480">
        <v>1770.0666666666671</v>
      </c>
      <c r="K371" s="479">
        <v>1730</v>
      </c>
      <c r="L371" s="479">
        <v>1685</v>
      </c>
      <c r="M371" s="479">
        <v>5.6564500000000004</v>
      </c>
    </row>
    <row r="372" spans="1:13">
      <c r="A372" s="254">
        <v>362</v>
      </c>
      <c r="B372" s="482" t="s">
        <v>756</v>
      </c>
      <c r="C372" s="479">
        <v>1018.75</v>
      </c>
      <c r="D372" s="480">
        <v>1008.1333333333333</v>
      </c>
      <c r="E372" s="480">
        <v>991.36666666666656</v>
      </c>
      <c r="F372" s="480">
        <v>963.98333333333323</v>
      </c>
      <c r="G372" s="480">
        <v>947.21666666666647</v>
      </c>
      <c r="H372" s="480">
        <v>1035.5166666666667</v>
      </c>
      <c r="I372" s="480">
        <v>1052.2833333333333</v>
      </c>
      <c r="J372" s="480">
        <v>1079.6666666666667</v>
      </c>
      <c r="K372" s="479">
        <v>1024.9000000000001</v>
      </c>
      <c r="L372" s="479">
        <v>980.75</v>
      </c>
      <c r="M372" s="479">
        <v>1.3261799999999999</v>
      </c>
    </row>
    <row r="373" spans="1:13">
      <c r="A373" s="254">
        <v>363</v>
      </c>
      <c r="B373" s="482" t="s">
        <v>461</v>
      </c>
      <c r="C373" s="479">
        <v>1477.65</v>
      </c>
      <c r="D373" s="480">
        <v>1465.8166666666666</v>
      </c>
      <c r="E373" s="480">
        <v>1441.8333333333333</v>
      </c>
      <c r="F373" s="480">
        <v>1406.0166666666667</v>
      </c>
      <c r="G373" s="480">
        <v>1382.0333333333333</v>
      </c>
      <c r="H373" s="480">
        <v>1501.6333333333332</v>
      </c>
      <c r="I373" s="480">
        <v>1525.6166666666668</v>
      </c>
      <c r="J373" s="480">
        <v>1561.4333333333332</v>
      </c>
      <c r="K373" s="479">
        <v>1489.8</v>
      </c>
      <c r="L373" s="479">
        <v>1430</v>
      </c>
      <c r="M373" s="479">
        <v>2.1554000000000002</v>
      </c>
    </row>
    <row r="374" spans="1:13">
      <c r="A374" s="254">
        <v>364</v>
      </c>
      <c r="B374" s="482" t="s">
        <v>757</v>
      </c>
      <c r="C374" s="479">
        <v>1154.4000000000001</v>
      </c>
      <c r="D374" s="480">
        <v>1154.55</v>
      </c>
      <c r="E374" s="480">
        <v>1132.0999999999999</v>
      </c>
      <c r="F374" s="480">
        <v>1109.8</v>
      </c>
      <c r="G374" s="480">
        <v>1087.3499999999999</v>
      </c>
      <c r="H374" s="480">
        <v>1176.8499999999999</v>
      </c>
      <c r="I374" s="480">
        <v>1199.3000000000002</v>
      </c>
      <c r="J374" s="480">
        <v>1221.5999999999999</v>
      </c>
      <c r="K374" s="479">
        <v>1177</v>
      </c>
      <c r="L374" s="479">
        <v>1132.25</v>
      </c>
      <c r="M374" s="479">
        <v>1.9506600000000001</v>
      </c>
    </row>
    <row r="375" spans="1:13">
      <c r="A375" s="254">
        <v>365</v>
      </c>
      <c r="B375" s="482" t="s">
        <v>159</v>
      </c>
      <c r="C375" s="479">
        <v>108.85</v>
      </c>
      <c r="D375" s="480">
        <v>109.3</v>
      </c>
      <c r="E375" s="480">
        <v>108.14999999999999</v>
      </c>
      <c r="F375" s="480">
        <v>107.44999999999999</v>
      </c>
      <c r="G375" s="480">
        <v>106.29999999999998</v>
      </c>
      <c r="H375" s="480">
        <v>110</v>
      </c>
      <c r="I375" s="480">
        <v>111.15</v>
      </c>
      <c r="J375" s="480">
        <v>111.85000000000001</v>
      </c>
      <c r="K375" s="479">
        <v>110.45</v>
      </c>
      <c r="L375" s="479">
        <v>108.6</v>
      </c>
      <c r="M375" s="479">
        <v>52.378300000000003</v>
      </c>
    </row>
    <row r="376" spans="1:13">
      <c r="A376" s="254">
        <v>366</v>
      </c>
      <c r="B376" s="482" t="s">
        <v>162</v>
      </c>
      <c r="C376" s="479">
        <v>215.4</v>
      </c>
      <c r="D376" s="480">
        <v>216.13333333333333</v>
      </c>
      <c r="E376" s="480">
        <v>212.86666666666665</v>
      </c>
      <c r="F376" s="480">
        <v>210.33333333333331</v>
      </c>
      <c r="G376" s="480">
        <v>207.06666666666663</v>
      </c>
      <c r="H376" s="480">
        <v>218.66666666666666</v>
      </c>
      <c r="I376" s="480">
        <v>221.93333333333331</v>
      </c>
      <c r="J376" s="480">
        <v>224.46666666666667</v>
      </c>
      <c r="K376" s="479">
        <v>219.4</v>
      </c>
      <c r="L376" s="479">
        <v>213.6</v>
      </c>
      <c r="M376" s="479">
        <v>105.88285</v>
      </c>
    </row>
    <row r="377" spans="1:13">
      <c r="A377" s="254">
        <v>367</v>
      </c>
      <c r="B377" s="482" t="s">
        <v>462</v>
      </c>
      <c r="C377" s="479">
        <v>248.95</v>
      </c>
      <c r="D377" s="480">
        <v>250.45000000000002</v>
      </c>
      <c r="E377" s="480">
        <v>243.8</v>
      </c>
      <c r="F377" s="480">
        <v>238.65</v>
      </c>
      <c r="G377" s="480">
        <v>232</v>
      </c>
      <c r="H377" s="480">
        <v>255.60000000000002</v>
      </c>
      <c r="I377" s="480">
        <v>262.25000000000006</v>
      </c>
      <c r="J377" s="480">
        <v>267.40000000000003</v>
      </c>
      <c r="K377" s="479">
        <v>257.10000000000002</v>
      </c>
      <c r="L377" s="479">
        <v>245.3</v>
      </c>
      <c r="M377" s="479">
        <v>37.154040000000002</v>
      </c>
    </row>
    <row r="378" spans="1:13">
      <c r="A378" s="254">
        <v>368</v>
      </c>
      <c r="B378" s="482" t="s">
        <v>270</v>
      </c>
      <c r="C378" s="479">
        <v>274.10000000000002</v>
      </c>
      <c r="D378" s="480">
        <v>273.71666666666664</v>
      </c>
      <c r="E378" s="480">
        <v>270.98333333333329</v>
      </c>
      <c r="F378" s="480">
        <v>267.86666666666667</v>
      </c>
      <c r="G378" s="480">
        <v>265.13333333333333</v>
      </c>
      <c r="H378" s="480">
        <v>276.83333333333326</v>
      </c>
      <c r="I378" s="480">
        <v>279.56666666666661</v>
      </c>
      <c r="J378" s="480">
        <v>282.68333333333322</v>
      </c>
      <c r="K378" s="479">
        <v>276.45</v>
      </c>
      <c r="L378" s="479">
        <v>270.60000000000002</v>
      </c>
      <c r="M378" s="479">
        <v>8.5971600000000006</v>
      </c>
    </row>
    <row r="379" spans="1:13">
      <c r="A379" s="254">
        <v>369</v>
      </c>
      <c r="B379" s="482" t="s">
        <v>463</v>
      </c>
      <c r="C379" s="479">
        <v>132.55000000000001</v>
      </c>
      <c r="D379" s="480">
        <v>133.06666666666669</v>
      </c>
      <c r="E379" s="480">
        <v>130.48333333333338</v>
      </c>
      <c r="F379" s="480">
        <v>128.41666666666669</v>
      </c>
      <c r="G379" s="480">
        <v>125.83333333333337</v>
      </c>
      <c r="H379" s="480">
        <v>135.13333333333338</v>
      </c>
      <c r="I379" s="480">
        <v>137.7166666666667</v>
      </c>
      <c r="J379" s="480">
        <v>139.78333333333339</v>
      </c>
      <c r="K379" s="479">
        <v>135.65</v>
      </c>
      <c r="L379" s="479">
        <v>131</v>
      </c>
      <c r="M379" s="479">
        <v>2.1878000000000002</v>
      </c>
    </row>
    <row r="380" spans="1:13">
      <c r="A380" s="254">
        <v>370</v>
      </c>
      <c r="B380" s="482" t="s">
        <v>464</v>
      </c>
      <c r="C380" s="479">
        <v>6277.15</v>
      </c>
      <c r="D380" s="480">
        <v>6304.4833333333327</v>
      </c>
      <c r="E380" s="480">
        <v>6241.5666666666657</v>
      </c>
      <c r="F380" s="480">
        <v>6205.9833333333327</v>
      </c>
      <c r="G380" s="480">
        <v>6143.0666666666657</v>
      </c>
      <c r="H380" s="480">
        <v>6340.0666666666657</v>
      </c>
      <c r="I380" s="480">
        <v>6402.9833333333318</v>
      </c>
      <c r="J380" s="480">
        <v>6438.5666666666657</v>
      </c>
      <c r="K380" s="479">
        <v>6367.4</v>
      </c>
      <c r="L380" s="479">
        <v>6268.9</v>
      </c>
      <c r="M380" s="479">
        <v>6.0670000000000002E-2</v>
      </c>
    </row>
    <row r="381" spans="1:13">
      <c r="A381" s="254">
        <v>371</v>
      </c>
      <c r="B381" s="482" t="s">
        <v>271</v>
      </c>
      <c r="C381" s="479">
        <v>13425.8</v>
      </c>
      <c r="D381" s="480">
        <v>13511.133333333333</v>
      </c>
      <c r="E381" s="480">
        <v>13314.666666666666</v>
      </c>
      <c r="F381" s="480">
        <v>13203.533333333333</v>
      </c>
      <c r="G381" s="480">
        <v>13007.066666666666</v>
      </c>
      <c r="H381" s="480">
        <v>13622.266666666666</v>
      </c>
      <c r="I381" s="480">
        <v>13818.733333333334</v>
      </c>
      <c r="J381" s="480">
        <v>13929.866666666667</v>
      </c>
      <c r="K381" s="479">
        <v>13707.6</v>
      </c>
      <c r="L381" s="479">
        <v>13400</v>
      </c>
      <c r="M381" s="479">
        <v>5.91E-2</v>
      </c>
    </row>
    <row r="382" spans="1:13">
      <c r="A382" s="254">
        <v>372</v>
      </c>
      <c r="B382" s="482" t="s">
        <v>161</v>
      </c>
      <c r="C382" s="479">
        <v>36.4</v>
      </c>
      <c r="D382" s="480">
        <v>36.783333333333339</v>
      </c>
      <c r="E382" s="480">
        <v>35.816666666666677</v>
      </c>
      <c r="F382" s="480">
        <v>35.233333333333341</v>
      </c>
      <c r="G382" s="480">
        <v>34.26666666666668</v>
      </c>
      <c r="H382" s="480">
        <v>37.366666666666674</v>
      </c>
      <c r="I382" s="480">
        <v>38.333333333333329</v>
      </c>
      <c r="J382" s="480">
        <v>38.916666666666671</v>
      </c>
      <c r="K382" s="479">
        <v>37.75</v>
      </c>
      <c r="L382" s="479">
        <v>36.200000000000003</v>
      </c>
      <c r="M382" s="479">
        <v>1143.0242000000001</v>
      </c>
    </row>
    <row r="383" spans="1:13">
      <c r="A383" s="254">
        <v>373</v>
      </c>
      <c r="B383" s="482" t="s">
        <v>272</v>
      </c>
      <c r="C383" s="479">
        <v>633.70000000000005</v>
      </c>
      <c r="D383" s="480">
        <v>635.9</v>
      </c>
      <c r="E383" s="480">
        <v>627.79999999999995</v>
      </c>
      <c r="F383" s="480">
        <v>621.9</v>
      </c>
      <c r="G383" s="480">
        <v>613.79999999999995</v>
      </c>
      <c r="H383" s="480">
        <v>641.79999999999995</v>
      </c>
      <c r="I383" s="480">
        <v>649.90000000000009</v>
      </c>
      <c r="J383" s="480">
        <v>655.8</v>
      </c>
      <c r="K383" s="479">
        <v>644</v>
      </c>
      <c r="L383" s="479">
        <v>630</v>
      </c>
      <c r="M383" s="479">
        <v>7.4431900000000004</v>
      </c>
    </row>
    <row r="384" spans="1:13">
      <c r="A384" s="254">
        <v>374</v>
      </c>
      <c r="B384" s="482" t="s">
        <v>165</v>
      </c>
      <c r="C384" s="479">
        <v>185</v>
      </c>
      <c r="D384" s="480">
        <v>184.11666666666667</v>
      </c>
      <c r="E384" s="480">
        <v>182.23333333333335</v>
      </c>
      <c r="F384" s="480">
        <v>179.46666666666667</v>
      </c>
      <c r="G384" s="480">
        <v>177.58333333333334</v>
      </c>
      <c r="H384" s="480">
        <v>186.88333333333335</v>
      </c>
      <c r="I384" s="480">
        <v>188.76666666666668</v>
      </c>
      <c r="J384" s="480">
        <v>191.53333333333336</v>
      </c>
      <c r="K384" s="479">
        <v>186</v>
      </c>
      <c r="L384" s="479">
        <v>181.35</v>
      </c>
      <c r="M384" s="479">
        <v>109.39852999999999</v>
      </c>
    </row>
    <row r="385" spans="1:13">
      <c r="A385" s="254">
        <v>375</v>
      </c>
      <c r="B385" s="482" t="s">
        <v>166</v>
      </c>
      <c r="C385" s="479">
        <v>130.6</v>
      </c>
      <c r="D385" s="480">
        <v>130.48333333333332</v>
      </c>
      <c r="E385" s="480">
        <v>129.76666666666665</v>
      </c>
      <c r="F385" s="480">
        <v>128.93333333333334</v>
      </c>
      <c r="G385" s="480">
        <v>128.21666666666667</v>
      </c>
      <c r="H385" s="480">
        <v>131.31666666666663</v>
      </c>
      <c r="I385" s="480">
        <v>132.03333333333327</v>
      </c>
      <c r="J385" s="480">
        <v>132.86666666666662</v>
      </c>
      <c r="K385" s="479">
        <v>131.19999999999999</v>
      </c>
      <c r="L385" s="479">
        <v>129.65</v>
      </c>
      <c r="M385" s="479">
        <v>24.488959999999999</v>
      </c>
    </row>
    <row r="386" spans="1:13">
      <c r="A386" s="254">
        <v>376</v>
      </c>
      <c r="B386" s="482" t="s">
        <v>465</v>
      </c>
      <c r="C386" s="479">
        <v>239.35</v>
      </c>
      <c r="D386" s="480">
        <v>239.0333333333333</v>
      </c>
      <c r="E386" s="480">
        <v>238.01666666666659</v>
      </c>
      <c r="F386" s="480">
        <v>236.68333333333328</v>
      </c>
      <c r="G386" s="480">
        <v>235.66666666666657</v>
      </c>
      <c r="H386" s="480">
        <v>240.36666666666662</v>
      </c>
      <c r="I386" s="480">
        <v>241.38333333333333</v>
      </c>
      <c r="J386" s="480">
        <v>242.71666666666664</v>
      </c>
      <c r="K386" s="479">
        <v>240.05</v>
      </c>
      <c r="L386" s="479">
        <v>237.7</v>
      </c>
      <c r="M386" s="479">
        <v>10.57193</v>
      </c>
    </row>
    <row r="387" spans="1:13">
      <c r="A387" s="254">
        <v>377</v>
      </c>
      <c r="B387" s="482" t="s">
        <v>466</v>
      </c>
      <c r="C387" s="479">
        <v>560.29999999999995</v>
      </c>
      <c r="D387" s="480">
        <v>560.1</v>
      </c>
      <c r="E387" s="480">
        <v>556.20000000000005</v>
      </c>
      <c r="F387" s="480">
        <v>552.1</v>
      </c>
      <c r="G387" s="480">
        <v>548.20000000000005</v>
      </c>
      <c r="H387" s="480">
        <v>564.20000000000005</v>
      </c>
      <c r="I387" s="480">
        <v>568.09999999999991</v>
      </c>
      <c r="J387" s="480">
        <v>572.20000000000005</v>
      </c>
      <c r="K387" s="479">
        <v>564</v>
      </c>
      <c r="L387" s="479">
        <v>556</v>
      </c>
      <c r="M387" s="479">
        <v>0.92325000000000002</v>
      </c>
    </row>
    <row r="388" spans="1:13">
      <c r="A388" s="254">
        <v>378</v>
      </c>
      <c r="B388" s="482" t="s">
        <v>467</v>
      </c>
      <c r="C388" s="479">
        <v>28.4</v>
      </c>
      <c r="D388" s="480">
        <v>28.566666666666663</v>
      </c>
      <c r="E388" s="480">
        <v>27.983333333333327</v>
      </c>
      <c r="F388" s="480">
        <v>27.566666666666663</v>
      </c>
      <c r="G388" s="480">
        <v>26.983333333333327</v>
      </c>
      <c r="H388" s="480">
        <v>28.983333333333327</v>
      </c>
      <c r="I388" s="480">
        <v>29.566666666666663</v>
      </c>
      <c r="J388" s="480">
        <v>29.983333333333327</v>
      </c>
      <c r="K388" s="479">
        <v>29.15</v>
      </c>
      <c r="L388" s="479">
        <v>28.15</v>
      </c>
      <c r="M388" s="479">
        <v>40.842939999999999</v>
      </c>
    </row>
    <row r="389" spans="1:13">
      <c r="A389" s="254">
        <v>379</v>
      </c>
      <c r="B389" s="482" t="s">
        <v>468</v>
      </c>
      <c r="C389" s="479">
        <v>175.25</v>
      </c>
      <c r="D389" s="480">
        <v>177.20000000000002</v>
      </c>
      <c r="E389" s="480">
        <v>171.95000000000005</v>
      </c>
      <c r="F389" s="480">
        <v>168.65000000000003</v>
      </c>
      <c r="G389" s="480">
        <v>163.40000000000006</v>
      </c>
      <c r="H389" s="480">
        <v>180.50000000000003</v>
      </c>
      <c r="I389" s="480">
        <v>185.74999999999997</v>
      </c>
      <c r="J389" s="480">
        <v>189.05</v>
      </c>
      <c r="K389" s="479">
        <v>182.45</v>
      </c>
      <c r="L389" s="479">
        <v>173.9</v>
      </c>
      <c r="M389" s="479">
        <v>32.237830000000002</v>
      </c>
    </row>
    <row r="390" spans="1:13">
      <c r="A390" s="254">
        <v>380</v>
      </c>
      <c r="B390" s="482" t="s">
        <v>273</v>
      </c>
      <c r="C390" s="479">
        <v>502.45</v>
      </c>
      <c r="D390" s="480">
        <v>504.3</v>
      </c>
      <c r="E390" s="480">
        <v>498.15000000000003</v>
      </c>
      <c r="F390" s="480">
        <v>493.85</v>
      </c>
      <c r="G390" s="480">
        <v>487.70000000000005</v>
      </c>
      <c r="H390" s="480">
        <v>508.6</v>
      </c>
      <c r="I390" s="480">
        <v>514.75</v>
      </c>
      <c r="J390" s="480">
        <v>519.04999999999995</v>
      </c>
      <c r="K390" s="479">
        <v>510.45</v>
      </c>
      <c r="L390" s="479">
        <v>500</v>
      </c>
      <c r="M390" s="479">
        <v>0.72689000000000004</v>
      </c>
    </row>
    <row r="391" spans="1:13">
      <c r="A391" s="254">
        <v>381</v>
      </c>
      <c r="B391" s="482" t="s">
        <v>469</v>
      </c>
      <c r="C391" s="479">
        <v>289.55</v>
      </c>
      <c r="D391" s="480">
        <v>291.28333333333336</v>
      </c>
      <c r="E391" s="480">
        <v>284.76666666666671</v>
      </c>
      <c r="F391" s="480">
        <v>279.98333333333335</v>
      </c>
      <c r="G391" s="480">
        <v>273.4666666666667</v>
      </c>
      <c r="H391" s="480">
        <v>296.06666666666672</v>
      </c>
      <c r="I391" s="480">
        <v>302.58333333333337</v>
      </c>
      <c r="J391" s="480">
        <v>307.36666666666673</v>
      </c>
      <c r="K391" s="479">
        <v>297.8</v>
      </c>
      <c r="L391" s="479">
        <v>286.5</v>
      </c>
      <c r="M391" s="479">
        <v>7.4210599999999998</v>
      </c>
    </row>
    <row r="392" spans="1:13">
      <c r="A392" s="254">
        <v>382</v>
      </c>
      <c r="B392" s="482" t="s">
        <v>470</v>
      </c>
      <c r="C392" s="479">
        <v>79.55</v>
      </c>
      <c r="D392" s="480">
        <v>79.150000000000006</v>
      </c>
      <c r="E392" s="480">
        <v>77.050000000000011</v>
      </c>
      <c r="F392" s="480">
        <v>74.550000000000011</v>
      </c>
      <c r="G392" s="480">
        <v>72.450000000000017</v>
      </c>
      <c r="H392" s="480">
        <v>81.650000000000006</v>
      </c>
      <c r="I392" s="480">
        <v>83.75</v>
      </c>
      <c r="J392" s="480">
        <v>86.25</v>
      </c>
      <c r="K392" s="479">
        <v>81.25</v>
      </c>
      <c r="L392" s="479">
        <v>76.650000000000006</v>
      </c>
      <c r="M392" s="479">
        <v>134.95410000000001</v>
      </c>
    </row>
    <row r="393" spans="1:13">
      <c r="A393" s="254">
        <v>383</v>
      </c>
      <c r="B393" s="482" t="s">
        <v>471</v>
      </c>
      <c r="C393" s="479">
        <v>1930.55</v>
      </c>
      <c r="D393" s="480">
        <v>1938.5166666666667</v>
      </c>
      <c r="E393" s="480">
        <v>1917.0333333333333</v>
      </c>
      <c r="F393" s="480">
        <v>1903.5166666666667</v>
      </c>
      <c r="G393" s="480">
        <v>1882.0333333333333</v>
      </c>
      <c r="H393" s="480">
        <v>1952.0333333333333</v>
      </c>
      <c r="I393" s="480">
        <v>1973.5166666666664</v>
      </c>
      <c r="J393" s="480">
        <v>1987.0333333333333</v>
      </c>
      <c r="K393" s="479">
        <v>1960</v>
      </c>
      <c r="L393" s="479">
        <v>1925</v>
      </c>
      <c r="M393" s="479">
        <v>5.1499999999999997E-2</v>
      </c>
    </row>
    <row r="394" spans="1:13">
      <c r="A394" s="254">
        <v>384</v>
      </c>
      <c r="B394" s="482" t="s">
        <v>472</v>
      </c>
      <c r="C394" s="479">
        <v>328.25</v>
      </c>
      <c r="D394" s="480">
        <v>328.61666666666667</v>
      </c>
      <c r="E394" s="480">
        <v>325.63333333333333</v>
      </c>
      <c r="F394" s="480">
        <v>323.01666666666665</v>
      </c>
      <c r="G394" s="480">
        <v>320.0333333333333</v>
      </c>
      <c r="H394" s="480">
        <v>331.23333333333335</v>
      </c>
      <c r="I394" s="480">
        <v>334.2166666666667</v>
      </c>
      <c r="J394" s="480">
        <v>336.83333333333337</v>
      </c>
      <c r="K394" s="479">
        <v>331.6</v>
      </c>
      <c r="L394" s="479">
        <v>326</v>
      </c>
      <c r="M394" s="479">
        <v>3.3538600000000001</v>
      </c>
    </row>
    <row r="395" spans="1:13">
      <c r="A395" s="254">
        <v>385</v>
      </c>
      <c r="B395" s="482" t="s">
        <v>473</v>
      </c>
      <c r="C395" s="479">
        <v>180.25</v>
      </c>
      <c r="D395" s="480">
        <v>179.78333333333333</v>
      </c>
      <c r="E395" s="480">
        <v>177.61666666666667</v>
      </c>
      <c r="F395" s="480">
        <v>174.98333333333335</v>
      </c>
      <c r="G395" s="480">
        <v>172.81666666666669</v>
      </c>
      <c r="H395" s="480">
        <v>182.41666666666666</v>
      </c>
      <c r="I395" s="480">
        <v>184.58333333333334</v>
      </c>
      <c r="J395" s="480">
        <v>187.21666666666664</v>
      </c>
      <c r="K395" s="479">
        <v>181.95</v>
      </c>
      <c r="L395" s="479">
        <v>177.15</v>
      </c>
      <c r="M395" s="479">
        <v>2.6053099999999998</v>
      </c>
    </row>
    <row r="396" spans="1:13">
      <c r="A396" s="254">
        <v>386</v>
      </c>
      <c r="B396" s="482" t="s">
        <v>474</v>
      </c>
      <c r="C396" s="479">
        <v>894.1</v>
      </c>
      <c r="D396" s="480">
        <v>895.68333333333339</v>
      </c>
      <c r="E396" s="480">
        <v>888.61666666666679</v>
      </c>
      <c r="F396" s="480">
        <v>883.13333333333344</v>
      </c>
      <c r="G396" s="480">
        <v>876.06666666666683</v>
      </c>
      <c r="H396" s="480">
        <v>901.16666666666674</v>
      </c>
      <c r="I396" s="480">
        <v>908.23333333333335</v>
      </c>
      <c r="J396" s="480">
        <v>913.7166666666667</v>
      </c>
      <c r="K396" s="479">
        <v>902.75</v>
      </c>
      <c r="L396" s="479">
        <v>890.2</v>
      </c>
      <c r="M396" s="479">
        <v>0.67310999999999999</v>
      </c>
    </row>
    <row r="397" spans="1:13">
      <c r="A397" s="254">
        <v>387</v>
      </c>
      <c r="B397" s="482" t="s">
        <v>167</v>
      </c>
      <c r="C397" s="479">
        <v>1931</v>
      </c>
      <c r="D397" s="480">
        <v>1924.2</v>
      </c>
      <c r="E397" s="480">
        <v>1913.4</v>
      </c>
      <c r="F397" s="480">
        <v>1895.8</v>
      </c>
      <c r="G397" s="480">
        <v>1885</v>
      </c>
      <c r="H397" s="480">
        <v>1941.8000000000002</v>
      </c>
      <c r="I397" s="480">
        <v>1952.6</v>
      </c>
      <c r="J397" s="480">
        <v>1970.2000000000003</v>
      </c>
      <c r="K397" s="479">
        <v>1935</v>
      </c>
      <c r="L397" s="479">
        <v>1906.6</v>
      </c>
      <c r="M397" s="479">
        <v>67.492810000000006</v>
      </c>
    </row>
    <row r="398" spans="1:13">
      <c r="A398" s="254">
        <v>388</v>
      </c>
      <c r="B398" s="482" t="s">
        <v>815</v>
      </c>
      <c r="C398" s="479">
        <v>975.45</v>
      </c>
      <c r="D398" s="480">
        <v>978.38333333333333</v>
      </c>
      <c r="E398" s="480">
        <v>967.06666666666661</v>
      </c>
      <c r="F398" s="480">
        <v>958.68333333333328</v>
      </c>
      <c r="G398" s="480">
        <v>947.36666666666656</v>
      </c>
      <c r="H398" s="480">
        <v>986.76666666666665</v>
      </c>
      <c r="I398" s="480">
        <v>998.08333333333348</v>
      </c>
      <c r="J398" s="480">
        <v>1006.4666666666667</v>
      </c>
      <c r="K398" s="479">
        <v>989.7</v>
      </c>
      <c r="L398" s="479">
        <v>970</v>
      </c>
      <c r="M398" s="479">
        <v>13.99816</v>
      </c>
    </row>
    <row r="399" spans="1:13">
      <c r="A399" s="254">
        <v>389</v>
      </c>
      <c r="B399" s="482" t="s">
        <v>274</v>
      </c>
      <c r="C399" s="479">
        <v>969.4</v>
      </c>
      <c r="D399" s="480">
        <v>971.35</v>
      </c>
      <c r="E399" s="480">
        <v>959.25</v>
      </c>
      <c r="F399" s="480">
        <v>949.1</v>
      </c>
      <c r="G399" s="480">
        <v>937</v>
      </c>
      <c r="H399" s="480">
        <v>981.5</v>
      </c>
      <c r="I399" s="480">
        <v>993.60000000000014</v>
      </c>
      <c r="J399" s="480">
        <v>1003.75</v>
      </c>
      <c r="K399" s="479">
        <v>983.45</v>
      </c>
      <c r="L399" s="479">
        <v>961.2</v>
      </c>
      <c r="M399" s="479">
        <v>18.006920000000001</v>
      </c>
    </row>
    <row r="400" spans="1:13">
      <c r="A400" s="254">
        <v>390</v>
      </c>
      <c r="B400" s="482" t="s">
        <v>476</v>
      </c>
      <c r="C400" s="479">
        <v>25.45</v>
      </c>
      <c r="D400" s="480">
        <v>25.416666666666668</v>
      </c>
      <c r="E400" s="480">
        <v>25.333333333333336</v>
      </c>
      <c r="F400" s="480">
        <v>25.216666666666669</v>
      </c>
      <c r="G400" s="480">
        <v>25.133333333333336</v>
      </c>
      <c r="H400" s="480">
        <v>25.533333333333335</v>
      </c>
      <c r="I400" s="480">
        <v>25.616666666666671</v>
      </c>
      <c r="J400" s="480">
        <v>25.733333333333334</v>
      </c>
      <c r="K400" s="479">
        <v>25.5</v>
      </c>
      <c r="L400" s="479">
        <v>25.3</v>
      </c>
      <c r="M400" s="479">
        <v>5.3602800000000004</v>
      </c>
    </row>
    <row r="401" spans="1:13">
      <c r="A401" s="254">
        <v>391</v>
      </c>
      <c r="B401" s="482" t="s">
        <v>477</v>
      </c>
      <c r="C401" s="479">
        <v>2234.5</v>
      </c>
      <c r="D401" s="480">
        <v>2235.35</v>
      </c>
      <c r="E401" s="480">
        <v>2211.1</v>
      </c>
      <c r="F401" s="480">
        <v>2187.6999999999998</v>
      </c>
      <c r="G401" s="480">
        <v>2163.4499999999998</v>
      </c>
      <c r="H401" s="480">
        <v>2258.75</v>
      </c>
      <c r="I401" s="480">
        <v>2283</v>
      </c>
      <c r="J401" s="480">
        <v>2306.4</v>
      </c>
      <c r="K401" s="479">
        <v>2259.6</v>
      </c>
      <c r="L401" s="479">
        <v>2211.9499999999998</v>
      </c>
      <c r="M401" s="479">
        <v>0.27635999999999999</v>
      </c>
    </row>
    <row r="402" spans="1:13">
      <c r="A402" s="254">
        <v>392</v>
      </c>
      <c r="B402" s="482" t="s">
        <v>172</v>
      </c>
      <c r="C402" s="479">
        <v>6863.15</v>
      </c>
      <c r="D402" s="480">
        <v>6853.4666666666672</v>
      </c>
      <c r="E402" s="480">
        <v>6718.9333333333343</v>
      </c>
      <c r="F402" s="480">
        <v>6574.7166666666672</v>
      </c>
      <c r="G402" s="480">
        <v>6440.1833333333343</v>
      </c>
      <c r="H402" s="480">
        <v>6997.6833333333343</v>
      </c>
      <c r="I402" s="480">
        <v>7132.2166666666672</v>
      </c>
      <c r="J402" s="480">
        <v>7276.4333333333343</v>
      </c>
      <c r="K402" s="479">
        <v>6988</v>
      </c>
      <c r="L402" s="479">
        <v>6709.25</v>
      </c>
      <c r="M402" s="479">
        <v>3.6271900000000001</v>
      </c>
    </row>
    <row r="403" spans="1:13">
      <c r="A403" s="254">
        <v>393</v>
      </c>
      <c r="B403" s="482" t="s">
        <v>478</v>
      </c>
      <c r="C403" s="479">
        <v>7704.2</v>
      </c>
      <c r="D403" s="480">
        <v>7698.0666666666666</v>
      </c>
      <c r="E403" s="480">
        <v>7656.1333333333332</v>
      </c>
      <c r="F403" s="480">
        <v>7608.0666666666666</v>
      </c>
      <c r="G403" s="480">
        <v>7566.1333333333332</v>
      </c>
      <c r="H403" s="480">
        <v>7746.1333333333332</v>
      </c>
      <c r="I403" s="480">
        <v>7788.0666666666657</v>
      </c>
      <c r="J403" s="480">
        <v>7836.1333333333332</v>
      </c>
      <c r="K403" s="479">
        <v>7740</v>
      </c>
      <c r="L403" s="479">
        <v>7650</v>
      </c>
      <c r="M403" s="479">
        <v>0.15106</v>
      </c>
    </row>
    <row r="404" spans="1:13">
      <c r="A404" s="254">
        <v>394</v>
      </c>
      <c r="B404" s="482" t="s">
        <v>479</v>
      </c>
      <c r="C404" s="479">
        <v>5074.8999999999996</v>
      </c>
      <c r="D404" s="480">
        <v>5090.6833333333334</v>
      </c>
      <c r="E404" s="480">
        <v>4986.5166666666664</v>
      </c>
      <c r="F404" s="480">
        <v>4898.1333333333332</v>
      </c>
      <c r="G404" s="480">
        <v>4793.9666666666662</v>
      </c>
      <c r="H404" s="480">
        <v>5179.0666666666666</v>
      </c>
      <c r="I404" s="480">
        <v>5283.2333333333327</v>
      </c>
      <c r="J404" s="480">
        <v>5371.6166666666668</v>
      </c>
      <c r="K404" s="479">
        <v>5194.8500000000004</v>
      </c>
      <c r="L404" s="479">
        <v>5002.3</v>
      </c>
      <c r="M404" s="479">
        <v>0.12152</v>
      </c>
    </row>
    <row r="405" spans="1:13">
      <c r="A405" s="254">
        <v>395</v>
      </c>
      <c r="B405" s="482" t="s">
        <v>759</v>
      </c>
      <c r="C405" s="479">
        <v>93.2</v>
      </c>
      <c r="D405" s="480">
        <v>92.966666666666654</v>
      </c>
      <c r="E405" s="480">
        <v>91.933333333333309</v>
      </c>
      <c r="F405" s="480">
        <v>90.666666666666657</v>
      </c>
      <c r="G405" s="480">
        <v>89.633333333333312</v>
      </c>
      <c r="H405" s="480">
        <v>94.233333333333306</v>
      </c>
      <c r="I405" s="480">
        <v>95.266666666666637</v>
      </c>
      <c r="J405" s="480">
        <v>96.533333333333303</v>
      </c>
      <c r="K405" s="479">
        <v>94</v>
      </c>
      <c r="L405" s="479">
        <v>91.7</v>
      </c>
      <c r="M405" s="479">
        <v>3.1911399999999999</v>
      </c>
    </row>
    <row r="406" spans="1:13">
      <c r="A406" s="254">
        <v>396</v>
      </c>
      <c r="B406" s="482" t="s">
        <v>480</v>
      </c>
      <c r="C406" s="479">
        <v>371.05</v>
      </c>
      <c r="D406" s="480">
        <v>371</v>
      </c>
      <c r="E406" s="480">
        <v>369</v>
      </c>
      <c r="F406" s="480">
        <v>366.95</v>
      </c>
      <c r="G406" s="480">
        <v>364.95</v>
      </c>
      <c r="H406" s="480">
        <v>373.05</v>
      </c>
      <c r="I406" s="480">
        <v>375.05</v>
      </c>
      <c r="J406" s="480">
        <v>377.1</v>
      </c>
      <c r="K406" s="479">
        <v>373</v>
      </c>
      <c r="L406" s="479">
        <v>368.95</v>
      </c>
      <c r="M406" s="479">
        <v>2.5121899999999999</v>
      </c>
    </row>
    <row r="407" spans="1:13">
      <c r="A407" s="254">
        <v>397</v>
      </c>
      <c r="B407" s="482" t="s">
        <v>761</v>
      </c>
      <c r="C407" s="479">
        <v>290</v>
      </c>
      <c r="D407" s="480">
        <v>291.05</v>
      </c>
      <c r="E407" s="480">
        <v>287.20000000000005</v>
      </c>
      <c r="F407" s="480">
        <v>284.40000000000003</v>
      </c>
      <c r="G407" s="480">
        <v>280.55000000000007</v>
      </c>
      <c r="H407" s="480">
        <v>293.85000000000002</v>
      </c>
      <c r="I407" s="480">
        <v>297.70000000000005</v>
      </c>
      <c r="J407" s="480">
        <v>300.5</v>
      </c>
      <c r="K407" s="479">
        <v>294.89999999999998</v>
      </c>
      <c r="L407" s="479">
        <v>288.25</v>
      </c>
      <c r="M407" s="479">
        <v>4.4925499999999996</v>
      </c>
    </row>
    <row r="408" spans="1:13">
      <c r="A408" s="254">
        <v>398</v>
      </c>
      <c r="B408" s="482" t="s">
        <v>481</v>
      </c>
      <c r="C408" s="479">
        <v>2034</v>
      </c>
      <c r="D408" s="480">
        <v>2029.55</v>
      </c>
      <c r="E408" s="480">
        <v>2016.4499999999998</v>
      </c>
      <c r="F408" s="480">
        <v>1998.8999999999999</v>
      </c>
      <c r="G408" s="480">
        <v>1985.7999999999997</v>
      </c>
      <c r="H408" s="480">
        <v>2047.1</v>
      </c>
      <c r="I408" s="480">
        <v>2060.1999999999998</v>
      </c>
      <c r="J408" s="480">
        <v>2077.75</v>
      </c>
      <c r="K408" s="479">
        <v>2042.65</v>
      </c>
      <c r="L408" s="479">
        <v>2012</v>
      </c>
      <c r="M408" s="479">
        <v>0.14823</v>
      </c>
    </row>
    <row r="409" spans="1:13">
      <c r="A409" s="254">
        <v>399</v>
      </c>
      <c r="B409" s="482" t="s">
        <v>482</v>
      </c>
      <c r="C409" s="479">
        <v>438.45</v>
      </c>
      <c r="D409" s="480">
        <v>438.2166666666667</v>
      </c>
      <c r="E409" s="480">
        <v>430.43333333333339</v>
      </c>
      <c r="F409" s="480">
        <v>422.41666666666669</v>
      </c>
      <c r="G409" s="480">
        <v>414.63333333333338</v>
      </c>
      <c r="H409" s="480">
        <v>446.23333333333341</v>
      </c>
      <c r="I409" s="480">
        <v>454.01666666666671</v>
      </c>
      <c r="J409" s="480">
        <v>462.03333333333342</v>
      </c>
      <c r="K409" s="479">
        <v>446</v>
      </c>
      <c r="L409" s="479">
        <v>430.2</v>
      </c>
      <c r="M409" s="479">
        <v>4.96767</v>
      </c>
    </row>
    <row r="410" spans="1:13">
      <c r="A410" s="254">
        <v>400</v>
      </c>
      <c r="B410" s="482" t="s">
        <v>760</v>
      </c>
      <c r="C410" s="479">
        <v>115.15</v>
      </c>
      <c r="D410" s="480">
        <v>116.58333333333333</v>
      </c>
      <c r="E410" s="480">
        <v>111.26666666666665</v>
      </c>
      <c r="F410" s="480">
        <v>107.38333333333333</v>
      </c>
      <c r="G410" s="480">
        <v>102.06666666666665</v>
      </c>
      <c r="H410" s="480">
        <v>120.46666666666665</v>
      </c>
      <c r="I410" s="480">
        <v>125.78333333333335</v>
      </c>
      <c r="J410" s="480">
        <v>129.66666666666666</v>
      </c>
      <c r="K410" s="479">
        <v>121.9</v>
      </c>
      <c r="L410" s="479">
        <v>112.7</v>
      </c>
      <c r="M410" s="479">
        <v>94.860849999999999</v>
      </c>
    </row>
    <row r="411" spans="1:13">
      <c r="A411" s="254">
        <v>401</v>
      </c>
      <c r="B411" s="482" t="s">
        <v>483</v>
      </c>
      <c r="C411" s="479">
        <v>193.95</v>
      </c>
      <c r="D411" s="480">
        <v>194.56666666666663</v>
      </c>
      <c r="E411" s="480">
        <v>192.53333333333327</v>
      </c>
      <c r="F411" s="480">
        <v>191.11666666666665</v>
      </c>
      <c r="G411" s="480">
        <v>189.08333333333329</v>
      </c>
      <c r="H411" s="480">
        <v>195.98333333333326</v>
      </c>
      <c r="I411" s="480">
        <v>198.01666666666662</v>
      </c>
      <c r="J411" s="480">
        <v>199.43333333333325</v>
      </c>
      <c r="K411" s="479">
        <v>196.6</v>
      </c>
      <c r="L411" s="479">
        <v>193.15</v>
      </c>
      <c r="M411" s="479">
        <v>0.54496999999999995</v>
      </c>
    </row>
    <row r="412" spans="1:13">
      <c r="A412" s="254">
        <v>402</v>
      </c>
      <c r="B412" s="482" t="s">
        <v>170</v>
      </c>
      <c r="C412" s="479">
        <v>27736.2</v>
      </c>
      <c r="D412" s="480">
        <v>27727.483333333334</v>
      </c>
      <c r="E412" s="480">
        <v>27508.716666666667</v>
      </c>
      <c r="F412" s="480">
        <v>27281.233333333334</v>
      </c>
      <c r="G412" s="480">
        <v>27062.466666666667</v>
      </c>
      <c r="H412" s="480">
        <v>27954.966666666667</v>
      </c>
      <c r="I412" s="480">
        <v>28173.733333333337</v>
      </c>
      <c r="J412" s="480">
        <v>28401.216666666667</v>
      </c>
      <c r="K412" s="479">
        <v>27946.25</v>
      </c>
      <c r="L412" s="479">
        <v>27500</v>
      </c>
      <c r="M412" s="479">
        <v>0.33337</v>
      </c>
    </row>
    <row r="413" spans="1:13">
      <c r="A413" s="254">
        <v>403</v>
      </c>
      <c r="B413" s="482" t="s">
        <v>484</v>
      </c>
      <c r="C413" s="479">
        <v>1616.2</v>
      </c>
      <c r="D413" s="480">
        <v>1626.2666666666667</v>
      </c>
      <c r="E413" s="480">
        <v>1577.6333333333332</v>
      </c>
      <c r="F413" s="480">
        <v>1539.0666666666666</v>
      </c>
      <c r="G413" s="480">
        <v>1490.4333333333332</v>
      </c>
      <c r="H413" s="480">
        <v>1664.8333333333333</v>
      </c>
      <c r="I413" s="480">
        <v>1713.4666666666669</v>
      </c>
      <c r="J413" s="480">
        <v>1752.0333333333333</v>
      </c>
      <c r="K413" s="479">
        <v>1674.9</v>
      </c>
      <c r="L413" s="479">
        <v>1587.7</v>
      </c>
      <c r="M413" s="479">
        <v>0.53203</v>
      </c>
    </row>
    <row r="414" spans="1:13">
      <c r="A414" s="254">
        <v>404</v>
      </c>
      <c r="B414" s="482" t="s">
        <v>173</v>
      </c>
      <c r="C414" s="479">
        <v>1311.4</v>
      </c>
      <c r="D414" s="480">
        <v>1300.4666666666667</v>
      </c>
      <c r="E414" s="480">
        <v>1283.9333333333334</v>
      </c>
      <c r="F414" s="480">
        <v>1256.4666666666667</v>
      </c>
      <c r="G414" s="480">
        <v>1239.9333333333334</v>
      </c>
      <c r="H414" s="480">
        <v>1327.9333333333334</v>
      </c>
      <c r="I414" s="480">
        <v>1344.4666666666667</v>
      </c>
      <c r="J414" s="480">
        <v>1371.9333333333334</v>
      </c>
      <c r="K414" s="479">
        <v>1317</v>
      </c>
      <c r="L414" s="479">
        <v>1273</v>
      </c>
      <c r="M414" s="479">
        <v>23.63334</v>
      </c>
    </row>
    <row r="415" spans="1:13">
      <c r="A415" s="254">
        <v>405</v>
      </c>
      <c r="B415" s="482" t="s">
        <v>171</v>
      </c>
      <c r="C415" s="479">
        <v>1862.8</v>
      </c>
      <c r="D415" s="480">
        <v>1853.9166666666667</v>
      </c>
      <c r="E415" s="480">
        <v>1839.0333333333335</v>
      </c>
      <c r="F415" s="480">
        <v>1815.2666666666669</v>
      </c>
      <c r="G415" s="480">
        <v>1800.3833333333337</v>
      </c>
      <c r="H415" s="480">
        <v>1877.6833333333334</v>
      </c>
      <c r="I415" s="480">
        <v>1892.5666666666666</v>
      </c>
      <c r="J415" s="480">
        <v>1916.3333333333333</v>
      </c>
      <c r="K415" s="479">
        <v>1868.8</v>
      </c>
      <c r="L415" s="479">
        <v>1830.15</v>
      </c>
      <c r="M415" s="479">
        <v>1.2041299999999999</v>
      </c>
    </row>
    <row r="416" spans="1:13">
      <c r="A416" s="254">
        <v>406</v>
      </c>
      <c r="B416" s="482" t="s">
        <v>485</v>
      </c>
      <c r="C416" s="479">
        <v>477.2</v>
      </c>
      <c r="D416" s="480">
        <v>480.38333333333327</v>
      </c>
      <c r="E416" s="480">
        <v>471.86666666666656</v>
      </c>
      <c r="F416" s="480">
        <v>466.5333333333333</v>
      </c>
      <c r="G416" s="480">
        <v>458.01666666666659</v>
      </c>
      <c r="H416" s="480">
        <v>485.71666666666653</v>
      </c>
      <c r="I416" s="480">
        <v>494.23333333333329</v>
      </c>
      <c r="J416" s="480">
        <v>499.56666666666649</v>
      </c>
      <c r="K416" s="479">
        <v>488.9</v>
      </c>
      <c r="L416" s="479">
        <v>475.05</v>
      </c>
      <c r="M416" s="479">
        <v>0.70655999999999997</v>
      </c>
    </row>
    <row r="417" spans="1:13">
      <c r="A417" s="254">
        <v>407</v>
      </c>
      <c r="B417" s="482" t="s">
        <v>486</v>
      </c>
      <c r="C417" s="479">
        <v>1236</v>
      </c>
      <c r="D417" s="480">
        <v>1238.55</v>
      </c>
      <c r="E417" s="480">
        <v>1217.4499999999998</v>
      </c>
      <c r="F417" s="480">
        <v>1198.8999999999999</v>
      </c>
      <c r="G417" s="480">
        <v>1177.7999999999997</v>
      </c>
      <c r="H417" s="480">
        <v>1257.0999999999999</v>
      </c>
      <c r="I417" s="480">
        <v>1278.1999999999998</v>
      </c>
      <c r="J417" s="480">
        <v>1296.75</v>
      </c>
      <c r="K417" s="479">
        <v>1259.6500000000001</v>
      </c>
      <c r="L417" s="479">
        <v>1220</v>
      </c>
      <c r="M417" s="479">
        <v>0.18365999999999999</v>
      </c>
    </row>
    <row r="418" spans="1:13">
      <c r="A418" s="254">
        <v>408</v>
      </c>
      <c r="B418" s="482" t="s">
        <v>762</v>
      </c>
      <c r="C418" s="479">
        <v>1648.75</v>
      </c>
      <c r="D418" s="480">
        <v>1636.05</v>
      </c>
      <c r="E418" s="480">
        <v>1587.6999999999998</v>
      </c>
      <c r="F418" s="480">
        <v>1526.6499999999999</v>
      </c>
      <c r="G418" s="480">
        <v>1478.2999999999997</v>
      </c>
      <c r="H418" s="480">
        <v>1697.1</v>
      </c>
      <c r="I418" s="480">
        <v>1745.4499999999998</v>
      </c>
      <c r="J418" s="480">
        <v>1806.5</v>
      </c>
      <c r="K418" s="479">
        <v>1684.4</v>
      </c>
      <c r="L418" s="479">
        <v>1575</v>
      </c>
      <c r="M418" s="479">
        <v>4.8209</v>
      </c>
    </row>
    <row r="419" spans="1:13">
      <c r="A419" s="254">
        <v>409</v>
      </c>
      <c r="B419" s="482" t="s">
        <v>487</v>
      </c>
      <c r="C419" s="479">
        <v>595.04999999999995</v>
      </c>
      <c r="D419" s="480">
        <v>592.05000000000007</v>
      </c>
      <c r="E419" s="480">
        <v>579.10000000000014</v>
      </c>
      <c r="F419" s="480">
        <v>563.15000000000009</v>
      </c>
      <c r="G419" s="480">
        <v>550.20000000000016</v>
      </c>
      <c r="H419" s="480">
        <v>608.00000000000011</v>
      </c>
      <c r="I419" s="480">
        <v>620.95000000000016</v>
      </c>
      <c r="J419" s="480">
        <v>636.90000000000009</v>
      </c>
      <c r="K419" s="479">
        <v>605</v>
      </c>
      <c r="L419" s="479">
        <v>576.1</v>
      </c>
      <c r="M419" s="479">
        <v>3.2214100000000001</v>
      </c>
    </row>
    <row r="420" spans="1:13">
      <c r="A420" s="254">
        <v>410</v>
      </c>
      <c r="B420" s="482" t="s">
        <v>488</v>
      </c>
      <c r="C420" s="479">
        <v>8.0500000000000007</v>
      </c>
      <c r="D420" s="480">
        <v>8.1</v>
      </c>
      <c r="E420" s="480">
        <v>7.9499999999999993</v>
      </c>
      <c r="F420" s="480">
        <v>7.85</v>
      </c>
      <c r="G420" s="480">
        <v>7.6999999999999993</v>
      </c>
      <c r="H420" s="480">
        <v>8.1999999999999993</v>
      </c>
      <c r="I420" s="480">
        <v>8.3500000000000014</v>
      </c>
      <c r="J420" s="480">
        <v>8.4499999999999993</v>
      </c>
      <c r="K420" s="479">
        <v>8.25</v>
      </c>
      <c r="L420" s="479">
        <v>8</v>
      </c>
      <c r="M420" s="479">
        <v>51.170659999999998</v>
      </c>
    </row>
    <row r="421" spans="1:13">
      <c r="A421" s="254">
        <v>411</v>
      </c>
      <c r="B421" s="482" t="s">
        <v>763</v>
      </c>
      <c r="C421" s="479">
        <v>62.75</v>
      </c>
      <c r="D421" s="480">
        <v>62.833333333333336</v>
      </c>
      <c r="E421" s="480">
        <v>62.166666666666671</v>
      </c>
      <c r="F421" s="480">
        <v>61.583333333333336</v>
      </c>
      <c r="G421" s="480">
        <v>60.916666666666671</v>
      </c>
      <c r="H421" s="480">
        <v>63.416666666666671</v>
      </c>
      <c r="I421" s="480">
        <v>64.083333333333343</v>
      </c>
      <c r="J421" s="480">
        <v>64.666666666666671</v>
      </c>
      <c r="K421" s="479">
        <v>63.5</v>
      </c>
      <c r="L421" s="479">
        <v>62.25</v>
      </c>
      <c r="M421" s="479">
        <v>12.05597</v>
      </c>
    </row>
    <row r="422" spans="1:13">
      <c r="A422" s="254">
        <v>412</v>
      </c>
      <c r="B422" s="482" t="s">
        <v>489</v>
      </c>
      <c r="C422" s="479">
        <v>100.2</v>
      </c>
      <c r="D422" s="480">
        <v>100.66666666666667</v>
      </c>
      <c r="E422" s="480">
        <v>99.333333333333343</v>
      </c>
      <c r="F422" s="480">
        <v>98.466666666666669</v>
      </c>
      <c r="G422" s="480">
        <v>97.13333333333334</v>
      </c>
      <c r="H422" s="480">
        <v>101.53333333333335</v>
      </c>
      <c r="I422" s="480">
        <v>102.86666666666669</v>
      </c>
      <c r="J422" s="480">
        <v>103.73333333333335</v>
      </c>
      <c r="K422" s="479">
        <v>102</v>
      </c>
      <c r="L422" s="479">
        <v>99.8</v>
      </c>
      <c r="M422" s="479">
        <v>1.5043500000000001</v>
      </c>
    </row>
    <row r="423" spans="1:13">
      <c r="A423" s="254">
        <v>413</v>
      </c>
      <c r="B423" s="482" t="s">
        <v>169</v>
      </c>
      <c r="C423" s="479">
        <v>355.55</v>
      </c>
      <c r="D423" s="480">
        <v>355.15000000000003</v>
      </c>
      <c r="E423" s="480">
        <v>350.95000000000005</v>
      </c>
      <c r="F423" s="480">
        <v>346.35</v>
      </c>
      <c r="G423" s="480">
        <v>342.15000000000003</v>
      </c>
      <c r="H423" s="480">
        <v>359.75000000000006</v>
      </c>
      <c r="I423" s="480">
        <v>363.95</v>
      </c>
      <c r="J423" s="480">
        <v>368.55000000000007</v>
      </c>
      <c r="K423" s="479">
        <v>359.35</v>
      </c>
      <c r="L423" s="479">
        <v>350.55</v>
      </c>
      <c r="M423" s="479">
        <v>362.94427000000002</v>
      </c>
    </row>
    <row r="424" spans="1:13">
      <c r="A424" s="254">
        <v>414</v>
      </c>
      <c r="B424" s="482" t="s">
        <v>168</v>
      </c>
      <c r="C424" s="479">
        <v>133.65</v>
      </c>
      <c r="D424" s="480">
        <v>132.66666666666666</v>
      </c>
      <c r="E424" s="480">
        <v>130.33333333333331</v>
      </c>
      <c r="F424" s="480">
        <v>127.01666666666665</v>
      </c>
      <c r="G424" s="480">
        <v>124.68333333333331</v>
      </c>
      <c r="H424" s="480">
        <v>135.98333333333332</v>
      </c>
      <c r="I424" s="480">
        <v>138.31666666666663</v>
      </c>
      <c r="J424" s="480">
        <v>141.63333333333333</v>
      </c>
      <c r="K424" s="479">
        <v>135</v>
      </c>
      <c r="L424" s="479">
        <v>129.35</v>
      </c>
      <c r="M424" s="479">
        <v>976.80985999999996</v>
      </c>
    </row>
    <row r="425" spans="1:13">
      <c r="A425" s="254">
        <v>415</v>
      </c>
      <c r="B425" s="482" t="s">
        <v>766</v>
      </c>
      <c r="C425" s="479">
        <v>307.7</v>
      </c>
      <c r="D425" s="480">
        <v>307.98333333333335</v>
      </c>
      <c r="E425" s="480">
        <v>302.9666666666667</v>
      </c>
      <c r="F425" s="480">
        <v>298.23333333333335</v>
      </c>
      <c r="G425" s="480">
        <v>293.2166666666667</v>
      </c>
      <c r="H425" s="480">
        <v>312.7166666666667</v>
      </c>
      <c r="I425" s="480">
        <v>317.73333333333335</v>
      </c>
      <c r="J425" s="480">
        <v>322.4666666666667</v>
      </c>
      <c r="K425" s="479">
        <v>313</v>
      </c>
      <c r="L425" s="479">
        <v>303.25</v>
      </c>
      <c r="M425" s="479">
        <v>3.9062800000000002</v>
      </c>
    </row>
    <row r="426" spans="1:13">
      <c r="A426" s="254">
        <v>416</v>
      </c>
      <c r="B426" s="482" t="s">
        <v>835</v>
      </c>
      <c r="C426" s="479">
        <v>223.9</v>
      </c>
      <c r="D426" s="480">
        <v>225.46666666666667</v>
      </c>
      <c r="E426" s="480">
        <v>220.43333333333334</v>
      </c>
      <c r="F426" s="480">
        <v>216.96666666666667</v>
      </c>
      <c r="G426" s="480">
        <v>211.93333333333334</v>
      </c>
      <c r="H426" s="480">
        <v>228.93333333333334</v>
      </c>
      <c r="I426" s="480">
        <v>233.9666666666667</v>
      </c>
      <c r="J426" s="480">
        <v>237.43333333333334</v>
      </c>
      <c r="K426" s="479">
        <v>230.5</v>
      </c>
      <c r="L426" s="479">
        <v>222</v>
      </c>
      <c r="M426" s="479">
        <v>2.7347700000000001</v>
      </c>
    </row>
    <row r="427" spans="1:13">
      <c r="A427" s="254">
        <v>417</v>
      </c>
      <c r="B427" s="482" t="s">
        <v>174</v>
      </c>
      <c r="C427" s="479">
        <v>853.05</v>
      </c>
      <c r="D427" s="480">
        <v>860.88333333333333</v>
      </c>
      <c r="E427" s="480">
        <v>840.56666666666661</v>
      </c>
      <c r="F427" s="480">
        <v>828.08333333333326</v>
      </c>
      <c r="G427" s="480">
        <v>807.76666666666654</v>
      </c>
      <c r="H427" s="480">
        <v>873.36666666666667</v>
      </c>
      <c r="I427" s="480">
        <v>893.68333333333351</v>
      </c>
      <c r="J427" s="480">
        <v>906.16666666666674</v>
      </c>
      <c r="K427" s="479">
        <v>881.2</v>
      </c>
      <c r="L427" s="479">
        <v>848.4</v>
      </c>
      <c r="M427" s="479">
        <v>7.3436700000000004</v>
      </c>
    </row>
    <row r="428" spans="1:13">
      <c r="A428" s="254">
        <v>418</v>
      </c>
      <c r="B428" s="482" t="s">
        <v>490</v>
      </c>
      <c r="C428" s="479">
        <v>634.35</v>
      </c>
      <c r="D428" s="480">
        <v>643.56666666666672</v>
      </c>
      <c r="E428" s="480">
        <v>621.98333333333346</v>
      </c>
      <c r="F428" s="480">
        <v>609.61666666666679</v>
      </c>
      <c r="G428" s="480">
        <v>588.03333333333353</v>
      </c>
      <c r="H428" s="480">
        <v>655.93333333333339</v>
      </c>
      <c r="I428" s="480">
        <v>677.51666666666665</v>
      </c>
      <c r="J428" s="480">
        <v>689.88333333333333</v>
      </c>
      <c r="K428" s="479">
        <v>665.15</v>
      </c>
      <c r="L428" s="479">
        <v>631.20000000000005</v>
      </c>
      <c r="M428" s="479">
        <v>3.2855300000000001</v>
      </c>
    </row>
    <row r="429" spans="1:13">
      <c r="A429" s="254">
        <v>419</v>
      </c>
      <c r="B429" s="482" t="s">
        <v>793</v>
      </c>
      <c r="C429" s="479">
        <v>298.35000000000002</v>
      </c>
      <c r="D429" s="480">
        <v>299.13333333333338</v>
      </c>
      <c r="E429" s="480">
        <v>296.26666666666677</v>
      </c>
      <c r="F429" s="480">
        <v>294.18333333333339</v>
      </c>
      <c r="G429" s="480">
        <v>291.31666666666678</v>
      </c>
      <c r="H429" s="480">
        <v>301.21666666666675</v>
      </c>
      <c r="I429" s="480">
        <v>304.08333333333343</v>
      </c>
      <c r="J429" s="480">
        <v>306.16666666666674</v>
      </c>
      <c r="K429" s="479">
        <v>302</v>
      </c>
      <c r="L429" s="479">
        <v>297.05</v>
      </c>
      <c r="M429" s="479">
        <v>1.2845800000000001</v>
      </c>
    </row>
    <row r="430" spans="1:13">
      <c r="A430" s="254">
        <v>420</v>
      </c>
      <c r="B430" s="482" t="s">
        <v>491</v>
      </c>
      <c r="C430" s="479">
        <v>181.55</v>
      </c>
      <c r="D430" s="480">
        <v>183.36666666666667</v>
      </c>
      <c r="E430" s="480">
        <v>178.43333333333334</v>
      </c>
      <c r="F430" s="480">
        <v>175.31666666666666</v>
      </c>
      <c r="G430" s="480">
        <v>170.38333333333333</v>
      </c>
      <c r="H430" s="480">
        <v>186.48333333333335</v>
      </c>
      <c r="I430" s="480">
        <v>191.41666666666669</v>
      </c>
      <c r="J430" s="480">
        <v>194.53333333333336</v>
      </c>
      <c r="K430" s="479">
        <v>188.3</v>
      </c>
      <c r="L430" s="479">
        <v>180.25</v>
      </c>
      <c r="M430" s="479">
        <v>17.031369999999999</v>
      </c>
    </row>
    <row r="431" spans="1:13">
      <c r="A431" s="254">
        <v>421</v>
      </c>
      <c r="B431" s="482" t="s">
        <v>175</v>
      </c>
      <c r="C431" s="479">
        <v>679.4</v>
      </c>
      <c r="D431" s="480">
        <v>683.15</v>
      </c>
      <c r="E431" s="480">
        <v>669.59999999999991</v>
      </c>
      <c r="F431" s="480">
        <v>659.8</v>
      </c>
      <c r="G431" s="480">
        <v>646.24999999999989</v>
      </c>
      <c r="H431" s="480">
        <v>692.94999999999993</v>
      </c>
      <c r="I431" s="480">
        <v>706.49999999999989</v>
      </c>
      <c r="J431" s="480">
        <v>716.3</v>
      </c>
      <c r="K431" s="479">
        <v>696.7</v>
      </c>
      <c r="L431" s="479">
        <v>673.35</v>
      </c>
      <c r="M431" s="479">
        <v>111.53908</v>
      </c>
    </row>
    <row r="432" spans="1:13">
      <c r="A432" s="254">
        <v>422</v>
      </c>
      <c r="B432" s="482" t="s">
        <v>176</v>
      </c>
      <c r="C432" s="479">
        <v>490.35</v>
      </c>
      <c r="D432" s="480">
        <v>495.11666666666662</v>
      </c>
      <c r="E432" s="480">
        <v>482.23333333333323</v>
      </c>
      <c r="F432" s="480">
        <v>474.11666666666662</v>
      </c>
      <c r="G432" s="480">
        <v>461.23333333333323</v>
      </c>
      <c r="H432" s="480">
        <v>503.23333333333323</v>
      </c>
      <c r="I432" s="480">
        <v>516.11666666666656</v>
      </c>
      <c r="J432" s="480">
        <v>524.23333333333323</v>
      </c>
      <c r="K432" s="479">
        <v>508</v>
      </c>
      <c r="L432" s="479">
        <v>487</v>
      </c>
      <c r="M432" s="479">
        <v>24.346820000000001</v>
      </c>
    </row>
    <row r="433" spans="1:13">
      <c r="A433" s="254">
        <v>423</v>
      </c>
      <c r="B433" s="482" t="s">
        <v>492</v>
      </c>
      <c r="C433" s="479">
        <v>2451.6999999999998</v>
      </c>
      <c r="D433" s="480">
        <v>2461.9666666666667</v>
      </c>
      <c r="E433" s="480">
        <v>2429.7333333333336</v>
      </c>
      <c r="F433" s="480">
        <v>2407.7666666666669</v>
      </c>
      <c r="G433" s="480">
        <v>2375.5333333333338</v>
      </c>
      <c r="H433" s="480">
        <v>2483.9333333333334</v>
      </c>
      <c r="I433" s="480">
        <v>2516.1666666666661</v>
      </c>
      <c r="J433" s="480">
        <v>2538.1333333333332</v>
      </c>
      <c r="K433" s="479">
        <v>2494.1999999999998</v>
      </c>
      <c r="L433" s="479">
        <v>2440</v>
      </c>
      <c r="M433" s="479">
        <v>4.1390000000000003E-2</v>
      </c>
    </row>
    <row r="434" spans="1:13">
      <c r="A434" s="254">
        <v>424</v>
      </c>
      <c r="B434" s="482" t="s">
        <v>493</v>
      </c>
      <c r="C434" s="479">
        <v>725.55</v>
      </c>
      <c r="D434" s="480">
        <v>738.58333333333337</v>
      </c>
      <c r="E434" s="480">
        <v>709.76666666666677</v>
      </c>
      <c r="F434" s="480">
        <v>693.98333333333335</v>
      </c>
      <c r="G434" s="480">
        <v>665.16666666666674</v>
      </c>
      <c r="H434" s="480">
        <v>754.36666666666679</v>
      </c>
      <c r="I434" s="480">
        <v>783.18333333333339</v>
      </c>
      <c r="J434" s="480">
        <v>798.96666666666681</v>
      </c>
      <c r="K434" s="479">
        <v>767.4</v>
      </c>
      <c r="L434" s="479">
        <v>722.8</v>
      </c>
      <c r="M434" s="479">
        <v>5.3021200000000004</v>
      </c>
    </row>
    <row r="435" spans="1:13">
      <c r="A435" s="254">
        <v>425</v>
      </c>
      <c r="B435" s="482" t="s">
        <v>494</v>
      </c>
      <c r="C435" s="479">
        <v>251</v>
      </c>
      <c r="D435" s="480">
        <v>253.28333333333333</v>
      </c>
      <c r="E435" s="480">
        <v>247.76666666666665</v>
      </c>
      <c r="F435" s="480">
        <v>244.53333333333333</v>
      </c>
      <c r="G435" s="480">
        <v>239.01666666666665</v>
      </c>
      <c r="H435" s="480">
        <v>256.51666666666665</v>
      </c>
      <c r="I435" s="480">
        <v>262.03333333333336</v>
      </c>
      <c r="J435" s="480">
        <v>265.26666666666665</v>
      </c>
      <c r="K435" s="479">
        <v>258.8</v>
      </c>
      <c r="L435" s="479">
        <v>250.05</v>
      </c>
      <c r="M435" s="479">
        <v>2.5487700000000002</v>
      </c>
    </row>
    <row r="436" spans="1:13">
      <c r="A436" s="254">
        <v>426</v>
      </c>
      <c r="B436" s="482" t="s">
        <v>495</v>
      </c>
      <c r="C436" s="479">
        <v>248.55</v>
      </c>
      <c r="D436" s="480">
        <v>250.15</v>
      </c>
      <c r="E436" s="480">
        <v>243.05</v>
      </c>
      <c r="F436" s="480">
        <v>237.55</v>
      </c>
      <c r="G436" s="480">
        <v>230.45000000000002</v>
      </c>
      <c r="H436" s="480">
        <v>255.65</v>
      </c>
      <c r="I436" s="480">
        <v>262.75</v>
      </c>
      <c r="J436" s="480">
        <v>268.25</v>
      </c>
      <c r="K436" s="479">
        <v>257.25</v>
      </c>
      <c r="L436" s="479">
        <v>244.65</v>
      </c>
      <c r="M436" s="479">
        <v>1.4226099999999999</v>
      </c>
    </row>
    <row r="437" spans="1:13">
      <c r="A437" s="254">
        <v>427</v>
      </c>
      <c r="B437" s="482" t="s">
        <v>496</v>
      </c>
      <c r="C437" s="479">
        <v>2177.5500000000002</v>
      </c>
      <c r="D437" s="480">
        <v>2183.9500000000003</v>
      </c>
      <c r="E437" s="480">
        <v>2144.9000000000005</v>
      </c>
      <c r="F437" s="480">
        <v>2112.2500000000005</v>
      </c>
      <c r="G437" s="480">
        <v>2073.2000000000007</v>
      </c>
      <c r="H437" s="480">
        <v>2216.6000000000004</v>
      </c>
      <c r="I437" s="480">
        <v>2255.6500000000005</v>
      </c>
      <c r="J437" s="480">
        <v>2288.3000000000002</v>
      </c>
      <c r="K437" s="479">
        <v>2223</v>
      </c>
      <c r="L437" s="479">
        <v>2151.3000000000002</v>
      </c>
      <c r="M437" s="479">
        <v>2.8239100000000001</v>
      </c>
    </row>
    <row r="438" spans="1:13">
      <c r="A438" s="254">
        <v>428</v>
      </c>
      <c r="B438" s="482" t="s">
        <v>764</v>
      </c>
      <c r="C438" s="479">
        <v>714.25</v>
      </c>
      <c r="D438" s="480">
        <v>715.41666666666663</v>
      </c>
      <c r="E438" s="480">
        <v>700.83333333333326</v>
      </c>
      <c r="F438" s="480">
        <v>687.41666666666663</v>
      </c>
      <c r="G438" s="480">
        <v>672.83333333333326</v>
      </c>
      <c r="H438" s="480">
        <v>728.83333333333326</v>
      </c>
      <c r="I438" s="480">
        <v>743.41666666666652</v>
      </c>
      <c r="J438" s="480">
        <v>756.83333333333326</v>
      </c>
      <c r="K438" s="479">
        <v>730</v>
      </c>
      <c r="L438" s="479">
        <v>702</v>
      </c>
      <c r="M438" s="479">
        <v>2.31589</v>
      </c>
    </row>
    <row r="439" spans="1:13">
      <c r="A439" s="254">
        <v>429</v>
      </c>
      <c r="B439" s="482" t="s">
        <v>814</v>
      </c>
      <c r="C439" s="479">
        <v>542.15</v>
      </c>
      <c r="D439" s="480">
        <v>542.30000000000007</v>
      </c>
      <c r="E439" s="480">
        <v>534.60000000000014</v>
      </c>
      <c r="F439" s="480">
        <v>527.05000000000007</v>
      </c>
      <c r="G439" s="480">
        <v>519.35000000000014</v>
      </c>
      <c r="H439" s="480">
        <v>549.85000000000014</v>
      </c>
      <c r="I439" s="480">
        <v>557.55000000000018</v>
      </c>
      <c r="J439" s="480">
        <v>565.10000000000014</v>
      </c>
      <c r="K439" s="479">
        <v>550</v>
      </c>
      <c r="L439" s="479">
        <v>534.75</v>
      </c>
      <c r="M439" s="479">
        <v>3.72438</v>
      </c>
    </row>
    <row r="440" spans="1:13">
      <c r="A440" s="254">
        <v>430</v>
      </c>
      <c r="B440" s="482" t="s">
        <v>497</v>
      </c>
      <c r="C440" s="479">
        <v>5</v>
      </c>
      <c r="D440" s="480">
        <v>5.0166666666666666</v>
      </c>
      <c r="E440" s="480">
        <v>4.9333333333333336</v>
      </c>
      <c r="F440" s="480">
        <v>4.8666666666666671</v>
      </c>
      <c r="G440" s="480">
        <v>4.7833333333333341</v>
      </c>
      <c r="H440" s="480">
        <v>5.083333333333333</v>
      </c>
      <c r="I440" s="480">
        <v>5.166666666666667</v>
      </c>
      <c r="J440" s="480">
        <v>5.2333333333333325</v>
      </c>
      <c r="K440" s="479">
        <v>5.0999999999999996</v>
      </c>
      <c r="L440" s="479">
        <v>4.95</v>
      </c>
      <c r="M440" s="479">
        <v>96.89085</v>
      </c>
    </row>
    <row r="441" spans="1:13">
      <c r="A441" s="254">
        <v>431</v>
      </c>
      <c r="B441" s="482" t="s">
        <v>498</v>
      </c>
      <c r="C441" s="479">
        <v>130.25</v>
      </c>
      <c r="D441" s="480">
        <v>130.46666666666667</v>
      </c>
      <c r="E441" s="480">
        <v>129.33333333333334</v>
      </c>
      <c r="F441" s="480">
        <v>128.41666666666669</v>
      </c>
      <c r="G441" s="480">
        <v>127.28333333333336</v>
      </c>
      <c r="H441" s="480">
        <v>131.38333333333333</v>
      </c>
      <c r="I441" s="480">
        <v>132.51666666666665</v>
      </c>
      <c r="J441" s="480">
        <v>133.43333333333331</v>
      </c>
      <c r="K441" s="479">
        <v>131.6</v>
      </c>
      <c r="L441" s="479">
        <v>129.55000000000001</v>
      </c>
      <c r="M441" s="479">
        <v>1.3045100000000001</v>
      </c>
    </row>
    <row r="442" spans="1:13">
      <c r="A442" s="254">
        <v>432</v>
      </c>
      <c r="B442" s="482" t="s">
        <v>765</v>
      </c>
      <c r="C442" s="479">
        <v>1544.7</v>
      </c>
      <c r="D442" s="480">
        <v>1541.5166666666667</v>
      </c>
      <c r="E442" s="480">
        <v>1514.0833333333333</v>
      </c>
      <c r="F442" s="480">
        <v>1483.4666666666667</v>
      </c>
      <c r="G442" s="480">
        <v>1456.0333333333333</v>
      </c>
      <c r="H442" s="480">
        <v>1572.1333333333332</v>
      </c>
      <c r="I442" s="480">
        <v>1599.5666666666666</v>
      </c>
      <c r="J442" s="480">
        <v>1630.1833333333332</v>
      </c>
      <c r="K442" s="479">
        <v>1568.95</v>
      </c>
      <c r="L442" s="479">
        <v>1510.9</v>
      </c>
      <c r="M442" s="479">
        <v>0.65122999999999998</v>
      </c>
    </row>
    <row r="443" spans="1:13">
      <c r="A443" s="254">
        <v>433</v>
      </c>
      <c r="B443" s="482" t="s">
        <v>499</v>
      </c>
      <c r="C443" s="479">
        <v>1098.3</v>
      </c>
      <c r="D443" s="480">
        <v>1110.8</v>
      </c>
      <c r="E443" s="480">
        <v>1077.5999999999999</v>
      </c>
      <c r="F443" s="480">
        <v>1056.8999999999999</v>
      </c>
      <c r="G443" s="480">
        <v>1023.6999999999998</v>
      </c>
      <c r="H443" s="480">
        <v>1131.5</v>
      </c>
      <c r="I443" s="480">
        <v>1164.7000000000003</v>
      </c>
      <c r="J443" s="480">
        <v>1185.4000000000001</v>
      </c>
      <c r="K443" s="479">
        <v>1144</v>
      </c>
      <c r="L443" s="479">
        <v>1090.0999999999999</v>
      </c>
      <c r="M443" s="479">
        <v>2.6229</v>
      </c>
    </row>
    <row r="444" spans="1:13">
      <c r="A444" s="254">
        <v>434</v>
      </c>
      <c r="B444" s="482" t="s">
        <v>275</v>
      </c>
      <c r="C444" s="479">
        <v>588.04999999999995</v>
      </c>
      <c r="D444" s="480">
        <v>578.91666666666663</v>
      </c>
      <c r="E444" s="480">
        <v>564.13333333333321</v>
      </c>
      <c r="F444" s="480">
        <v>540.21666666666658</v>
      </c>
      <c r="G444" s="480">
        <v>525.43333333333317</v>
      </c>
      <c r="H444" s="480">
        <v>602.83333333333326</v>
      </c>
      <c r="I444" s="480">
        <v>617.61666666666679</v>
      </c>
      <c r="J444" s="480">
        <v>641.5333333333333</v>
      </c>
      <c r="K444" s="479">
        <v>593.70000000000005</v>
      </c>
      <c r="L444" s="479">
        <v>555</v>
      </c>
      <c r="M444" s="479">
        <v>10.06259</v>
      </c>
    </row>
    <row r="445" spans="1:13">
      <c r="A445" s="254">
        <v>435</v>
      </c>
      <c r="B445" s="482" t="s">
        <v>500</v>
      </c>
      <c r="C445" s="479">
        <v>897.1</v>
      </c>
      <c r="D445" s="480">
        <v>905.66666666666663</v>
      </c>
      <c r="E445" s="480">
        <v>886.43333333333328</v>
      </c>
      <c r="F445" s="480">
        <v>875.76666666666665</v>
      </c>
      <c r="G445" s="480">
        <v>856.5333333333333</v>
      </c>
      <c r="H445" s="480">
        <v>916.33333333333326</v>
      </c>
      <c r="I445" s="480">
        <v>935.56666666666661</v>
      </c>
      <c r="J445" s="480">
        <v>946.23333333333323</v>
      </c>
      <c r="K445" s="479">
        <v>924.9</v>
      </c>
      <c r="L445" s="479">
        <v>895</v>
      </c>
      <c r="M445" s="479">
        <v>0.15511</v>
      </c>
    </row>
    <row r="446" spans="1:13">
      <c r="A446" s="254">
        <v>436</v>
      </c>
      <c r="B446" s="482" t="s">
        <v>501</v>
      </c>
      <c r="C446" s="479">
        <v>496.35</v>
      </c>
      <c r="D446" s="480">
        <v>503.83333333333331</v>
      </c>
      <c r="E446" s="480">
        <v>482.71666666666658</v>
      </c>
      <c r="F446" s="480">
        <v>469.08333333333326</v>
      </c>
      <c r="G446" s="480">
        <v>447.96666666666653</v>
      </c>
      <c r="H446" s="480">
        <v>517.4666666666667</v>
      </c>
      <c r="I446" s="480">
        <v>538.58333333333326</v>
      </c>
      <c r="J446" s="480">
        <v>552.2166666666667</v>
      </c>
      <c r="K446" s="479">
        <v>524.95000000000005</v>
      </c>
      <c r="L446" s="479">
        <v>490.2</v>
      </c>
      <c r="M446" s="479">
        <v>0.36971999999999999</v>
      </c>
    </row>
    <row r="447" spans="1:13">
      <c r="A447" s="254">
        <v>437</v>
      </c>
      <c r="B447" s="482" t="s">
        <v>502</v>
      </c>
      <c r="C447" s="479">
        <v>7418.7</v>
      </c>
      <c r="D447" s="480">
        <v>7449.4333333333334</v>
      </c>
      <c r="E447" s="480">
        <v>7323.2666666666664</v>
      </c>
      <c r="F447" s="480">
        <v>7227.833333333333</v>
      </c>
      <c r="G447" s="480">
        <v>7101.6666666666661</v>
      </c>
      <c r="H447" s="480">
        <v>7544.8666666666668</v>
      </c>
      <c r="I447" s="480">
        <v>7671.0333333333328</v>
      </c>
      <c r="J447" s="480">
        <v>7766.4666666666672</v>
      </c>
      <c r="K447" s="479">
        <v>7575.6</v>
      </c>
      <c r="L447" s="479">
        <v>7354</v>
      </c>
      <c r="M447" s="479">
        <v>9.0319999999999998E-2</v>
      </c>
    </row>
    <row r="448" spans="1:13">
      <c r="A448" s="254">
        <v>438</v>
      </c>
      <c r="B448" s="482" t="s">
        <v>503</v>
      </c>
      <c r="C448" s="479">
        <v>285.25</v>
      </c>
      <c r="D448" s="480">
        <v>285.34999999999997</v>
      </c>
      <c r="E448" s="480">
        <v>283.89999999999992</v>
      </c>
      <c r="F448" s="480">
        <v>282.54999999999995</v>
      </c>
      <c r="G448" s="480">
        <v>281.09999999999991</v>
      </c>
      <c r="H448" s="480">
        <v>286.69999999999993</v>
      </c>
      <c r="I448" s="480">
        <v>288.14999999999998</v>
      </c>
      <c r="J448" s="480">
        <v>289.49999999999994</v>
      </c>
      <c r="K448" s="479">
        <v>286.8</v>
      </c>
      <c r="L448" s="479">
        <v>284</v>
      </c>
      <c r="M448" s="479">
        <v>0.25209999999999999</v>
      </c>
    </row>
    <row r="449" spans="1:13">
      <c r="A449" s="254">
        <v>439</v>
      </c>
      <c r="B449" s="482" t="s">
        <v>504</v>
      </c>
      <c r="C449" s="479">
        <v>36.25</v>
      </c>
      <c r="D449" s="480">
        <v>35.283333333333331</v>
      </c>
      <c r="E449" s="480">
        <v>34.066666666666663</v>
      </c>
      <c r="F449" s="480">
        <v>31.883333333333333</v>
      </c>
      <c r="G449" s="480">
        <v>30.666666666666664</v>
      </c>
      <c r="H449" s="480">
        <v>37.466666666666661</v>
      </c>
      <c r="I449" s="480">
        <v>38.68333333333333</v>
      </c>
      <c r="J449" s="480">
        <v>40.86666666666666</v>
      </c>
      <c r="K449" s="479">
        <v>36.5</v>
      </c>
      <c r="L449" s="479">
        <v>33.1</v>
      </c>
      <c r="M449" s="479">
        <v>246.50962999999999</v>
      </c>
    </row>
    <row r="450" spans="1:13">
      <c r="A450" s="254">
        <v>440</v>
      </c>
      <c r="B450" s="482" t="s">
        <v>188</v>
      </c>
      <c r="C450" s="479">
        <v>625.85</v>
      </c>
      <c r="D450" s="480">
        <v>620.05000000000007</v>
      </c>
      <c r="E450" s="480">
        <v>609.80000000000018</v>
      </c>
      <c r="F450" s="480">
        <v>593.75000000000011</v>
      </c>
      <c r="G450" s="480">
        <v>583.50000000000023</v>
      </c>
      <c r="H450" s="480">
        <v>636.10000000000014</v>
      </c>
      <c r="I450" s="480">
        <v>646.34999999999991</v>
      </c>
      <c r="J450" s="480">
        <v>662.40000000000009</v>
      </c>
      <c r="K450" s="479">
        <v>630.29999999999995</v>
      </c>
      <c r="L450" s="479">
        <v>604</v>
      </c>
      <c r="M450" s="479">
        <v>47.545870000000001</v>
      </c>
    </row>
    <row r="451" spans="1:13">
      <c r="A451" s="254">
        <v>441</v>
      </c>
      <c r="B451" s="482" t="s">
        <v>767</v>
      </c>
      <c r="C451" s="479">
        <v>15161.35</v>
      </c>
      <c r="D451" s="480">
        <v>15242.366666666667</v>
      </c>
      <c r="E451" s="480">
        <v>14685.733333333334</v>
      </c>
      <c r="F451" s="480">
        <v>14210.116666666667</v>
      </c>
      <c r="G451" s="480">
        <v>13653.483333333334</v>
      </c>
      <c r="H451" s="480">
        <v>15717.983333333334</v>
      </c>
      <c r="I451" s="480">
        <v>16274.616666666669</v>
      </c>
      <c r="J451" s="480">
        <v>16750.233333333334</v>
      </c>
      <c r="K451" s="479">
        <v>15799</v>
      </c>
      <c r="L451" s="479">
        <v>14766.75</v>
      </c>
      <c r="M451" s="479">
        <v>3.3950000000000001E-2</v>
      </c>
    </row>
    <row r="452" spans="1:13">
      <c r="A452" s="254">
        <v>442</v>
      </c>
      <c r="B452" s="482" t="s">
        <v>177</v>
      </c>
      <c r="C452" s="479">
        <v>676.5</v>
      </c>
      <c r="D452" s="480">
        <v>683.66666666666663</v>
      </c>
      <c r="E452" s="480">
        <v>663.38333333333321</v>
      </c>
      <c r="F452" s="480">
        <v>650.26666666666654</v>
      </c>
      <c r="G452" s="480">
        <v>629.98333333333312</v>
      </c>
      <c r="H452" s="480">
        <v>696.7833333333333</v>
      </c>
      <c r="I452" s="480">
        <v>717.06666666666683</v>
      </c>
      <c r="J452" s="480">
        <v>730.18333333333339</v>
      </c>
      <c r="K452" s="479">
        <v>703.95</v>
      </c>
      <c r="L452" s="479">
        <v>670.55</v>
      </c>
      <c r="M452" s="479">
        <v>93.385959999999997</v>
      </c>
    </row>
    <row r="453" spans="1:13">
      <c r="A453" s="254">
        <v>443</v>
      </c>
      <c r="B453" s="482" t="s">
        <v>768</v>
      </c>
      <c r="C453" s="479">
        <v>148.55000000000001</v>
      </c>
      <c r="D453" s="480">
        <v>147.41666666666666</v>
      </c>
      <c r="E453" s="480">
        <v>144.88333333333333</v>
      </c>
      <c r="F453" s="480">
        <v>141.21666666666667</v>
      </c>
      <c r="G453" s="480">
        <v>138.68333333333334</v>
      </c>
      <c r="H453" s="480">
        <v>151.08333333333331</v>
      </c>
      <c r="I453" s="480">
        <v>153.61666666666667</v>
      </c>
      <c r="J453" s="480">
        <v>157.2833333333333</v>
      </c>
      <c r="K453" s="479">
        <v>149.94999999999999</v>
      </c>
      <c r="L453" s="479">
        <v>143.75</v>
      </c>
      <c r="M453" s="479">
        <v>76.991969999999995</v>
      </c>
    </row>
    <row r="454" spans="1:13">
      <c r="A454" s="254">
        <v>444</v>
      </c>
      <c r="B454" s="482" t="s">
        <v>769</v>
      </c>
      <c r="C454" s="479">
        <v>1104.1500000000001</v>
      </c>
      <c r="D454" s="480">
        <v>1104.2666666666667</v>
      </c>
      <c r="E454" s="480">
        <v>1086.5333333333333</v>
      </c>
      <c r="F454" s="480">
        <v>1068.9166666666667</v>
      </c>
      <c r="G454" s="480">
        <v>1051.1833333333334</v>
      </c>
      <c r="H454" s="480">
        <v>1121.8833333333332</v>
      </c>
      <c r="I454" s="480">
        <v>1139.6166666666663</v>
      </c>
      <c r="J454" s="480">
        <v>1157.2333333333331</v>
      </c>
      <c r="K454" s="479">
        <v>1122</v>
      </c>
      <c r="L454" s="479">
        <v>1086.6500000000001</v>
      </c>
      <c r="M454" s="479">
        <v>4.8482399999999997</v>
      </c>
    </row>
    <row r="455" spans="1:13">
      <c r="A455" s="254">
        <v>445</v>
      </c>
      <c r="B455" s="482" t="s">
        <v>183</v>
      </c>
      <c r="C455" s="479">
        <v>3111.45</v>
      </c>
      <c r="D455" s="480">
        <v>3106.4833333333336</v>
      </c>
      <c r="E455" s="480">
        <v>3078.9666666666672</v>
      </c>
      <c r="F455" s="480">
        <v>3046.4833333333336</v>
      </c>
      <c r="G455" s="480">
        <v>3018.9666666666672</v>
      </c>
      <c r="H455" s="480">
        <v>3138.9666666666672</v>
      </c>
      <c r="I455" s="480">
        <v>3166.4833333333336</v>
      </c>
      <c r="J455" s="480">
        <v>3198.9666666666672</v>
      </c>
      <c r="K455" s="479">
        <v>3134</v>
      </c>
      <c r="L455" s="479">
        <v>3074</v>
      </c>
      <c r="M455" s="479">
        <v>17.916709999999998</v>
      </c>
    </row>
    <row r="456" spans="1:13">
      <c r="A456" s="254">
        <v>446</v>
      </c>
      <c r="B456" s="482" t="s">
        <v>804</v>
      </c>
      <c r="C456" s="479">
        <v>653.1</v>
      </c>
      <c r="D456" s="480">
        <v>648.73333333333346</v>
      </c>
      <c r="E456" s="480">
        <v>642.51666666666688</v>
      </c>
      <c r="F456" s="480">
        <v>631.93333333333339</v>
      </c>
      <c r="G456" s="480">
        <v>625.71666666666681</v>
      </c>
      <c r="H456" s="480">
        <v>659.31666666666695</v>
      </c>
      <c r="I456" s="480">
        <v>665.53333333333342</v>
      </c>
      <c r="J456" s="480">
        <v>676.11666666666702</v>
      </c>
      <c r="K456" s="479">
        <v>654.95000000000005</v>
      </c>
      <c r="L456" s="479">
        <v>638.15</v>
      </c>
      <c r="M456" s="479">
        <v>40.001629999999999</v>
      </c>
    </row>
    <row r="457" spans="1:13">
      <c r="A457" s="254">
        <v>447</v>
      </c>
      <c r="B457" s="482" t="s">
        <v>178</v>
      </c>
      <c r="C457" s="479">
        <v>3755.65</v>
      </c>
      <c r="D457" s="480">
        <v>3737.9333333333338</v>
      </c>
      <c r="E457" s="480">
        <v>3585.5666666666675</v>
      </c>
      <c r="F457" s="480">
        <v>3415.4833333333336</v>
      </c>
      <c r="G457" s="480">
        <v>3263.1166666666672</v>
      </c>
      <c r="H457" s="480">
        <v>3908.0166666666678</v>
      </c>
      <c r="I457" s="480">
        <v>4060.3833333333337</v>
      </c>
      <c r="J457" s="480">
        <v>4230.4666666666681</v>
      </c>
      <c r="K457" s="479">
        <v>3890.3</v>
      </c>
      <c r="L457" s="479">
        <v>3567.85</v>
      </c>
      <c r="M457" s="479">
        <v>3.9859900000000001</v>
      </c>
    </row>
    <row r="458" spans="1:13">
      <c r="A458" s="254">
        <v>448</v>
      </c>
      <c r="B458" s="482" t="s">
        <v>505</v>
      </c>
      <c r="C458" s="479">
        <v>1054.1500000000001</v>
      </c>
      <c r="D458" s="480">
        <v>1051.0166666666667</v>
      </c>
      <c r="E458" s="480">
        <v>1037.4833333333333</v>
      </c>
      <c r="F458" s="480">
        <v>1020.8166666666666</v>
      </c>
      <c r="G458" s="480">
        <v>1007.2833333333333</v>
      </c>
      <c r="H458" s="480">
        <v>1067.6833333333334</v>
      </c>
      <c r="I458" s="480">
        <v>1081.2166666666667</v>
      </c>
      <c r="J458" s="480">
        <v>1097.8833333333334</v>
      </c>
      <c r="K458" s="479">
        <v>1064.55</v>
      </c>
      <c r="L458" s="479">
        <v>1034.3499999999999</v>
      </c>
      <c r="M458" s="479">
        <v>0.26752999999999999</v>
      </c>
    </row>
    <row r="459" spans="1:13">
      <c r="A459" s="254">
        <v>449</v>
      </c>
      <c r="B459" s="482" t="s">
        <v>180</v>
      </c>
      <c r="C459" s="479">
        <v>131.44999999999999</v>
      </c>
      <c r="D459" s="480">
        <v>129.11666666666667</v>
      </c>
      <c r="E459" s="480">
        <v>125.83333333333334</v>
      </c>
      <c r="F459" s="480">
        <v>120.21666666666667</v>
      </c>
      <c r="G459" s="480">
        <v>116.93333333333334</v>
      </c>
      <c r="H459" s="480">
        <v>134.73333333333335</v>
      </c>
      <c r="I459" s="480">
        <v>138.01666666666665</v>
      </c>
      <c r="J459" s="480">
        <v>143.63333333333335</v>
      </c>
      <c r="K459" s="479">
        <v>132.4</v>
      </c>
      <c r="L459" s="479">
        <v>123.5</v>
      </c>
      <c r="M459" s="479">
        <v>21.556989999999999</v>
      </c>
    </row>
    <row r="460" spans="1:13">
      <c r="A460" s="254">
        <v>450</v>
      </c>
      <c r="B460" s="482" t="s">
        <v>179</v>
      </c>
      <c r="C460" s="479">
        <v>301.25</v>
      </c>
      <c r="D460" s="480">
        <v>297.84999999999997</v>
      </c>
      <c r="E460" s="480">
        <v>293.69999999999993</v>
      </c>
      <c r="F460" s="480">
        <v>286.14999999999998</v>
      </c>
      <c r="G460" s="480">
        <v>281.99999999999994</v>
      </c>
      <c r="H460" s="480">
        <v>305.39999999999992</v>
      </c>
      <c r="I460" s="480">
        <v>309.5499999999999</v>
      </c>
      <c r="J460" s="480">
        <v>317.09999999999991</v>
      </c>
      <c r="K460" s="479">
        <v>302</v>
      </c>
      <c r="L460" s="479">
        <v>290.3</v>
      </c>
      <c r="M460" s="479">
        <v>450.32501999999999</v>
      </c>
    </row>
    <row r="461" spans="1:13">
      <c r="A461" s="254">
        <v>451</v>
      </c>
      <c r="B461" s="482" t="s">
        <v>181</v>
      </c>
      <c r="C461" s="479">
        <v>102.9</v>
      </c>
      <c r="D461" s="480">
        <v>103.05</v>
      </c>
      <c r="E461" s="480">
        <v>101.44999999999999</v>
      </c>
      <c r="F461" s="480">
        <v>99.999999999999986</v>
      </c>
      <c r="G461" s="480">
        <v>98.399999999999977</v>
      </c>
      <c r="H461" s="480">
        <v>104.5</v>
      </c>
      <c r="I461" s="480">
        <v>106.1</v>
      </c>
      <c r="J461" s="480">
        <v>107.55000000000001</v>
      </c>
      <c r="K461" s="479">
        <v>104.65</v>
      </c>
      <c r="L461" s="479">
        <v>101.6</v>
      </c>
      <c r="M461" s="479">
        <v>351.50274999999999</v>
      </c>
    </row>
    <row r="462" spans="1:13">
      <c r="A462" s="254">
        <v>452</v>
      </c>
      <c r="B462" s="482" t="s">
        <v>770</v>
      </c>
      <c r="C462" s="479">
        <v>87.25</v>
      </c>
      <c r="D462" s="480">
        <v>89.600000000000009</v>
      </c>
      <c r="E462" s="480">
        <v>83.300000000000011</v>
      </c>
      <c r="F462" s="480">
        <v>79.350000000000009</v>
      </c>
      <c r="G462" s="480">
        <v>73.050000000000011</v>
      </c>
      <c r="H462" s="480">
        <v>93.550000000000011</v>
      </c>
      <c r="I462" s="480">
        <v>99.85</v>
      </c>
      <c r="J462" s="480">
        <v>103.80000000000001</v>
      </c>
      <c r="K462" s="479">
        <v>95.9</v>
      </c>
      <c r="L462" s="479">
        <v>85.65</v>
      </c>
      <c r="M462" s="479">
        <v>405.05426999999997</v>
      </c>
    </row>
    <row r="463" spans="1:13">
      <c r="A463" s="254">
        <v>453</v>
      </c>
      <c r="B463" s="482" t="s">
        <v>182</v>
      </c>
      <c r="C463" s="479">
        <v>1100.9000000000001</v>
      </c>
      <c r="D463" s="480">
        <v>1090.8</v>
      </c>
      <c r="E463" s="480">
        <v>1052.5999999999999</v>
      </c>
      <c r="F463" s="480">
        <v>1004.3</v>
      </c>
      <c r="G463" s="480">
        <v>966.09999999999991</v>
      </c>
      <c r="H463" s="480">
        <v>1139.0999999999999</v>
      </c>
      <c r="I463" s="480">
        <v>1177.3000000000002</v>
      </c>
      <c r="J463" s="480">
        <v>1225.5999999999999</v>
      </c>
      <c r="K463" s="479">
        <v>1129</v>
      </c>
      <c r="L463" s="479">
        <v>1042.5</v>
      </c>
      <c r="M463" s="479">
        <v>464.34537</v>
      </c>
    </row>
    <row r="464" spans="1:13">
      <c r="A464" s="254">
        <v>454</v>
      </c>
      <c r="B464" s="482" t="s">
        <v>506</v>
      </c>
      <c r="C464" s="479">
        <v>3346.6</v>
      </c>
      <c r="D464" s="480">
        <v>3366</v>
      </c>
      <c r="E464" s="480">
        <v>3305.6</v>
      </c>
      <c r="F464" s="480">
        <v>3264.6</v>
      </c>
      <c r="G464" s="480">
        <v>3204.2</v>
      </c>
      <c r="H464" s="480">
        <v>3407</v>
      </c>
      <c r="I464" s="480">
        <v>3467.3999999999996</v>
      </c>
      <c r="J464" s="480">
        <v>3508.4</v>
      </c>
      <c r="K464" s="479">
        <v>3426.4</v>
      </c>
      <c r="L464" s="479">
        <v>3325</v>
      </c>
      <c r="M464" s="479">
        <v>8.3220000000000002E-2</v>
      </c>
    </row>
    <row r="465" spans="1:13">
      <c r="A465" s="254">
        <v>455</v>
      </c>
      <c r="B465" s="482" t="s">
        <v>184</v>
      </c>
      <c r="C465" s="479">
        <v>977.95</v>
      </c>
      <c r="D465" s="480">
        <v>973.5</v>
      </c>
      <c r="E465" s="480">
        <v>962.3</v>
      </c>
      <c r="F465" s="480">
        <v>946.65</v>
      </c>
      <c r="G465" s="480">
        <v>935.44999999999993</v>
      </c>
      <c r="H465" s="480">
        <v>989.15</v>
      </c>
      <c r="I465" s="480">
        <v>1000.35</v>
      </c>
      <c r="J465" s="480">
        <v>1016</v>
      </c>
      <c r="K465" s="479">
        <v>984.7</v>
      </c>
      <c r="L465" s="479">
        <v>957.85</v>
      </c>
      <c r="M465" s="479">
        <v>46.208269999999999</v>
      </c>
    </row>
    <row r="466" spans="1:13">
      <c r="A466" s="254">
        <v>456</v>
      </c>
      <c r="B466" s="482" t="s">
        <v>276</v>
      </c>
      <c r="C466" s="479">
        <v>152.55000000000001</v>
      </c>
      <c r="D466" s="480">
        <v>153.20000000000002</v>
      </c>
      <c r="E466" s="480">
        <v>150.90000000000003</v>
      </c>
      <c r="F466" s="480">
        <v>149.25000000000003</v>
      </c>
      <c r="G466" s="480">
        <v>146.95000000000005</v>
      </c>
      <c r="H466" s="480">
        <v>154.85000000000002</v>
      </c>
      <c r="I466" s="480">
        <v>157.15000000000003</v>
      </c>
      <c r="J466" s="480">
        <v>158.80000000000001</v>
      </c>
      <c r="K466" s="479">
        <v>155.5</v>
      </c>
      <c r="L466" s="479">
        <v>151.55000000000001</v>
      </c>
      <c r="M466" s="479">
        <v>3.1160100000000002</v>
      </c>
    </row>
    <row r="467" spans="1:13">
      <c r="A467" s="254">
        <v>457</v>
      </c>
      <c r="B467" s="482" t="s">
        <v>164</v>
      </c>
      <c r="C467" s="479">
        <v>976.85</v>
      </c>
      <c r="D467" s="480">
        <v>976.30000000000007</v>
      </c>
      <c r="E467" s="480">
        <v>967.15000000000009</v>
      </c>
      <c r="F467" s="480">
        <v>957.45</v>
      </c>
      <c r="G467" s="480">
        <v>948.30000000000007</v>
      </c>
      <c r="H467" s="480">
        <v>986.00000000000011</v>
      </c>
      <c r="I467" s="480">
        <v>995.15</v>
      </c>
      <c r="J467" s="480">
        <v>1004.8500000000001</v>
      </c>
      <c r="K467" s="479">
        <v>985.45</v>
      </c>
      <c r="L467" s="479">
        <v>966.6</v>
      </c>
      <c r="M467" s="479">
        <v>2.42685</v>
      </c>
    </row>
    <row r="468" spans="1:13">
      <c r="A468" s="254">
        <v>458</v>
      </c>
      <c r="B468" s="482" t="s">
        <v>507</v>
      </c>
      <c r="C468" s="479">
        <v>1519.25</v>
      </c>
      <c r="D468" s="480">
        <v>1511.0166666666667</v>
      </c>
      <c r="E468" s="480">
        <v>1491.4333333333334</v>
      </c>
      <c r="F468" s="480">
        <v>1463.6166666666668</v>
      </c>
      <c r="G468" s="480">
        <v>1444.0333333333335</v>
      </c>
      <c r="H468" s="480">
        <v>1538.8333333333333</v>
      </c>
      <c r="I468" s="480">
        <v>1558.4166666666667</v>
      </c>
      <c r="J468" s="480">
        <v>1586.2333333333331</v>
      </c>
      <c r="K468" s="479">
        <v>1530.6</v>
      </c>
      <c r="L468" s="479">
        <v>1483.2</v>
      </c>
      <c r="M468" s="479">
        <v>0.1303</v>
      </c>
    </row>
    <row r="469" spans="1:13">
      <c r="A469" s="254">
        <v>459</v>
      </c>
      <c r="B469" s="482" t="s">
        <v>508</v>
      </c>
      <c r="C469" s="479">
        <v>1082.3499999999999</v>
      </c>
      <c r="D469" s="480">
        <v>1080.3166666666666</v>
      </c>
      <c r="E469" s="480">
        <v>1045.6333333333332</v>
      </c>
      <c r="F469" s="480">
        <v>1008.9166666666665</v>
      </c>
      <c r="G469" s="480">
        <v>974.23333333333312</v>
      </c>
      <c r="H469" s="480">
        <v>1117.0333333333333</v>
      </c>
      <c r="I469" s="480">
        <v>1151.7166666666667</v>
      </c>
      <c r="J469" s="480">
        <v>1188.4333333333334</v>
      </c>
      <c r="K469" s="479">
        <v>1115</v>
      </c>
      <c r="L469" s="479">
        <v>1043.5999999999999</v>
      </c>
      <c r="M469" s="479">
        <v>10.323119999999999</v>
      </c>
    </row>
    <row r="470" spans="1:13">
      <c r="A470" s="254">
        <v>460</v>
      </c>
      <c r="B470" s="482" t="s">
        <v>509</v>
      </c>
      <c r="C470" s="479">
        <v>1398.55</v>
      </c>
      <c r="D470" s="480">
        <v>1395.8333333333333</v>
      </c>
      <c r="E470" s="480">
        <v>1381.7166666666665</v>
      </c>
      <c r="F470" s="480">
        <v>1364.8833333333332</v>
      </c>
      <c r="G470" s="480">
        <v>1350.7666666666664</v>
      </c>
      <c r="H470" s="480">
        <v>1412.6666666666665</v>
      </c>
      <c r="I470" s="480">
        <v>1426.7833333333333</v>
      </c>
      <c r="J470" s="480">
        <v>1443.6166666666666</v>
      </c>
      <c r="K470" s="479">
        <v>1409.95</v>
      </c>
      <c r="L470" s="479">
        <v>1379</v>
      </c>
      <c r="M470" s="479">
        <v>0.34906999999999999</v>
      </c>
    </row>
    <row r="471" spans="1:13">
      <c r="A471" s="254">
        <v>461</v>
      </c>
      <c r="B471" s="482" t="s">
        <v>185</v>
      </c>
      <c r="C471" s="479">
        <v>1444.4</v>
      </c>
      <c r="D471" s="480">
        <v>1441.2833333333335</v>
      </c>
      <c r="E471" s="480">
        <v>1434.116666666667</v>
      </c>
      <c r="F471" s="480">
        <v>1423.8333333333335</v>
      </c>
      <c r="G471" s="480">
        <v>1416.666666666667</v>
      </c>
      <c r="H471" s="480">
        <v>1451.5666666666671</v>
      </c>
      <c r="I471" s="480">
        <v>1458.7333333333336</v>
      </c>
      <c r="J471" s="480">
        <v>1469.0166666666671</v>
      </c>
      <c r="K471" s="479">
        <v>1448.45</v>
      </c>
      <c r="L471" s="479">
        <v>1431</v>
      </c>
      <c r="M471" s="479">
        <v>14.64006</v>
      </c>
    </row>
    <row r="472" spans="1:13">
      <c r="A472" s="254">
        <v>462</v>
      </c>
      <c r="B472" s="482" t="s">
        <v>186</v>
      </c>
      <c r="C472" s="479">
        <v>2607.0500000000002</v>
      </c>
      <c r="D472" s="480">
        <v>2622.65</v>
      </c>
      <c r="E472" s="480">
        <v>2569.5</v>
      </c>
      <c r="F472" s="480">
        <v>2531.9499999999998</v>
      </c>
      <c r="G472" s="480">
        <v>2478.7999999999997</v>
      </c>
      <c r="H472" s="480">
        <v>2660.2000000000003</v>
      </c>
      <c r="I472" s="480">
        <v>2713.3500000000008</v>
      </c>
      <c r="J472" s="480">
        <v>2750.9000000000005</v>
      </c>
      <c r="K472" s="479">
        <v>2675.8</v>
      </c>
      <c r="L472" s="479">
        <v>2585.1</v>
      </c>
      <c r="M472" s="479">
        <v>2.5642999999999998</v>
      </c>
    </row>
    <row r="473" spans="1:13">
      <c r="A473" s="254">
        <v>463</v>
      </c>
      <c r="B473" s="482" t="s">
        <v>187</v>
      </c>
      <c r="C473" s="479">
        <v>412.5</v>
      </c>
      <c r="D473" s="480">
        <v>412.8</v>
      </c>
      <c r="E473" s="480">
        <v>407.65000000000003</v>
      </c>
      <c r="F473" s="480">
        <v>402.8</v>
      </c>
      <c r="G473" s="480">
        <v>397.65000000000003</v>
      </c>
      <c r="H473" s="480">
        <v>417.65000000000003</v>
      </c>
      <c r="I473" s="480">
        <v>422.8</v>
      </c>
      <c r="J473" s="480">
        <v>427.65000000000003</v>
      </c>
      <c r="K473" s="479">
        <v>417.95</v>
      </c>
      <c r="L473" s="479">
        <v>407.95</v>
      </c>
      <c r="M473" s="479">
        <v>10.63819</v>
      </c>
    </row>
    <row r="474" spans="1:13">
      <c r="A474" s="254">
        <v>464</v>
      </c>
      <c r="B474" s="482" t="s">
        <v>510</v>
      </c>
      <c r="C474" s="479">
        <v>778.15</v>
      </c>
      <c r="D474" s="480">
        <v>780.65</v>
      </c>
      <c r="E474" s="480">
        <v>761.3</v>
      </c>
      <c r="F474" s="480">
        <v>744.44999999999993</v>
      </c>
      <c r="G474" s="480">
        <v>725.09999999999991</v>
      </c>
      <c r="H474" s="480">
        <v>797.5</v>
      </c>
      <c r="I474" s="480">
        <v>816.85000000000014</v>
      </c>
      <c r="J474" s="480">
        <v>833.7</v>
      </c>
      <c r="K474" s="479">
        <v>800</v>
      </c>
      <c r="L474" s="479">
        <v>763.8</v>
      </c>
      <c r="M474" s="479">
        <v>6.6546799999999999</v>
      </c>
    </row>
    <row r="475" spans="1:13">
      <c r="A475" s="254">
        <v>465</v>
      </c>
      <c r="B475" s="482" t="s">
        <v>511</v>
      </c>
      <c r="C475" s="479">
        <v>13.9</v>
      </c>
      <c r="D475" s="480">
        <v>13.933333333333332</v>
      </c>
      <c r="E475" s="480">
        <v>13.766666666666664</v>
      </c>
      <c r="F475" s="480">
        <v>13.633333333333333</v>
      </c>
      <c r="G475" s="480">
        <v>13.466666666666665</v>
      </c>
      <c r="H475" s="480">
        <v>14.066666666666663</v>
      </c>
      <c r="I475" s="480">
        <v>14.233333333333331</v>
      </c>
      <c r="J475" s="480">
        <v>14.366666666666662</v>
      </c>
      <c r="K475" s="479">
        <v>14.1</v>
      </c>
      <c r="L475" s="479">
        <v>13.8</v>
      </c>
      <c r="M475" s="479">
        <v>65.903869999999998</v>
      </c>
    </row>
    <row r="476" spans="1:13">
      <c r="A476" s="254">
        <v>466</v>
      </c>
      <c r="B476" s="482" t="s">
        <v>512</v>
      </c>
      <c r="C476" s="479">
        <v>1218</v>
      </c>
      <c r="D476" s="480">
        <v>1226.1166666666666</v>
      </c>
      <c r="E476" s="480">
        <v>1194.2333333333331</v>
      </c>
      <c r="F476" s="480">
        <v>1170.4666666666665</v>
      </c>
      <c r="G476" s="480">
        <v>1138.583333333333</v>
      </c>
      <c r="H476" s="480">
        <v>1249.8833333333332</v>
      </c>
      <c r="I476" s="480">
        <v>1281.7666666666669</v>
      </c>
      <c r="J476" s="480">
        <v>1305.5333333333333</v>
      </c>
      <c r="K476" s="479">
        <v>1258</v>
      </c>
      <c r="L476" s="479">
        <v>1202.3499999999999</v>
      </c>
      <c r="M476" s="479">
        <v>4.9634200000000002</v>
      </c>
    </row>
    <row r="477" spans="1:13">
      <c r="A477" s="254">
        <v>467</v>
      </c>
      <c r="B477" s="482" t="s">
        <v>513</v>
      </c>
      <c r="C477" s="479">
        <v>11.35</v>
      </c>
      <c r="D477" s="480">
        <v>11.4</v>
      </c>
      <c r="E477" s="480">
        <v>11.25</v>
      </c>
      <c r="F477" s="480">
        <v>11.15</v>
      </c>
      <c r="G477" s="480">
        <v>11</v>
      </c>
      <c r="H477" s="480">
        <v>11.5</v>
      </c>
      <c r="I477" s="480">
        <v>11.650000000000002</v>
      </c>
      <c r="J477" s="480">
        <v>11.75</v>
      </c>
      <c r="K477" s="479">
        <v>11.55</v>
      </c>
      <c r="L477" s="479">
        <v>11.3</v>
      </c>
      <c r="M477" s="479">
        <v>29.091640000000002</v>
      </c>
    </row>
    <row r="478" spans="1:13">
      <c r="A478" s="254">
        <v>468</v>
      </c>
      <c r="B478" s="482" t="s">
        <v>514</v>
      </c>
      <c r="C478" s="479">
        <v>447.6</v>
      </c>
      <c r="D478" s="480">
        <v>448.4666666666667</v>
      </c>
      <c r="E478" s="480">
        <v>437.03333333333342</v>
      </c>
      <c r="F478" s="480">
        <v>426.4666666666667</v>
      </c>
      <c r="G478" s="480">
        <v>415.03333333333342</v>
      </c>
      <c r="H478" s="480">
        <v>459.03333333333342</v>
      </c>
      <c r="I478" s="480">
        <v>470.4666666666667</v>
      </c>
      <c r="J478" s="480">
        <v>481.03333333333342</v>
      </c>
      <c r="K478" s="479">
        <v>459.9</v>
      </c>
      <c r="L478" s="479">
        <v>437.9</v>
      </c>
      <c r="M478" s="479">
        <v>6.1308199999999999</v>
      </c>
    </row>
    <row r="479" spans="1:13">
      <c r="A479" s="254">
        <v>469</v>
      </c>
      <c r="B479" s="482" t="s">
        <v>193</v>
      </c>
      <c r="C479" s="479">
        <v>633</v>
      </c>
      <c r="D479" s="480">
        <v>633.55000000000007</v>
      </c>
      <c r="E479" s="480">
        <v>626.10000000000014</v>
      </c>
      <c r="F479" s="480">
        <v>619.20000000000005</v>
      </c>
      <c r="G479" s="480">
        <v>611.75000000000011</v>
      </c>
      <c r="H479" s="480">
        <v>640.45000000000016</v>
      </c>
      <c r="I479" s="480">
        <v>647.9000000000002</v>
      </c>
      <c r="J479" s="480">
        <v>654.80000000000018</v>
      </c>
      <c r="K479" s="479">
        <v>641</v>
      </c>
      <c r="L479" s="479">
        <v>626.65</v>
      </c>
      <c r="M479" s="479">
        <v>55.4542</v>
      </c>
    </row>
    <row r="480" spans="1:13">
      <c r="A480" s="254">
        <v>470</v>
      </c>
      <c r="B480" s="482" t="s">
        <v>190</v>
      </c>
      <c r="C480" s="479">
        <v>203</v>
      </c>
      <c r="D480" s="480">
        <v>203.38333333333333</v>
      </c>
      <c r="E480" s="480">
        <v>201.81666666666666</v>
      </c>
      <c r="F480" s="480">
        <v>200.63333333333333</v>
      </c>
      <c r="G480" s="480">
        <v>199.06666666666666</v>
      </c>
      <c r="H480" s="480">
        <v>204.56666666666666</v>
      </c>
      <c r="I480" s="480">
        <v>206.13333333333333</v>
      </c>
      <c r="J480" s="480">
        <v>207.31666666666666</v>
      </c>
      <c r="K480" s="479">
        <v>204.95</v>
      </c>
      <c r="L480" s="479">
        <v>202.2</v>
      </c>
      <c r="M480" s="479">
        <v>2.4533200000000002</v>
      </c>
    </row>
    <row r="481" spans="1:13">
      <c r="A481" s="254">
        <v>471</v>
      </c>
      <c r="B481" s="482" t="s">
        <v>784</v>
      </c>
      <c r="C481" s="479">
        <v>29.15</v>
      </c>
      <c r="D481" s="480">
        <v>29.45</v>
      </c>
      <c r="E481" s="480">
        <v>28.799999999999997</v>
      </c>
      <c r="F481" s="480">
        <v>28.45</v>
      </c>
      <c r="G481" s="480">
        <v>27.799999999999997</v>
      </c>
      <c r="H481" s="480">
        <v>29.799999999999997</v>
      </c>
      <c r="I481" s="480">
        <v>30.449999999999996</v>
      </c>
      <c r="J481" s="480">
        <v>30.799999999999997</v>
      </c>
      <c r="K481" s="479">
        <v>30.1</v>
      </c>
      <c r="L481" s="479">
        <v>29.1</v>
      </c>
      <c r="M481" s="479">
        <v>23.821179999999998</v>
      </c>
    </row>
    <row r="482" spans="1:13">
      <c r="A482" s="254">
        <v>472</v>
      </c>
      <c r="B482" s="482" t="s">
        <v>191</v>
      </c>
      <c r="C482" s="479">
        <v>6405.45</v>
      </c>
      <c r="D482" s="480">
        <v>6383.1166666666659</v>
      </c>
      <c r="E482" s="480">
        <v>6336.3333333333321</v>
      </c>
      <c r="F482" s="480">
        <v>6267.2166666666662</v>
      </c>
      <c r="G482" s="480">
        <v>6220.4333333333325</v>
      </c>
      <c r="H482" s="480">
        <v>6452.2333333333318</v>
      </c>
      <c r="I482" s="480">
        <v>6499.0166666666664</v>
      </c>
      <c r="J482" s="480">
        <v>6568.1333333333314</v>
      </c>
      <c r="K482" s="479">
        <v>6429.9</v>
      </c>
      <c r="L482" s="479">
        <v>6314</v>
      </c>
      <c r="M482" s="479">
        <v>2.4663200000000001</v>
      </c>
    </row>
    <row r="483" spans="1:13">
      <c r="A483" s="254">
        <v>473</v>
      </c>
      <c r="B483" s="482" t="s">
        <v>192</v>
      </c>
      <c r="C483" s="479">
        <v>36</v>
      </c>
      <c r="D483" s="480">
        <v>36.06666666666667</v>
      </c>
      <c r="E483" s="480">
        <v>35.13333333333334</v>
      </c>
      <c r="F483" s="480">
        <v>34.266666666666673</v>
      </c>
      <c r="G483" s="480">
        <v>33.333333333333343</v>
      </c>
      <c r="H483" s="480">
        <v>36.933333333333337</v>
      </c>
      <c r="I483" s="480">
        <v>37.86666666666666</v>
      </c>
      <c r="J483" s="480">
        <v>38.733333333333334</v>
      </c>
      <c r="K483" s="479">
        <v>37</v>
      </c>
      <c r="L483" s="479">
        <v>35.200000000000003</v>
      </c>
      <c r="M483" s="479">
        <v>67.597130000000007</v>
      </c>
    </row>
    <row r="484" spans="1:13">
      <c r="A484" s="254">
        <v>474</v>
      </c>
      <c r="B484" s="482" t="s">
        <v>189</v>
      </c>
      <c r="C484" s="479">
        <v>1204.8499999999999</v>
      </c>
      <c r="D484" s="480">
        <v>1209.7166666666665</v>
      </c>
      <c r="E484" s="480">
        <v>1186.4333333333329</v>
      </c>
      <c r="F484" s="480">
        <v>1168.0166666666664</v>
      </c>
      <c r="G484" s="480">
        <v>1144.7333333333329</v>
      </c>
      <c r="H484" s="480">
        <v>1228.133333333333</v>
      </c>
      <c r="I484" s="480">
        <v>1251.4166666666663</v>
      </c>
      <c r="J484" s="480">
        <v>1269.833333333333</v>
      </c>
      <c r="K484" s="479">
        <v>1233</v>
      </c>
      <c r="L484" s="479">
        <v>1191.3</v>
      </c>
      <c r="M484" s="479">
        <v>3.9392900000000002</v>
      </c>
    </row>
    <row r="485" spans="1:13">
      <c r="A485" s="254">
        <v>475</v>
      </c>
      <c r="B485" s="482" t="s">
        <v>141</v>
      </c>
      <c r="C485" s="479">
        <v>543.45000000000005</v>
      </c>
      <c r="D485" s="480">
        <v>544.36666666666667</v>
      </c>
      <c r="E485" s="480">
        <v>536.93333333333339</v>
      </c>
      <c r="F485" s="480">
        <v>530.41666666666674</v>
      </c>
      <c r="G485" s="480">
        <v>522.98333333333346</v>
      </c>
      <c r="H485" s="480">
        <v>550.88333333333333</v>
      </c>
      <c r="I485" s="480">
        <v>558.31666666666649</v>
      </c>
      <c r="J485" s="480">
        <v>564.83333333333326</v>
      </c>
      <c r="K485" s="479">
        <v>551.79999999999995</v>
      </c>
      <c r="L485" s="479">
        <v>537.85</v>
      </c>
      <c r="M485" s="479">
        <v>16.070229999999999</v>
      </c>
    </row>
    <row r="486" spans="1:13">
      <c r="A486" s="254">
        <v>476</v>
      </c>
      <c r="B486" s="482" t="s">
        <v>277</v>
      </c>
      <c r="C486" s="479">
        <v>224.25</v>
      </c>
      <c r="D486" s="480">
        <v>225.81666666666669</v>
      </c>
      <c r="E486" s="480">
        <v>221.63333333333338</v>
      </c>
      <c r="F486" s="480">
        <v>219.01666666666668</v>
      </c>
      <c r="G486" s="480">
        <v>214.83333333333337</v>
      </c>
      <c r="H486" s="480">
        <v>228.43333333333339</v>
      </c>
      <c r="I486" s="480">
        <v>232.61666666666673</v>
      </c>
      <c r="J486" s="480">
        <v>235.23333333333341</v>
      </c>
      <c r="K486" s="479">
        <v>230</v>
      </c>
      <c r="L486" s="479">
        <v>223.2</v>
      </c>
      <c r="M486" s="479">
        <v>4.1116000000000001</v>
      </c>
    </row>
    <row r="487" spans="1:13">
      <c r="A487" s="254">
        <v>477</v>
      </c>
      <c r="B487" s="482" t="s">
        <v>515</v>
      </c>
      <c r="C487" s="479">
        <v>2681.95</v>
      </c>
      <c r="D487" s="480">
        <v>2685.2333333333331</v>
      </c>
      <c r="E487" s="480">
        <v>2665.4166666666661</v>
      </c>
      <c r="F487" s="480">
        <v>2648.8833333333328</v>
      </c>
      <c r="G487" s="480">
        <v>2629.0666666666657</v>
      </c>
      <c r="H487" s="480">
        <v>2701.7666666666664</v>
      </c>
      <c r="I487" s="480">
        <v>2721.583333333333</v>
      </c>
      <c r="J487" s="480">
        <v>2738.1166666666668</v>
      </c>
      <c r="K487" s="479">
        <v>2705.05</v>
      </c>
      <c r="L487" s="479">
        <v>2668.7</v>
      </c>
      <c r="M487" s="479">
        <v>7.4969999999999995E-2</v>
      </c>
    </row>
    <row r="488" spans="1:13">
      <c r="A488" s="254">
        <v>478</v>
      </c>
      <c r="B488" s="482" t="s">
        <v>516</v>
      </c>
      <c r="C488" s="479">
        <v>335.25</v>
      </c>
      <c r="D488" s="480">
        <v>335.8</v>
      </c>
      <c r="E488" s="480">
        <v>331.8</v>
      </c>
      <c r="F488" s="480">
        <v>328.35</v>
      </c>
      <c r="G488" s="480">
        <v>324.35000000000002</v>
      </c>
      <c r="H488" s="480">
        <v>339.25</v>
      </c>
      <c r="I488" s="480">
        <v>343.25</v>
      </c>
      <c r="J488" s="480">
        <v>346.7</v>
      </c>
      <c r="K488" s="479">
        <v>339.8</v>
      </c>
      <c r="L488" s="479">
        <v>332.35</v>
      </c>
      <c r="M488" s="479">
        <v>3.5047899999999998</v>
      </c>
    </row>
    <row r="489" spans="1:13">
      <c r="A489" s="254">
        <v>479</v>
      </c>
      <c r="B489" s="482" t="s">
        <v>517</v>
      </c>
      <c r="C489" s="479">
        <v>215.85</v>
      </c>
      <c r="D489" s="480">
        <v>216.79999999999998</v>
      </c>
      <c r="E489" s="480">
        <v>213.54999999999995</v>
      </c>
      <c r="F489" s="480">
        <v>211.24999999999997</v>
      </c>
      <c r="G489" s="480">
        <v>207.99999999999994</v>
      </c>
      <c r="H489" s="480">
        <v>219.09999999999997</v>
      </c>
      <c r="I489" s="480">
        <v>222.35000000000002</v>
      </c>
      <c r="J489" s="480">
        <v>224.64999999999998</v>
      </c>
      <c r="K489" s="479">
        <v>220.05</v>
      </c>
      <c r="L489" s="479">
        <v>214.5</v>
      </c>
      <c r="M489" s="479">
        <v>0.54969999999999997</v>
      </c>
    </row>
    <row r="490" spans="1:13">
      <c r="A490" s="254">
        <v>480</v>
      </c>
      <c r="B490" s="482" t="s">
        <v>518</v>
      </c>
      <c r="C490" s="479">
        <v>3157.8</v>
      </c>
      <c r="D490" s="480">
        <v>3168.0499999999997</v>
      </c>
      <c r="E490" s="480">
        <v>3139.7499999999995</v>
      </c>
      <c r="F490" s="480">
        <v>3121.7</v>
      </c>
      <c r="G490" s="480">
        <v>3093.3999999999996</v>
      </c>
      <c r="H490" s="480">
        <v>3186.0999999999995</v>
      </c>
      <c r="I490" s="480">
        <v>3214.3999999999996</v>
      </c>
      <c r="J490" s="480">
        <v>3232.4499999999994</v>
      </c>
      <c r="K490" s="479">
        <v>3196.35</v>
      </c>
      <c r="L490" s="479">
        <v>3150</v>
      </c>
      <c r="M490" s="479">
        <v>6.5530000000000005E-2</v>
      </c>
    </row>
    <row r="491" spans="1:13">
      <c r="A491" s="254">
        <v>481</v>
      </c>
      <c r="B491" s="482" t="s">
        <v>519</v>
      </c>
      <c r="C491" s="479">
        <v>4367</v>
      </c>
      <c r="D491" s="480">
        <v>4344.4833333333336</v>
      </c>
      <c r="E491" s="480">
        <v>4290.5166666666673</v>
      </c>
      <c r="F491" s="480">
        <v>4214.0333333333338</v>
      </c>
      <c r="G491" s="480">
        <v>4160.0666666666675</v>
      </c>
      <c r="H491" s="480">
        <v>4420.9666666666672</v>
      </c>
      <c r="I491" s="480">
        <v>4474.9333333333343</v>
      </c>
      <c r="J491" s="480">
        <v>4551.416666666667</v>
      </c>
      <c r="K491" s="479">
        <v>4398.45</v>
      </c>
      <c r="L491" s="479">
        <v>4268</v>
      </c>
      <c r="M491" s="479">
        <v>0.40222999999999998</v>
      </c>
    </row>
    <row r="492" spans="1:13">
      <c r="A492" s="254">
        <v>482</v>
      </c>
      <c r="B492" s="482" t="s">
        <v>520</v>
      </c>
      <c r="C492" s="479">
        <v>51.55</v>
      </c>
      <c r="D492" s="480">
        <v>51.116666666666667</v>
      </c>
      <c r="E492" s="480">
        <v>50.233333333333334</v>
      </c>
      <c r="F492" s="480">
        <v>48.916666666666664</v>
      </c>
      <c r="G492" s="480">
        <v>48.033333333333331</v>
      </c>
      <c r="H492" s="480">
        <v>52.433333333333337</v>
      </c>
      <c r="I492" s="480">
        <v>53.316666666666677</v>
      </c>
      <c r="J492" s="480">
        <v>54.63333333333334</v>
      </c>
      <c r="K492" s="479">
        <v>52</v>
      </c>
      <c r="L492" s="479">
        <v>49.8</v>
      </c>
      <c r="M492" s="479">
        <v>38.289400000000001</v>
      </c>
    </row>
    <row r="493" spans="1:13">
      <c r="A493" s="254">
        <v>483</v>
      </c>
      <c r="B493" s="482" t="s">
        <v>521</v>
      </c>
      <c r="C493" s="479">
        <v>1266.7</v>
      </c>
      <c r="D493" s="480">
        <v>1278.8999999999999</v>
      </c>
      <c r="E493" s="480">
        <v>1237.7999999999997</v>
      </c>
      <c r="F493" s="480">
        <v>1208.8999999999999</v>
      </c>
      <c r="G493" s="480">
        <v>1167.7999999999997</v>
      </c>
      <c r="H493" s="480">
        <v>1307.7999999999997</v>
      </c>
      <c r="I493" s="480">
        <v>1348.8999999999996</v>
      </c>
      <c r="J493" s="480">
        <v>1377.7999999999997</v>
      </c>
      <c r="K493" s="479">
        <v>1320</v>
      </c>
      <c r="L493" s="479">
        <v>1250</v>
      </c>
      <c r="M493" s="479">
        <v>0.70567999999999997</v>
      </c>
    </row>
    <row r="494" spans="1:13">
      <c r="A494" s="254">
        <v>484</v>
      </c>
      <c r="B494" s="482" t="s">
        <v>278</v>
      </c>
      <c r="C494" s="479">
        <v>383.75</v>
      </c>
      <c r="D494" s="480">
        <v>381.58333333333331</v>
      </c>
      <c r="E494" s="480">
        <v>374.26666666666665</v>
      </c>
      <c r="F494" s="480">
        <v>364.78333333333336</v>
      </c>
      <c r="G494" s="480">
        <v>357.4666666666667</v>
      </c>
      <c r="H494" s="480">
        <v>391.06666666666661</v>
      </c>
      <c r="I494" s="480">
        <v>398.38333333333333</v>
      </c>
      <c r="J494" s="480">
        <v>407.86666666666656</v>
      </c>
      <c r="K494" s="479">
        <v>388.9</v>
      </c>
      <c r="L494" s="479">
        <v>372.1</v>
      </c>
      <c r="M494" s="479">
        <v>0.52786</v>
      </c>
    </row>
    <row r="495" spans="1:13">
      <c r="A495" s="254">
        <v>485</v>
      </c>
      <c r="B495" s="482" t="s">
        <v>522</v>
      </c>
      <c r="C495" s="479">
        <v>993.4</v>
      </c>
      <c r="D495" s="480">
        <v>996.19999999999993</v>
      </c>
      <c r="E495" s="480">
        <v>982.59999999999991</v>
      </c>
      <c r="F495" s="480">
        <v>971.8</v>
      </c>
      <c r="G495" s="480">
        <v>958.19999999999993</v>
      </c>
      <c r="H495" s="480">
        <v>1006.9999999999999</v>
      </c>
      <c r="I495" s="480">
        <v>1020.6</v>
      </c>
      <c r="J495" s="480">
        <v>1031.3999999999999</v>
      </c>
      <c r="K495" s="479">
        <v>1009.8</v>
      </c>
      <c r="L495" s="479">
        <v>985.4</v>
      </c>
      <c r="M495" s="479">
        <v>2.35989</v>
      </c>
    </row>
    <row r="496" spans="1:13">
      <c r="A496" s="254">
        <v>486</v>
      </c>
      <c r="B496" s="482" t="s">
        <v>523</v>
      </c>
      <c r="C496" s="479">
        <v>1631.9</v>
      </c>
      <c r="D496" s="480">
        <v>1636.2666666666667</v>
      </c>
      <c r="E496" s="480">
        <v>1605.6333333333332</v>
      </c>
      <c r="F496" s="480">
        <v>1579.3666666666666</v>
      </c>
      <c r="G496" s="480">
        <v>1548.7333333333331</v>
      </c>
      <c r="H496" s="480">
        <v>1662.5333333333333</v>
      </c>
      <c r="I496" s="480">
        <v>1693.166666666667</v>
      </c>
      <c r="J496" s="480">
        <v>1719.4333333333334</v>
      </c>
      <c r="K496" s="479">
        <v>1666.9</v>
      </c>
      <c r="L496" s="479">
        <v>1610</v>
      </c>
      <c r="M496" s="479">
        <v>0.94838</v>
      </c>
    </row>
    <row r="497" spans="1:13">
      <c r="A497" s="254">
        <v>487</v>
      </c>
      <c r="B497" s="482" t="s">
        <v>524</v>
      </c>
      <c r="C497" s="479">
        <v>1716.8</v>
      </c>
      <c r="D497" s="480">
        <v>1723.6166666666668</v>
      </c>
      <c r="E497" s="480">
        <v>1700.2333333333336</v>
      </c>
      <c r="F497" s="480">
        <v>1683.6666666666667</v>
      </c>
      <c r="G497" s="480">
        <v>1660.2833333333335</v>
      </c>
      <c r="H497" s="480">
        <v>1740.1833333333336</v>
      </c>
      <c r="I497" s="480">
        <v>1763.5666666666668</v>
      </c>
      <c r="J497" s="480">
        <v>1780.1333333333337</v>
      </c>
      <c r="K497" s="479">
        <v>1747</v>
      </c>
      <c r="L497" s="479">
        <v>1707.05</v>
      </c>
      <c r="M497" s="479">
        <v>0.80084999999999995</v>
      </c>
    </row>
    <row r="498" spans="1:13">
      <c r="A498" s="254">
        <v>488</v>
      </c>
      <c r="B498" s="482" t="s">
        <v>118</v>
      </c>
      <c r="C498" s="479">
        <v>8.3000000000000007</v>
      </c>
      <c r="D498" s="480">
        <v>8.3333333333333339</v>
      </c>
      <c r="E498" s="480">
        <v>8.2166666666666686</v>
      </c>
      <c r="F498" s="480">
        <v>8.1333333333333346</v>
      </c>
      <c r="G498" s="480">
        <v>8.0166666666666693</v>
      </c>
      <c r="H498" s="480">
        <v>8.4166666666666679</v>
      </c>
      <c r="I498" s="480">
        <v>8.5333333333333314</v>
      </c>
      <c r="J498" s="480">
        <v>8.6166666666666671</v>
      </c>
      <c r="K498" s="479">
        <v>8.4499999999999993</v>
      </c>
      <c r="L498" s="479">
        <v>8.25</v>
      </c>
      <c r="M498" s="479">
        <v>601.40243999999996</v>
      </c>
    </row>
    <row r="499" spans="1:13">
      <c r="A499" s="254">
        <v>489</v>
      </c>
      <c r="B499" s="482" t="s">
        <v>195</v>
      </c>
      <c r="C499" s="479">
        <v>984.35</v>
      </c>
      <c r="D499" s="480">
        <v>979.66666666666663</v>
      </c>
      <c r="E499" s="480">
        <v>970.0333333333333</v>
      </c>
      <c r="F499" s="480">
        <v>955.7166666666667</v>
      </c>
      <c r="G499" s="480">
        <v>946.08333333333337</v>
      </c>
      <c r="H499" s="480">
        <v>993.98333333333323</v>
      </c>
      <c r="I499" s="480">
        <v>1003.6166666666667</v>
      </c>
      <c r="J499" s="480">
        <v>1017.9333333333332</v>
      </c>
      <c r="K499" s="479">
        <v>989.3</v>
      </c>
      <c r="L499" s="479">
        <v>965.35</v>
      </c>
      <c r="M499" s="479">
        <v>14.14622</v>
      </c>
    </row>
    <row r="500" spans="1:13">
      <c r="A500" s="254">
        <v>490</v>
      </c>
      <c r="B500" s="482" t="s">
        <v>525</v>
      </c>
      <c r="C500" s="479">
        <v>6938.45</v>
      </c>
      <c r="D500" s="480">
        <v>6924.6500000000005</v>
      </c>
      <c r="E500" s="480">
        <v>6873.8000000000011</v>
      </c>
      <c r="F500" s="480">
        <v>6809.1500000000005</v>
      </c>
      <c r="G500" s="480">
        <v>6758.3000000000011</v>
      </c>
      <c r="H500" s="480">
        <v>6989.3000000000011</v>
      </c>
      <c r="I500" s="480">
        <v>7040.1500000000015</v>
      </c>
      <c r="J500" s="480">
        <v>7104.8000000000011</v>
      </c>
      <c r="K500" s="479">
        <v>6975.5</v>
      </c>
      <c r="L500" s="479">
        <v>6860</v>
      </c>
      <c r="M500" s="479">
        <v>2.315E-2</v>
      </c>
    </row>
    <row r="501" spans="1:13">
      <c r="A501" s="254">
        <v>491</v>
      </c>
      <c r="B501" s="482" t="s">
        <v>526</v>
      </c>
      <c r="C501" s="479">
        <v>142.94999999999999</v>
      </c>
      <c r="D501" s="480">
        <v>143.11666666666667</v>
      </c>
      <c r="E501" s="480">
        <v>140.83333333333334</v>
      </c>
      <c r="F501" s="480">
        <v>138.71666666666667</v>
      </c>
      <c r="G501" s="480">
        <v>136.43333333333334</v>
      </c>
      <c r="H501" s="480">
        <v>145.23333333333335</v>
      </c>
      <c r="I501" s="480">
        <v>147.51666666666665</v>
      </c>
      <c r="J501" s="480">
        <v>149.63333333333335</v>
      </c>
      <c r="K501" s="479">
        <v>145.4</v>
      </c>
      <c r="L501" s="479">
        <v>141</v>
      </c>
      <c r="M501" s="479">
        <v>18.17315</v>
      </c>
    </row>
    <row r="502" spans="1:13">
      <c r="A502" s="254">
        <v>492</v>
      </c>
      <c r="B502" s="482" t="s">
        <v>527</v>
      </c>
      <c r="C502" s="479">
        <v>84.2</v>
      </c>
      <c r="D502" s="480">
        <v>84.350000000000009</v>
      </c>
      <c r="E502" s="480">
        <v>82.550000000000011</v>
      </c>
      <c r="F502" s="480">
        <v>80.900000000000006</v>
      </c>
      <c r="G502" s="480">
        <v>79.100000000000009</v>
      </c>
      <c r="H502" s="480">
        <v>86.000000000000014</v>
      </c>
      <c r="I502" s="480">
        <v>87.8</v>
      </c>
      <c r="J502" s="480">
        <v>89.450000000000017</v>
      </c>
      <c r="K502" s="479">
        <v>86.15</v>
      </c>
      <c r="L502" s="479">
        <v>82.7</v>
      </c>
      <c r="M502" s="479">
        <v>20.42135</v>
      </c>
    </row>
    <row r="503" spans="1:13">
      <c r="A503" s="254">
        <v>493</v>
      </c>
      <c r="B503" s="482" t="s">
        <v>771</v>
      </c>
      <c r="C503" s="479">
        <v>431.05</v>
      </c>
      <c r="D503" s="480">
        <v>431.2</v>
      </c>
      <c r="E503" s="480">
        <v>425.84999999999997</v>
      </c>
      <c r="F503" s="480">
        <v>420.65</v>
      </c>
      <c r="G503" s="480">
        <v>415.29999999999995</v>
      </c>
      <c r="H503" s="480">
        <v>436.4</v>
      </c>
      <c r="I503" s="480">
        <v>441.75</v>
      </c>
      <c r="J503" s="480">
        <v>446.95</v>
      </c>
      <c r="K503" s="479">
        <v>436.55</v>
      </c>
      <c r="L503" s="479">
        <v>426</v>
      </c>
      <c r="M503" s="479">
        <v>0.42146</v>
      </c>
    </row>
    <row r="504" spans="1:13">
      <c r="A504" s="254">
        <v>494</v>
      </c>
      <c r="B504" s="482" t="s">
        <v>528</v>
      </c>
      <c r="C504" s="479">
        <v>2149.1</v>
      </c>
      <c r="D504" s="480">
        <v>2157.5166666666664</v>
      </c>
      <c r="E504" s="480">
        <v>2131.583333333333</v>
      </c>
      <c r="F504" s="480">
        <v>2114.0666666666666</v>
      </c>
      <c r="G504" s="480">
        <v>2088.1333333333332</v>
      </c>
      <c r="H504" s="480">
        <v>2175.0333333333328</v>
      </c>
      <c r="I504" s="480">
        <v>2200.9666666666662</v>
      </c>
      <c r="J504" s="480">
        <v>2218.4833333333327</v>
      </c>
      <c r="K504" s="479">
        <v>2183.4499999999998</v>
      </c>
      <c r="L504" s="479">
        <v>2140</v>
      </c>
      <c r="M504" s="479">
        <v>0.37252000000000002</v>
      </c>
    </row>
    <row r="505" spans="1:13">
      <c r="A505" s="254">
        <v>495</v>
      </c>
      <c r="B505" s="482" t="s">
        <v>196</v>
      </c>
      <c r="C505" s="479">
        <v>512.29999999999995</v>
      </c>
      <c r="D505" s="480">
        <v>504.7833333333333</v>
      </c>
      <c r="E505" s="480">
        <v>494.76666666666665</v>
      </c>
      <c r="F505" s="480">
        <v>477.23333333333335</v>
      </c>
      <c r="G505" s="480">
        <v>467.2166666666667</v>
      </c>
      <c r="H505" s="480">
        <v>522.31666666666661</v>
      </c>
      <c r="I505" s="480">
        <v>532.33333333333326</v>
      </c>
      <c r="J505" s="480">
        <v>549.86666666666656</v>
      </c>
      <c r="K505" s="479">
        <v>514.79999999999995</v>
      </c>
      <c r="L505" s="479">
        <v>487.25</v>
      </c>
      <c r="M505" s="479">
        <v>244.13543999999999</v>
      </c>
    </row>
    <row r="506" spans="1:13">
      <c r="A506" s="254">
        <v>496</v>
      </c>
      <c r="B506" s="482" t="s">
        <v>529</v>
      </c>
      <c r="C506" s="479">
        <v>587.79999999999995</v>
      </c>
      <c r="D506" s="480">
        <v>574.6</v>
      </c>
      <c r="E506" s="480">
        <v>547.20000000000005</v>
      </c>
      <c r="F506" s="480">
        <v>506.6</v>
      </c>
      <c r="G506" s="480">
        <v>479.20000000000005</v>
      </c>
      <c r="H506" s="480">
        <v>615.20000000000005</v>
      </c>
      <c r="I506" s="480">
        <v>642.59999999999991</v>
      </c>
      <c r="J506" s="480">
        <v>683.2</v>
      </c>
      <c r="K506" s="479">
        <v>602</v>
      </c>
      <c r="L506" s="479">
        <v>534</v>
      </c>
      <c r="M506" s="479">
        <v>101.51276</v>
      </c>
    </row>
    <row r="507" spans="1:13">
      <c r="A507" s="254">
        <v>497</v>
      </c>
      <c r="B507" s="482" t="s">
        <v>197</v>
      </c>
      <c r="C507" s="479">
        <v>13.55</v>
      </c>
      <c r="D507" s="480">
        <v>13.65</v>
      </c>
      <c r="E507" s="480">
        <v>13.4</v>
      </c>
      <c r="F507" s="480">
        <v>13.25</v>
      </c>
      <c r="G507" s="480">
        <v>13</v>
      </c>
      <c r="H507" s="480">
        <v>13.8</v>
      </c>
      <c r="I507" s="480">
        <v>14.05</v>
      </c>
      <c r="J507" s="480">
        <v>14.200000000000001</v>
      </c>
      <c r="K507" s="479">
        <v>13.9</v>
      </c>
      <c r="L507" s="479">
        <v>13.5</v>
      </c>
      <c r="M507" s="479">
        <v>1226.61349</v>
      </c>
    </row>
    <row r="508" spans="1:13">
      <c r="A508" s="254">
        <v>498</v>
      </c>
      <c r="B508" s="482" t="s">
        <v>198</v>
      </c>
      <c r="C508" s="479">
        <v>182.25</v>
      </c>
      <c r="D508" s="480">
        <v>182.01666666666665</v>
      </c>
      <c r="E508" s="480">
        <v>179.83333333333331</v>
      </c>
      <c r="F508" s="480">
        <v>177.41666666666666</v>
      </c>
      <c r="G508" s="480">
        <v>175.23333333333332</v>
      </c>
      <c r="H508" s="480">
        <v>184.43333333333331</v>
      </c>
      <c r="I508" s="480">
        <v>186.61666666666665</v>
      </c>
      <c r="J508" s="480">
        <v>189.0333333333333</v>
      </c>
      <c r="K508" s="479">
        <v>184.2</v>
      </c>
      <c r="L508" s="479">
        <v>179.6</v>
      </c>
      <c r="M508" s="479">
        <v>70.555199999999999</v>
      </c>
    </row>
    <row r="509" spans="1:13">
      <c r="A509" s="254">
        <v>499</v>
      </c>
      <c r="B509" s="482" t="s">
        <v>530</v>
      </c>
      <c r="C509" s="479">
        <v>267.95</v>
      </c>
      <c r="D509" s="480">
        <v>270.15000000000003</v>
      </c>
      <c r="E509" s="480">
        <v>261.85000000000008</v>
      </c>
      <c r="F509" s="480">
        <v>255.75000000000006</v>
      </c>
      <c r="G509" s="480">
        <v>247.4500000000001</v>
      </c>
      <c r="H509" s="480">
        <v>276.25000000000006</v>
      </c>
      <c r="I509" s="480">
        <v>284.55</v>
      </c>
      <c r="J509" s="480">
        <v>290.65000000000003</v>
      </c>
      <c r="K509" s="479">
        <v>278.45</v>
      </c>
      <c r="L509" s="479">
        <v>264.05</v>
      </c>
      <c r="M509" s="479">
        <v>3.6080399999999999</v>
      </c>
    </row>
    <row r="510" spans="1:13">
      <c r="A510" s="254">
        <v>500</v>
      </c>
      <c r="B510" s="482" t="s">
        <v>531</v>
      </c>
      <c r="C510" s="479">
        <v>2076.9499999999998</v>
      </c>
      <c r="D510" s="480">
        <v>2090.0833333333335</v>
      </c>
      <c r="E510" s="480">
        <v>2059.8666666666668</v>
      </c>
      <c r="F510" s="480">
        <v>2042.7833333333333</v>
      </c>
      <c r="G510" s="480">
        <v>2012.5666666666666</v>
      </c>
      <c r="H510" s="480">
        <v>2107.166666666667</v>
      </c>
      <c r="I510" s="480">
        <v>2137.3833333333332</v>
      </c>
      <c r="J510" s="480">
        <v>2154.4666666666672</v>
      </c>
      <c r="K510" s="479">
        <v>2120.3000000000002</v>
      </c>
      <c r="L510" s="479">
        <v>2073</v>
      </c>
      <c r="M510" s="479">
        <v>0.21018999999999999</v>
      </c>
    </row>
    <row r="511" spans="1:13">
      <c r="A511" s="254">
        <v>501</v>
      </c>
      <c r="B511" s="482" t="s">
        <v>741</v>
      </c>
      <c r="C511" s="479">
        <v>1273.8</v>
      </c>
      <c r="D511" s="480">
        <v>1282.9333333333334</v>
      </c>
      <c r="E511" s="480">
        <v>1255.8666666666668</v>
      </c>
      <c r="F511" s="480">
        <v>1237.9333333333334</v>
      </c>
      <c r="G511" s="480">
        <v>1210.8666666666668</v>
      </c>
      <c r="H511" s="480">
        <v>1300.8666666666668</v>
      </c>
      <c r="I511" s="480">
        <v>1327.9333333333334</v>
      </c>
      <c r="J511" s="480">
        <v>1345.8666666666668</v>
      </c>
      <c r="K511" s="479">
        <v>1310</v>
      </c>
      <c r="L511" s="479">
        <v>1265</v>
      </c>
      <c r="M511" s="479">
        <v>0.26107000000000002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13" sqref="B13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28"/>
      <c r="B5" s="528"/>
      <c r="C5" s="529"/>
      <c r="D5" s="529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30" t="s">
        <v>533</v>
      </c>
      <c r="C7" s="530"/>
      <c r="D7" s="248">
        <f>Main!B10</f>
        <v>44323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44322</v>
      </c>
      <c r="B10" s="253">
        <v>539570</v>
      </c>
      <c r="C10" s="254" t="s">
        <v>914</v>
      </c>
      <c r="D10" s="254" t="s">
        <v>915</v>
      </c>
      <c r="E10" s="254" t="s">
        <v>543</v>
      </c>
      <c r="F10" s="356">
        <v>67200</v>
      </c>
      <c r="G10" s="253">
        <v>8.4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44322</v>
      </c>
      <c r="B11" s="253">
        <v>539570</v>
      </c>
      <c r="C11" s="254" t="s">
        <v>914</v>
      </c>
      <c r="D11" s="254" t="s">
        <v>916</v>
      </c>
      <c r="E11" s="254" t="s">
        <v>543</v>
      </c>
      <c r="F11" s="356">
        <v>76800</v>
      </c>
      <c r="G11" s="253">
        <v>8.51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44322</v>
      </c>
      <c r="B12" s="253">
        <v>540923</v>
      </c>
      <c r="C12" s="254" t="s">
        <v>917</v>
      </c>
      <c r="D12" s="254" t="s">
        <v>918</v>
      </c>
      <c r="E12" s="254" t="s">
        <v>543</v>
      </c>
      <c r="F12" s="356">
        <v>54000</v>
      </c>
      <c r="G12" s="253">
        <v>3.45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44322</v>
      </c>
      <c r="B13" s="253">
        <v>523019</v>
      </c>
      <c r="C13" s="254" t="s">
        <v>919</v>
      </c>
      <c r="D13" s="254" t="s">
        <v>920</v>
      </c>
      <c r="E13" s="254" t="s">
        <v>543</v>
      </c>
      <c r="F13" s="356">
        <v>30002</v>
      </c>
      <c r="G13" s="253">
        <v>27.5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44322</v>
      </c>
      <c r="B14" s="253">
        <v>524624</v>
      </c>
      <c r="C14" s="254" t="s">
        <v>921</v>
      </c>
      <c r="D14" s="254" t="s">
        <v>922</v>
      </c>
      <c r="E14" s="254" t="s">
        <v>543</v>
      </c>
      <c r="F14" s="356">
        <v>27899</v>
      </c>
      <c r="G14" s="253">
        <v>12.89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44322</v>
      </c>
      <c r="B15" s="253">
        <v>524624</v>
      </c>
      <c r="C15" s="254" t="s">
        <v>921</v>
      </c>
      <c r="D15" s="254" t="s">
        <v>855</v>
      </c>
      <c r="E15" s="254" t="s">
        <v>542</v>
      </c>
      <c r="F15" s="356">
        <v>5</v>
      </c>
      <c r="G15" s="253">
        <v>12.87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44322</v>
      </c>
      <c r="B16" s="253">
        <v>524624</v>
      </c>
      <c r="C16" s="254" t="s">
        <v>921</v>
      </c>
      <c r="D16" s="254" t="s">
        <v>855</v>
      </c>
      <c r="E16" s="254" t="s">
        <v>543</v>
      </c>
      <c r="F16" s="356">
        <v>23440</v>
      </c>
      <c r="G16" s="253">
        <v>12.77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44322</v>
      </c>
      <c r="B17" s="253">
        <v>541627</v>
      </c>
      <c r="C17" s="254" t="s">
        <v>875</v>
      </c>
      <c r="D17" s="254" t="s">
        <v>923</v>
      </c>
      <c r="E17" s="254" t="s">
        <v>543</v>
      </c>
      <c r="F17" s="356">
        <v>35000</v>
      </c>
      <c r="G17" s="253">
        <v>7.49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44322</v>
      </c>
      <c r="B18" s="253">
        <v>541627</v>
      </c>
      <c r="C18" s="254" t="s">
        <v>875</v>
      </c>
      <c r="D18" s="254" t="s">
        <v>924</v>
      </c>
      <c r="E18" s="254" t="s">
        <v>543</v>
      </c>
      <c r="F18" s="356">
        <v>25181</v>
      </c>
      <c r="G18" s="253">
        <v>7.49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44322</v>
      </c>
      <c r="B19" s="253">
        <v>541627</v>
      </c>
      <c r="C19" s="254" t="s">
        <v>875</v>
      </c>
      <c r="D19" s="254" t="s">
        <v>925</v>
      </c>
      <c r="E19" s="254" t="s">
        <v>543</v>
      </c>
      <c r="F19" s="356">
        <v>29000</v>
      </c>
      <c r="G19" s="253">
        <v>7.47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44322</v>
      </c>
      <c r="B20" s="253">
        <v>541627</v>
      </c>
      <c r="C20" s="254" t="s">
        <v>875</v>
      </c>
      <c r="D20" s="254" t="s">
        <v>926</v>
      </c>
      <c r="E20" s="254" t="s">
        <v>543</v>
      </c>
      <c r="F20" s="356">
        <v>33054</v>
      </c>
      <c r="G20" s="253">
        <v>7.49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44322</v>
      </c>
      <c r="B21" s="253">
        <v>541627</v>
      </c>
      <c r="C21" s="254" t="s">
        <v>875</v>
      </c>
      <c r="D21" s="254" t="s">
        <v>927</v>
      </c>
      <c r="E21" s="254" t="s">
        <v>543</v>
      </c>
      <c r="F21" s="356">
        <v>26300</v>
      </c>
      <c r="G21" s="253">
        <v>7.49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44322</v>
      </c>
      <c r="B22" s="253">
        <v>541627</v>
      </c>
      <c r="C22" s="254" t="s">
        <v>875</v>
      </c>
      <c r="D22" s="254" t="s">
        <v>926</v>
      </c>
      <c r="E22" s="254" t="s">
        <v>543</v>
      </c>
      <c r="F22" s="356">
        <v>47500</v>
      </c>
      <c r="G22" s="253">
        <v>7.49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44322</v>
      </c>
      <c r="B23" s="253">
        <v>538564</v>
      </c>
      <c r="C23" s="254" t="s">
        <v>903</v>
      </c>
      <c r="D23" s="254" t="s">
        <v>876</v>
      </c>
      <c r="E23" s="254" t="s">
        <v>543</v>
      </c>
      <c r="F23" s="356">
        <v>49000</v>
      </c>
      <c r="G23" s="253">
        <v>138.25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44322</v>
      </c>
      <c r="B24" s="253">
        <v>538564</v>
      </c>
      <c r="C24" s="254" t="s">
        <v>903</v>
      </c>
      <c r="D24" s="254" t="s">
        <v>904</v>
      </c>
      <c r="E24" s="254" t="s">
        <v>542</v>
      </c>
      <c r="F24" s="356">
        <v>39000</v>
      </c>
      <c r="G24" s="253">
        <v>138.25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44322</v>
      </c>
      <c r="B25" s="253">
        <v>543289</v>
      </c>
      <c r="C25" s="254" t="s">
        <v>905</v>
      </c>
      <c r="D25" s="254" t="s">
        <v>928</v>
      </c>
      <c r="E25" s="254" t="s">
        <v>542</v>
      </c>
      <c r="F25" s="356">
        <v>12000</v>
      </c>
      <c r="G25" s="253">
        <v>22.53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44322</v>
      </c>
      <c r="B26" s="253">
        <v>535387</v>
      </c>
      <c r="C26" s="254" t="s">
        <v>929</v>
      </c>
      <c r="D26" s="254" t="s">
        <v>930</v>
      </c>
      <c r="E26" s="254" t="s">
        <v>543</v>
      </c>
      <c r="F26" s="356">
        <v>54900</v>
      </c>
      <c r="G26" s="253">
        <v>8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44322</v>
      </c>
      <c r="B27" s="253">
        <v>540401</v>
      </c>
      <c r="C27" s="254" t="s">
        <v>931</v>
      </c>
      <c r="D27" s="254" t="s">
        <v>932</v>
      </c>
      <c r="E27" s="254" t="s">
        <v>543</v>
      </c>
      <c r="F27" s="356">
        <v>64300</v>
      </c>
      <c r="G27" s="253">
        <v>82.64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44322</v>
      </c>
      <c r="B28" s="253">
        <v>540401</v>
      </c>
      <c r="C28" s="254" t="s">
        <v>931</v>
      </c>
      <c r="D28" s="254" t="s">
        <v>933</v>
      </c>
      <c r="E28" s="254" t="s">
        <v>542</v>
      </c>
      <c r="F28" s="356">
        <v>64105</v>
      </c>
      <c r="G28" s="253">
        <v>82.64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44322</v>
      </c>
      <c r="B29" s="253">
        <v>540401</v>
      </c>
      <c r="C29" s="254" t="s">
        <v>931</v>
      </c>
      <c r="D29" s="254" t="s">
        <v>933</v>
      </c>
      <c r="E29" s="254" t="s">
        <v>543</v>
      </c>
      <c r="F29" s="356">
        <v>1</v>
      </c>
      <c r="G29" s="253">
        <v>87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44322</v>
      </c>
      <c r="B30" s="253">
        <v>540198</v>
      </c>
      <c r="C30" s="254" t="s">
        <v>906</v>
      </c>
      <c r="D30" s="254" t="s">
        <v>907</v>
      </c>
      <c r="E30" s="254" t="s">
        <v>542</v>
      </c>
      <c r="F30" s="356">
        <v>17000</v>
      </c>
      <c r="G30" s="253">
        <v>25.1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44322</v>
      </c>
      <c r="B31" s="253">
        <v>540198</v>
      </c>
      <c r="C31" s="254" t="s">
        <v>906</v>
      </c>
      <c r="D31" s="254" t="s">
        <v>907</v>
      </c>
      <c r="E31" s="254" t="s">
        <v>543</v>
      </c>
      <c r="F31" s="356">
        <v>28000</v>
      </c>
      <c r="G31" s="253">
        <v>24.97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44322</v>
      </c>
      <c r="B32" s="253">
        <v>540198</v>
      </c>
      <c r="C32" s="254" t="s">
        <v>906</v>
      </c>
      <c r="D32" s="254" t="s">
        <v>934</v>
      </c>
      <c r="E32" s="254" t="s">
        <v>542</v>
      </c>
      <c r="F32" s="356">
        <v>13514</v>
      </c>
      <c r="G32" s="253">
        <v>25.24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44322</v>
      </c>
      <c r="B33" s="253">
        <v>540198</v>
      </c>
      <c r="C33" s="254" t="s">
        <v>906</v>
      </c>
      <c r="D33" s="254" t="s">
        <v>935</v>
      </c>
      <c r="E33" s="254" t="s">
        <v>542</v>
      </c>
      <c r="F33" s="356">
        <v>29250</v>
      </c>
      <c r="G33" s="253">
        <v>24.93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44322</v>
      </c>
      <c r="B34" s="253">
        <v>540198</v>
      </c>
      <c r="C34" s="254" t="s">
        <v>906</v>
      </c>
      <c r="D34" s="254" t="s">
        <v>935</v>
      </c>
      <c r="E34" s="254" t="s">
        <v>543</v>
      </c>
      <c r="F34" s="356">
        <v>5500</v>
      </c>
      <c r="G34" s="253">
        <v>25.1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44322</v>
      </c>
      <c r="B35" s="253">
        <v>540198</v>
      </c>
      <c r="C35" s="254" t="s">
        <v>906</v>
      </c>
      <c r="D35" s="254" t="s">
        <v>934</v>
      </c>
      <c r="E35" s="254" t="s">
        <v>543</v>
      </c>
      <c r="F35" s="356">
        <v>66500</v>
      </c>
      <c r="G35" s="253">
        <v>25.13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44322</v>
      </c>
      <c r="B36" s="253">
        <v>539291</v>
      </c>
      <c r="C36" s="254" t="s">
        <v>908</v>
      </c>
      <c r="D36" s="254" t="s">
        <v>936</v>
      </c>
      <c r="E36" s="254" t="s">
        <v>542</v>
      </c>
      <c r="F36" s="356">
        <v>1</v>
      </c>
      <c r="G36" s="253">
        <v>53.05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44322</v>
      </c>
      <c r="B37" s="253">
        <v>539291</v>
      </c>
      <c r="C37" s="254" t="s">
        <v>908</v>
      </c>
      <c r="D37" s="254" t="s">
        <v>936</v>
      </c>
      <c r="E37" s="254" t="s">
        <v>543</v>
      </c>
      <c r="F37" s="356">
        <v>26539</v>
      </c>
      <c r="G37" s="253">
        <v>56.71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44322</v>
      </c>
      <c r="B38" s="253">
        <v>540175</v>
      </c>
      <c r="C38" s="254" t="s">
        <v>937</v>
      </c>
      <c r="D38" s="254" t="s">
        <v>938</v>
      </c>
      <c r="E38" s="254" t="s">
        <v>542</v>
      </c>
      <c r="F38" s="356">
        <v>31285</v>
      </c>
      <c r="G38" s="253">
        <v>11.53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44322</v>
      </c>
      <c r="B39" s="253">
        <v>500370</v>
      </c>
      <c r="C39" s="254" t="s">
        <v>909</v>
      </c>
      <c r="D39" s="254" t="s">
        <v>910</v>
      </c>
      <c r="E39" s="254" t="s">
        <v>542</v>
      </c>
      <c r="F39" s="356">
        <v>50000</v>
      </c>
      <c r="G39" s="253">
        <v>39.299999999999997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44322</v>
      </c>
      <c r="B40" s="253">
        <v>512634</v>
      </c>
      <c r="C40" s="254" t="s">
        <v>939</v>
      </c>
      <c r="D40" s="254" t="s">
        <v>940</v>
      </c>
      <c r="E40" s="254" t="s">
        <v>542</v>
      </c>
      <c r="F40" s="356">
        <v>64051</v>
      </c>
      <c r="G40" s="253">
        <v>43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44322</v>
      </c>
      <c r="B41" s="253">
        <v>512634</v>
      </c>
      <c r="C41" s="254" t="s">
        <v>939</v>
      </c>
      <c r="D41" s="254" t="s">
        <v>941</v>
      </c>
      <c r="E41" s="254" t="s">
        <v>543</v>
      </c>
      <c r="F41" s="356">
        <v>65000</v>
      </c>
      <c r="G41" s="253">
        <v>43.01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44322</v>
      </c>
      <c r="B42" s="253">
        <v>532795</v>
      </c>
      <c r="C42" s="254" t="s">
        <v>942</v>
      </c>
      <c r="D42" s="254" t="s">
        <v>913</v>
      </c>
      <c r="E42" s="254" t="s">
        <v>542</v>
      </c>
      <c r="F42" s="356">
        <v>3692949</v>
      </c>
      <c r="G42" s="253">
        <v>0.89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44322</v>
      </c>
      <c r="B43" s="253">
        <v>532795</v>
      </c>
      <c r="C43" s="254" t="s">
        <v>942</v>
      </c>
      <c r="D43" s="254" t="s">
        <v>913</v>
      </c>
      <c r="E43" s="254" t="s">
        <v>543</v>
      </c>
      <c r="F43" s="356">
        <v>4792949</v>
      </c>
      <c r="G43" s="253">
        <v>0.9</v>
      </c>
      <c r="H43" s="325" t="s">
        <v>305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44322</v>
      </c>
      <c r="B44" s="253">
        <v>539402</v>
      </c>
      <c r="C44" s="254" t="s">
        <v>943</v>
      </c>
      <c r="D44" s="254" t="s">
        <v>933</v>
      </c>
      <c r="E44" s="254" t="s">
        <v>542</v>
      </c>
      <c r="F44" s="356">
        <v>51200</v>
      </c>
      <c r="G44" s="253">
        <v>25.5</v>
      </c>
      <c r="H44" s="325" t="s">
        <v>305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44322</v>
      </c>
      <c r="B45" s="253">
        <v>539402</v>
      </c>
      <c r="C45" s="254" t="s">
        <v>943</v>
      </c>
      <c r="D45" s="254" t="s">
        <v>944</v>
      </c>
      <c r="E45" s="254" t="s">
        <v>543</v>
      </c>
      <c r="F45" s="356">
        <v>51200</v>
      </c>
      <c r="G45" s="253">
        <v>25.5</v>
      </c>
      <c r="H45" s="325" t="s">
        <v>305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44322</v>
      </c>
      <c r="B46" s="253">
        <v>532660</v>
      </c>
      <c r="C46" s="254" t="s">
        <v>945</v>
      </c>
      <c r="D46" s="254" t="s">
        <v>855</v>
      </c>
      <c r="E46" s="254" t="s">
        <v>542</v>
      </c>
      <c r="F46" s="356">
        <v>514606</v>
      </c>
      <c r="G46" s="253">
        <v>27.76</v>
      </c>
      <c r="H46" s="325" t="s">
        <v>305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44322</v>
      </c>
      <c r="B47" s="253">
        <v>532660</v>
      </c>
      <c r="C47" s="254" t="s">
        <v>945</v>
      </c>
      <c r="D47" s="254" t="s">
        <v>855</v>
      </c>
      <c r="E47" s="254" t="s">
        <v>543</v>
      </c>
      <c r="F47" s="356">
        <v>129133</v>
      </c>
      <c r="G47" s="253">
        <v>28.74</v>
      </c>
      <c r="H47" s="325" t="s">
        <v>305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44322</v>
      </c>
      <c r="B48" s="253">
        <v>539222</v>
      </c>
      <c r="C48" s="254" t="s">
        <v>946</v>
      </c>
      <c r="D48" s="254" t="s">
        <v>887</v>
      </c>
      <c r="E48" s="254" t="s">
        <v>542</v>
      </c>
      <c r="F48" s="356">
        <v>140000</v>
      </c>
      <c r="G48" s="253">
        <v>8.69</v>
      </c>
      <c r="H48" s="325" t="s">
        <v>305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44322</v>
      </c>
      <c r="B49" s="253">
        <v>539222</v>
      </c>
      <c r="C49" s="254" t="s">
        <v>946</v>
      </c>
      <c r="D49" s="254" t="s">
        <v>888</v>
      </c>
      <c r="E49" s="254" t="s">
        <v>543</v>
      </c>
      <c r="F49" s="356">
        <v>50000</v>
      </c>
      <c r="G49" s="253">
        <v>8.5500000000000007</v>
      </c>
      <c r="H49" s="325" t="s">
        <v>305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44322</v>
      </c>
      <c r="B50" s="253">
        <v>539222</v>
      </c>
      <c r="C50" s="254" t="s">
        <v>946</v>
      </c>
      <c r="D50" s="254" t="s">
        <v>947</v>
      </c>
      <c r="E50" s="254" t="s">
        <v>543</v>
      </c>
      <c r="F50" s="356">
        <v>90000</v>
      </c>
      <c r="G50" s="253">
        <v>8.77</v>
      </c>
      <c r="H50" s="325" t="s">
        <v>305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44322</v>
      </c>
      <c r="B51" s="253">
        <v>522209</v>
      </c>
      <c r="C51" s="254" t="s">
        <v>948</v>
      </c>
      <c r="D51" s="254" t="s">
        <v>949</v>
      </c>
      <c r="E51" s="254" t="s">
        <v>543</v>
      </c>
      <c r="F51" s="356">
        <v>107492</v>
      </c>
      <c r="G51" s="253">
        <v>3.08</v>
      </c>
      <c r="H51" s="325" t="s">
        <v>305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44322</v>
      </c>
      <c r="B52" s="253" t="s">
        <v>734</v>
      </c>
      <c r="C52" s="254" t="s">
        <v>950</v>
      </c>
      <c r="D52" s="254" t="s">
        <v>951</v>
      </c>
      <c r="E52" s="254" t="s">
        <v>542</v>
      </c>
      <c r="F52" s="356">
        <v>563973</v>
      </c>
      <c r="G52" s="253">
        <v>802.99</v>
      </c>
      <c r="H52" s="325" t="s">
        <v>841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44322</v>
      </c>
      <c r="B53" s="253" t="s">
        <v>952</v>
      </c>
      <c r="C53" s="254" t="s">
        <v>953</v>
      </c>
      <c r="D53" s="254" t="s">
        <v>954</v>
      </c>
      <c r="E53" s="254" t="s">
        <v>542</v>
      </c>
      <c r="F53" s="356">
        <v>115831</v>
      </c>
      <c r="G53" s="253">
        <v>11.61</v>
      </c>
      <c r="H53" s="325" t="s">
        <v>841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44322</v>
      </c>
      <c r="B54" s="253" t="s">
        <v>952</v>
      </c>
      <c r="C54" s="254" t="s">
        <v>953</v>
      </c>
      <c r="D54" s="254" t="s">
        <v>955</v>
      </c>
      <c r="E54" s="254" t="s">
        <v>542</v>
      </c>
      <c r="F54" s="356">
        <v>140059</v>
      </c>
      <c r="G54" s="253">
        <v>11.56</v>
      </c>
      <c r="H54" s="325" t="s">
        <v>841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44322</v>
      </c>
      <c r="B55" s="253" t="s">
        <v>889</v>
      </c>
      <c r="C55" s="254" t="s">
        <v>890</v>
      </c>
      <c r="D55" s="254" t="s">
        <v>855</v>
      </c>
      <c r="E55" s="254" t="s">
        <v>542</v>
      </c>
      <c r="F55" s="356">
        <v>179512</v>
      </c>
      <c r="G55" s="253">
        <v>10.78</v>
      </c>
      <c r="H55" s="325" t="s">
        <v>841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44322</v>
      </c>
      <c r="B56" s="253" t="s">
        <v>956</v>
      </c>
      <c r="C56" s="254" t="s">
        <v>957</v>
      </c>
      <c r="D56" s="254" t="s">
        <v>958</v>
      </c>
      <c r="E56" s="254" t="s">
        <v>542</v>
      </c>
      <c r="F56" s="356">
        <v>134535</v>
      </c>
      <c r="G56" s="253">
        <v>32.979999999999997</v>
      </c>
      <c r="H56" s="325" t="s">
        <v>841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44322</v>
      </c>
      <c r="B57" s="253" t="s">
        <v>822</v>
      </c>
      <c r="C57" s="254" t="s">
        <v>959</v>
      </c>
      <c r="D57" s="254" t="s">
        <v>960</v>
      </c>
      <c r="E57" s="254" t="s">
        <v>542</v>
      </c>
      <c r="F57" s="356">
        <v>323891</v>
      </c>
      <c r="G57" s="253">
        <v>3285.63</v>
      </c>
      <c r="H57" s="325" t="s">
        <v>841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44322</v>
      </c>
      <c r="B58" s="253" t="s">
        <v>822</v>
      </c>
      <c r="C58" s="254" t="s">
        <v>959</v>
      </c>
      <c r="D58" s="254" t="s">
        <v>961</v>
      </c>
      <c r="E58" s="254" t="s">
        <v>542</v>
      </c>
      <c r="F58" s="356">
        <v>397652</v>
      </c>
      <c r="G58" s="253">
        <v>3250.82</v>
      </c>
      <c r="H58" s="325" t="s">
        <v>841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44322</v>
      </c>
      <c r="B59" s="253" t="s">
        <v>962</v>
      </c>
      <c r="C59" s="254" t="s">
        <v>963</v>
      </c>
      <c r="D59" s="254" t="s">
        <v>865</v>
      </c>
      <c r="E59" s="254" t="s">
        <v>542</v>
      </c>
      <c r="F59" s="356">
        <v>46753</v>
      </c>
      <c r="G59" s="253">
        <v>102.61</v>
      </c>
      <c r="H59" s="325" t="s">
        <v>841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44322</v>
      </c>
      <c r="B60" s="253" t="s">
        <v>964</v>
      </c>
      <c r="C60" s="254" t="s">
        <v>965</v>
      </c>
      <c r="D60" s="254" t="s">
        <v>966</v>
      </c>
      <c r="E60" s="254" t="s">
        <v>542</v>
      </c>
      <c r="F60" s="356">
        <v>102487</v>
      </c>
      <c r="G60" s="253">
        <v>178.59</v>
      </c>
      <c r="H60" s="325" t="s">
        <v>841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44322</v>
      </c>
      <c r="B61" s="253" t="s">
        <v>911</v>
      </c>
      <c r="C61" s="254" t="s">
        <v>912</v>
      </c>
      <c r="D61" s="254" t="s">
        <v>960</v>
      </c>
      <c r="E61" s="254" t="s">
        <v>542</v>
      </c>
      <c r="F61" s="356">
        <v>657703</v>
      </c>
      <c r="G61" s="253">
        <v>90.76</v>
      </c>
      <c r="H61" s="325" t="s">
        <v>841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44322</v>
      </c>
      <c r="B62" s="118" t="s">
        <v>911</v>
      </c>
      <c r="C62" s="231" t="s">
        <v>912</v>
      </c>
      <c r="D62" s="231" t="s">
        <v>865</v>
      </c>
      <c r="E62" s="254" t="s">
        <v>542</v>
      </c>
      <c r="F62" s="118">
        <v>1358056</v>
      </c>
      <c r="G62" s="118">
        <v>91.02</v>
      </c>
      <c r="H62" s="325" t="s">
        <v>841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44322</v>
      </c>
      <c r="B63" s="253" t="s">
        <v>911</v>
      </c>
      <c r="C63" s="254" t="s">
        <v>912</v>
      </c>
      <c r="D63" s="254" t="s">
        <v>954</v>
      </c>
      <c r="E63" s="254" t="s">
        <v>542</v>
      </c>
      <c r="F63" s="356">
        <v>638265</v>
      </c>
      <c r="G63" s="253">
        <v>91.21</v>
      </c>
      <c r="H63" s="325" t="s">
        <v>841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44322</v>
      </c>
      <c r="B64" s="253" t="s">
        <v>911</v>
      </c>
      <c r="C64" s="254" t="s">
        <v>912</v>
      </c>
      <c r="D64" s="254" t="s">
        <v>961</v>
      </c>
      <c r="E64" s="254" t="s">
        <v>542</v>
      </c>
      <c r="F64" s="356">
        <v>589560</v>
      </c>
      <c r="G64" s="253">
        <v>90.41</v>
      </c>
      <c r="H64" s="325" t="s">
        <v>841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44322</v>
      </c>
      <c r="B65" s="253" t="s">
        <v>967</v>
      </c>
      <c r="C65" s="254" t="s">
        <v>968</v>
      </c>
      <c r="D65" s="254" t="s">
        <v>902</v>
      </c>
      <c r="E65" s="254" t="s">
        <v>542</v>
      </c>
      <c r="F65" s="356">
        <v>900000</v>
      </c>
      <c r="G65" s="253">
        <v>7</v>
      </c>
      <c r="H65" s="325" t="s">
        <v>841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44322</v>
      </c>
      <c r="B66" s="253" t="s">
        <v>969</v>
      </c>
      <c r="C66" s="254" t="s">
        <v>970</v>
      </c>
      <c r="D66" s="254" t="s">
        <v>971</v>
      </c>
      <c r="E66" s="254" t="s">
        <v>542</v>
      </c>
      <c r="F66" s="356">
        <v>192995</v>
      </c>
      <c r="G66" s="253">
        <v>72.040000000000006</v>
      </c>
      <c r="H66" s="325" t="s">
        <v>841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44322</v>
      </c>
      <c r="B67" s="253" t="s">
        <v>972</v>
      </c>
      <c r="C67" s="254" t="s">
        <v>973</v>
      </c>
      <c r="D67" s="254" t="s">
        <v>974</v>
      </c>
      <c r="E67" s="254" t="s">
        <v>542</v>
      </c>
      <c r="F67" s="356">
        <v>308797</v>
      </c>
      <c r="G67" s="253">
        <v>99.48</v>
      </c>
      <c r="H67" s="325" t="s">
        <v>841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44322</v>
      </c>
      <c r="B68" s="253" t="s">
        <v>975</v>
      </c>
      <c r="C68" s="254" t="s">
        <v>976</v>
      </c>
      <c r="D68" s="254" t="s">
        <v>856</v>
      </c>
      <c r="E68" s="254" t="s">
        <v>542</v>
      </c>
      <c r="F68" s="356">
        <v>45000</v>
      </c>
      <c r="G68" s="253">
        <v>38.6</v>
      </c>
      <c r="H68" s="325" t="s">
        <v>841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44322</v>
      </c>
      <c r="B69" s="253" t="s">
        <v>977</v>
      </c>
      <c r="C69" s="254" t="s">
        <v>978</v>
      </c>
      <c r="D69" s="254" t="s">
        <v>979</v>
      </c>
      <c r="E69" s="254" t="s">
        <v>542</v>
      </c>
      <c r="F69" s="356">
        <v>2257972</v>
      </c>
      <c r="G69" s="253">
        <v>24.16</v>
      </c>
      <c r="H69" s="325" t="s">
        <v>841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44322</v>
      </c>
      <c r="B70" s="253" t="s">
        <v>980</v>
      </c>
      <c r="C70" s="254" t="s">
        <v>981</v>
      </c>
      <c r="D70" s="254" t="s">
        <v>982</v>
      </c>
      <c r="E70" s="254" t="s">
        <v>542</v>
      </c>
      <c r="F70" s="356">
        <v>18132763</v>
      </c>
      <c r="G70" s="253">
        <v>1.64</v>
      </c>
      <c r="H70" s="325" t="s">
        <v>841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44322</v>
      </c>
      <c r="B71" s="253" t="s">
        <v>983</v>
      </c>
      <c r="C71" s="254" t="s">
        <v>984</v>
      </c>
      <c r="D71" s="254" t="s">
        <v>985</v>
      </c>
      <c r="E71" s="254" t="s">
        <v>542</v>
      </c>
      <c r="F71" s="356">
        <v>16362345</v>
      </c>
      <c r="G71" s="253">
        <v>5.31</v>
      </c>
      <c r="H71" s="325" t="s">
        <v>841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44322</v>
      </c>
      <c r="B72" s="253" t="s">
        <v>983</v>
      </c>
      <c r="C72" s="254" t="s">
        <v>984</v>
      </c>
      <c r="D72" s="254" t="s">
        <v>982</v>
      </c>
      <c r="E72" s="254" t="s">
        <v>542</v>
      </c>
      <c r="F72" s="356">
        <v>22318497</v>
      </c>
      <c r="G72" s="253">
        <v>5.21</v>
      </c>
      <c r="H72" s="325" t="s">
        <v>841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44322</v>
      </c>
      <c r="B73" s="253" t="s">
        <v>986</v>
      </c>
      <c r="C73" s="254" t="s">
        <v>987</v>
      </c>
      <c r="D73" s="254" t="s">
        <v>988</v>
      </c>
      <c r="E73" s="254" t="s">
        <v>542</v>
      </c>
      <c r="F73" s="356">
        <v>60000</v>
      </c>
      <c r="G73" s="253">
        <v>53.51</v>
      </c>
      <c r="H73" s="325" t="s">
        <v>841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44322</v>
      </c>
      <c r="B74" s="253" t="s">
        <v>989</v>
      </c>
      <c r="C74" s="254" t="s">
        <v>990</v>
      </c>
      <c r="D74" s="254" t="s">
        <v>991</v>
      </c>
      <c r="E74" s="254" t="s">
        <v>542</v>
      </c>
      <c r="F74" s="356">
        <v>3091200</v>
      </c>
      <c r="G74" s="253">
        <v>58.13</v>
      </c>
      <c r="H74" s="325" t="s">
        <v>841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44322</v>
      </c>
      <c r="B75" s="253" t="s">
        <v>992</v>
      </c>
      <c r="C75" s="254" t="s">
        <v>993</v>
      </c>
      <c r="D75" s="254" t="s">
        <v>994</v>
      </c>
      <c r="E75" s="254" t="s">
        <v>542</v>
      </c>
      <c r="F75" s="356">
        <v>73443</v>
      </c>
      <c r="G75" s="253">
        <v>79.849999999999994</v>
      </c>
      <c r="H75" s="325" t="s">
        <v>841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44322</v>
      </c>
      <c r="B76" s="253" t="s">
        <v>992</v>
      </c>
      <c r="C76" s="254" t="s">
        <v>993</v>
      </c>
      <c r="D76" s="254" t="s">
        <v>995</v>
      </c>
      <c r="E76" s="254" t="s">
        <v>542</v>
      </c>
      <c r="F76" s="356">
        <v>120508</v>
      </c>
      <c r="G76" s="253">
        <v>78.36</v>
      </c>
      <c r="H76" s="325" t="s">
        <v>841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44322</v>
      </c>
      <c r="B77" s="253" t="s">
        <v>996</v>
      </c>
      <c r="C77" s="254" t="s">
        <v>997</v>
      </c>
      <c r="D77" s="254" t="s">
        <v>995</v>
      </c>
      <c r="E77" s="254" t="s">
        <v>542</v>
      </c>
      <c r="F77" s="356">
        <v>69357</v>
      </c>
      <c r="G77" s="253">
        <v>83.65</v>
      </c>
      <c r="H77" s="325" t="s">
        <v>841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44322</v>
      </c>
      <c r="B78" s="253" t="s">
        <v>945</v>
      </c>
      <c r="C78" s="254" t="s">
        <v>998</v>
      </c>
      <c r="D78" s="254" t="s">
        <v>855</v>
      </c>
      <c r="E78" s="254" t="s">
        <v>542</v>
      </c>
      <c r="F78" s="356">
        <v>824216</v>
      </c>
      <c r="G78" s="253">
        <v>27.75</v>
      </c>
      <c r="H78" s="325" t="s">
        <v>841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44322</v>
      </c>
      <c r="B79" s="253" t="s">
        <v>529</v>
      </c>
      <c r="C79" s="254" t="s">
        <v>999</v>
      </c>
      <c r="D79" s="254" t="s">
        <v>865</v>
      </c>
      <c r="E79" s="254" t="s">
        <v>542</v>
      </c>
      <c r="F79" s="356">
        <v>565362</v>
      </c>
      <c r="G79" s="253">
        <v>575.27</v>
      </c>
      <c r="H79" s="325" t="s">
        <v>841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44322</v>
      </c>
      <c r="B80" s="253" t="s">
        <v>1000</v>
      </c>
      <c r="C80" s="254" t="s">
        <v>1001</v>
      </c>
      <c r="D80" s="254" t="s">
        <v>1002</v>
      </c>
      <c r="E80" s="254" t="s">
        <v>542</v>
      </c>
      <c r="F80" s="356">
        <v>150000</v>
      </c>
      <c r="G80" s="253">
        <v>80.28</v>
      </c>
      <c r="H80" s="325" t="s">
        <v>841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1:35">
      <c r="A81" s="230">
        <v>44322</v>
      </c>
      <c r="B81" s="253" t="s">
        <v>734</v>
      </c>
      <c r="C81" s="254" t="s">
        <v>950</v>
      </c>
      <c r="D81" s="254" t="s">
        <v>951</v>
      </c>
      <c r="E81" s="254" t="s">
        <v>543</v>
      </c>
      <c r="F81" s="356">
        <v>563973</v>
      </c>
      <c r="G81" s="253">
        <v>803.33</v>
      </c>
      <c r="H81" s="325" t="s">
        <v>841</v>
      </c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1:35">
      <c r="A82" s="230">
        <v>44322</v>
      </c>
      <c r="B82" s="253" t="s">
        <v>952</v>
      </c>
      <c r="C82" s="254" t="s">
        <v>953</v>
      </c>
      <c r="D82" s="254" t="s">
        <v>955</v>
      </c>
      <c r="E82" s="254" t="s">
        <v>543</v>
      </c>
      <c r="F82" s="356">
        <v>140059</v>
      </c>
      <c r="G82" s="253">
        <v>11.6</v>
      </c>
      <c r="H82" s="325" t="s">
        <v>841</v>
      </c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1:35">
      <c r="A83" s="230">
        <v>44322</v>
      </c>
      <c r="B83" s="253" t="s">
        <v>952</v>
      </c>
      <c r="C83" s="254" t="s">
        <v>953</v>
      </c>
      <c r="D83" s="254" t="s">
        <v>954</v>
      </c>
      <c r="E83" s="254" t="s">
        <v>543</v>
      </c>
      <c r="F83" s="356">
        <v>115831</v>
      </c>
      <c r="G83" s="253">
        <v>11.54</v>
      </c>
      <c r="H83" s="325" t="s">
        <v>841</v>
      </c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1:35">
      <c r="A84" s="230">
        <v>44322</v>
      </c>
      <c r="B84" s="253" t="s">
        <v>889</v>
      </c>
      <c r="C84" s="254" t="s">
        <v>890</v>
      </c>
      <c r="D84" s="254" t="s">
        <v>855</v>
      </c>
      <c r="E84" s="254" t="s">
        <v>543</v>
      </c>
      <c r="F84" s="356">
        <v>66511</v>
      </c>
      <c r="G84" s="253">
        <v>11.8</v>
      </c>
      <c r="H84" s="325" t="s">
        <v>841</v>
      </c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1:35">
      <c r="A85" s="230">
        <v>44322</v>
      </c>
      <c r="B85" s="253" t="s">
        <v>889</v>
      </c>
      <c r="C85" s="254" t="s">
        <v>890</v>
      </c>
      <c r="D85" s="254" t="s">
        <v>891</v>
      </c>
      <c r="E85" s="254" t="s">
        <v>543</v>
      </c>
      <c r="F85" s="356">
        <v>400000</v>
      </c>
      <c r="G85" s="253">
        <v>10.78</v>
      </c>
      <c r="H85" s="325" t="s">
        <v>841</v>
      </c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1:35">
      <c r="A86" s="230">
        <v>44322</v>
      </c>
      <c r="B86" s="253" t="s">
        <v>956</v>
      </c>
      <c r="C86" s="254" t="s">
        <v>957</v>
      </c>
      <c r="D86" s="254" t="s">
        <v>958</v>
      </c>
      <c r="E86" s="254" t="s">
        <v>543</v>
      </c>
      <c r="F86" s="356">
        <v>1203740</v>
      </c>
      <c r="G86" s="253">
        <v>32.69</v>
      </c>
      <c r="H86" s="325" t="s">
        <v>841</v>
      </c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1:35">
      <c r="A87" s="230">
        <v>44322</v>
      </c>
      <c r="B87" s="253" t="s">
        <v>822</v>
      </c>
      <c r="C87" s="254" t="s">
        <v>959</v>
      </c>
      <c r="D87" s="254" t="s">
        <v>961</v>
      </c>
      <c r="E87" s="254" t="s">
        <v>543</v>
      </c>
      <c r="F87" s="356">
        <v>396933</v>
      </c>
      <c r="G87" s="253">
        <v>3255.97</v>
      </c>
      <c r="H87" s="325" t="s">
        <v>841</v>
      </c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1:35">
      <c r="A88" s="230">
        <v>44322</v>
      </c>
      <c r="B88" s="253" t="s">
        <v>822</v>
      </c>
      <c r="C88" s="254" t="s">
        <v>959</v>
      </c>
      <c r="D88" s="254" t="s">
        <v>960</v>
      </c>
      <c r="E88" s="254" t="s">
        <v>543</v>
      </c>
      <c r="F88" s="356">
        <v>323891</v>
      </c>
      <c r="G88" s="253">
        <v>3287.15</v>
      </c>
      <c r="H88" s="325" t="s">
        <v>841</v>
      </c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1:35">
      <c r="A89" s="230">
        <v>44322</v>
      </c>
      <c r="B89" s="253" t="s">
        <v>962</v>
      </c>
      <c r="C89" s="254" t="s">
        <v>963</v>
      </c>
      <c r="D89" s="254" t="s">
        <v>865</v>
      </c>
      <c r="E89" s="254" t="s">
        <v>543</v>
      </c>
      <c r="F89" s="356">
        <v>46753</v>
      </c>
      <c r="G89" s="253">
        <v>103.07</v>
      </c>
      <c r="H89" s="325" t="s">
        <v>841</v>
      </c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1:35">
      <c r="A90" s="230">
        <v>44322</v>
      </c>
      <c r="B90" s="253" t="s">
        <v>964</v>
      </c>
      <c r="C90" s="254" t="s">
        <v>965</v>
      </c>
      <c r="D90" s="254" t="s">
        <v>966</v>
      </c>
      <c r="E90" s="254" t="s">
        <v>543</v>
      </c>
      <c r="F90" s="356">
        <v>95487</v>
      </c>
      <c r="G90" s="253">
        <v>178.81</v>
      </c>
      <c r="H90" s="325" t="s">
        <v>841</v>
      </c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1:35">
      <c r="A91" s="230">
        <v>44322</v>
      </c>
      <c r="B91" s="253" t="s">
        <v>911</v>
      </c>
      <c r="C91" s="254" t="s">
        <v>912</v>
      </c>
      <c r="D91" s="254" t="s">
        <v>954</v>
      </c>
      <c r="E91" s="254" t="s">
        <v>543</v>
      </c>
      <c r="F91" s="356">
        <v>638303</v>
      </c>
      <c r="G91" s="253">
        <v>91.25</v>
      </c>
      <c r="H91" s="325" t="s">
        <v>841</v>
      </c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1:35">
      <c r="A92" s="230">
        <v>44322</v>
      </c>
      <c r="B92" s="253" t="s">
        <v>911</v>
      </c>
      <c r="C92" s="254" t="s">
        <v>912</v>
      </c>
      <c r="D92" s="254" t="s">
        <v>960</v>
      </c>
      <c r="E92" s="254" t="s">
        <v>543</v>
      </c>
      <c r="F92" s="356">
        <v>657703</v>
      </c>
      <c r="G92" s="253">
        <v>90.83</v>
      </c>
      <c r="H92" s="325" t="s">
        <v>841</v>
      </c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1:35">
      <c r="A93" s="230">
        <v>44322</v>
      </c>
      <c r="B93" s="253" t="s">
        <v>911</v>
      </c>
      <c r="C93" s="254" t="s">
        <v>912</v>
      </c>
      <c r="D93" s="254" t="s">
        <v>961</v>
      </c>
      <c r="E93" s="254" t="s">
        <v>543</v>
      </c>
      <c r="F93" s="356">
        <v>593161</v>
      </c>
      <c r="G93" s="253">
        <v>90.5</v>
      </c>
      <c r="H93" s="325" t="s">
        <v>841</v>
      </c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1:35">
      <c r="A94" s="230">
        <v>44322</v>
      </c>
      <c r="B94" s="253" t="s">
        <v>911</v>
      </c>
      <c r="C94" s="254" t="s">
        <v>912</v>
      </c>
      <c r="D94" s="254" t="s">
        <v>865</v>
      </c>
      <c r="E94" s="254" t="s">
        <v>543</v>
      </c>
      <c r="F94" s="356">
        <v>1358056</v>
      </c>
      <c r="G94" s="253">
        <v>91.09</v>
      </c>
      <c r="H94" s="325" t="s">
        <v>841</v>
      </c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1:35">
      <c r="A95" s="230">
        <v>44322</v>
      </c>
      <c r="B95" s="253" t="s">
        <v>892</v>
      </c>
      <c r="C95" s="254" t="s">
        <v>893</v>
      </c>
      <c r="D95" s="254" t="s">
        <v>894</v>
      </c>
      <c r="E95" s="254" t="s">
        <v>543</v>
      </c>
      <c r="F95" s="356">
        <v>2307093</v>
      </c>
      <c r="G95" s="253">
        <v>16.05</v>
      </c>
      <c r="H95" s="325" t="s">
        <v>841</v>
      </c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>
      <c r="A96" s="230">
        <v>44322</v>
      </c>
      <c r="B96" s="253" t="s">
        <v>972</v>
      </c>
      <c r="C96" s="254" t="s">
        <v>973</v>
      </c>
      <c r="D96" s="254" t="s">
        <v>974</v>
      </c>
      <c r="E96" s="254" t="s">
        <v>543</v>
      </c>
      <c r="F96" s="356">
        <v>308797</v>
      </c>
      <c r="G96" s="253">
        <v>101.95</v>
      </c>
      <c r="H96" s="325" t="s">
        <v>841</v>
      </c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1:35">
      <c r="A97" s="230">
        <v>44322</v>
      </c>
      <c r="B97" s="253" t="s">
        <v>975</v>
      </c>
      <c r="C97" s="254" t="s">
        <v>976</v>
      </c>
      <c r="D97" s="254" t="s">
        <v>856</v>
      </c>
      <c r="E97" s="254" t="s">
        <v>543</v>
      </c>
      <c r="F97" s="356">
        <v>73332</v>
      </c>
      <c r="G97" s="253">
        <v>42.51</v>
      </c>
      <c r="H97" s="325" t="s">
        <v>841</v>
      </c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1:35">
      <c r="A98" s="230">
        <v>44322</v>
      </c>
      <c r="B98" s="253" t="s">
        <v>977</v>
      </c>
      <c r="C98" s="254" t="s">
        <v>978</v>
      </c>
      <c r="D98" s="254" t="s">
        <v>979</v>
      </c>
      <c r="E98" s="254" t="s">
        <v>543</v>
      </c>
      <c r="F98" s="356">
        <v>1737148</v>
      </c>
      <c r="G98" s="253">
        <v>24.37</v>
      </c>
      <c r="H98" s="325" t="s">
        <v>841</v>
      </c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1:35">
      <c r="A99" s="230">
        <v>44322</v>
      </c>
      <c r="B99" s="253" t="s">
        <v>980</v>
      </c>
      <c r="C99" s="254" t="s">
        <v>981</v>
      </c>
      <c r="D99" s="254" t="s">
        <v>1003</v>
      </c>
      <c r="E99" s="254" t="s">
        <v>543</v>
      </c>
      <c r="F99" s="356">
        <v>26500000</v>
      </c>
      <c r="G99" s="253">
        <v>1.62</v>
      </c>
      <c r="H99" s="325" t="s">
        <v>841</v>
      </c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1:35">
      <c r="A100" s="230">
        <v>44322</v>
      </c>
      <c r="B100" s="253" t="s">
        <v>980</v>
      </c>
      <c r="C100" s="254" t="s">
        <v>981</v>
      </c>
      <c r="D100" s="254" t="s">
        <v>982</v>
      </c>
      <c r="E100" s="254" t="s">
        <v>543</v>
      </c>
      <c r="F100" s="356">
        <v>2000001</v>
      </c>
      <c r="G100" s="253">
        <v>1.6</v>
      </c>
      <c r="H100" s="325" t="s">
        <v>841</v>
      </c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1:35">
      <c r="A101" s="230">
        <v>44322</v>
      </c>
      <c r="B101" s="253" t="s">
        <v>983</v>
      </c>
      <c r="C101" s="254" t="s">
        <v>984</v>
      </c>
      <c r="D101" s="254" t="s">
        <v>1004</v>
      </c>
      <c r="E101" s="254" t="s">
        <v>543</v>
      </c>
      <c r="F101" s="356">
        <v>15000000</v>
      </c>
      <c r="G101" s="253">
        <v>5.5</v>
      </c>
      <c r="H101" s="325" t="s">
        <v>841</v>
      </c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1:35">
      <c r="A102" s="230">
        <v>44322</v>
      </c>
      <c r="B102" s="253" t="s">
        <v>983</v>
      </c>
      <c r="C102" s="254" t="s">
        <v>984</v>
      </c>
      <c r="D102" s="254" t="s">
        <v>985</v>
      </c>
      <c r="E102" s="254" t="s">
        <v>543</v>
      </c>
      <c r="F102" s="356">
        <v>12752788</v>
      </c>
      <c r="G102" s="253">
        <v>5.34</v>
      </c>
      <c r="H102" s="325" t="s">
        <v>841</v>
      </c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1:35">
      <c r="A103" s="230">
        <v>44322</v>
      </c>
      <c r="B103" s="253" t="s">
        <v>983</v>
      </c>
      <c r="C103" s="254" t="s">
        <v>984</v>
      </c>
      <c r="D103" s="254" t="s">
        <v>1003</v>
      </c>
      <c r="E103" s="254" t="s">
        <v>543</v>
      </c>
      <c r="F103" s="356">
        <v>21388597</v>
      </c>
      <c r="G103" s="253">
        <v>5.14</v>
      </c>
      <c r="H103" s="325" t="s">
        <v>841</v>
      </c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1:35">
      <c r="A104" s="230">
        <v>44322</v>
      </c>
      <c r="B104" s="253" t="s">
        <v>983</v>
      </c>
      <c r="C104" s="254" t="s">
        <v>984</v>
      </c>
      <c r="D104" s="254" t="s">
        <v>982</v>
      </c>
      <c r="E104" s="254" t="s">
        <v>543</v>
      </c>
      <c r="F104" s="356">
        <v>18378496</v>
      </c>
      <c r="G104" s="253">
        <v>5.22</v>
      </c>
      <c r="H104" s="325" t="s">
        <v>841</v>
      </c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1:35">
      <c r="A105" s="230">
        <v>44322</v>
      </c>
      <c r="B105" s="253" t="s">
        <v>986</v>
      </c>
      <c r="C105" s="254" t="s">
        <v>987</v>
      </c>
      <c r="D105" s="254" t="s">
        <v>988</v>
      </c>
      <c r="E105" s="254" t="s">
        <v>543</v>
      </c>
      <c r="F105" s="356">
        <v>968</v>
      </c>
      <c r="G105" s="253">
        <v>54.5</v>
      </c>
      <c r="H105" s="325" t="s">
        <v>841</v>
      </c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1:35">
      <c r="A106" s="230">
        <v>44322</v>
      </c>
      <c r="B106" s="253" t="s">
        <v>989</v>
      </c>
      <c r="C106" s="254" t="s">
        <v>990</v>
      </c>
      <c r="D106" s="254" t="s">
        <v>991</v>
      </c>
      <c r="E106" s="254" t="s">
        <v>543</v>
      </c>
      <c r="F106" s="356">
        <v>3181056</v>
      </c>
      <c r="G106" s="253">
        <v>58.26</v>
      </c>
      <c r="H106" s="325" t="s">
        <v>841</v>
      </c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1:35">
      <c r="A107" s="230">
        <v>44322</v>
      </c>
      <c r="B107" s="253" t="s">
        <v>992</v>
      </c>
      <c r="C107" s="254" t="s">
        <v>993</v>
      </c>
      <c r="D107" s="254" t="s">
        <v>995</v>
      </c>
      <c r="E107" s="254" t="s">
        <v>543</v>
      </c>
      <c r="F107" s="356">
        <v>105508</v>
      </c>
      <c r="G107" s="253">
        <v>79.28</v>
      </c>
      <c r="H107" s="325" t="s">
        <v>841</v>
      </c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1:35">
      <c r="A108" s="230">
        <v>44322</v>
      </c>
      <c r="B108" s="253" t="s">
        <v>992</v>
      </c>
      <c r="C108" s="254" t="s">
        <v>993</v>
      </c>
      <c r="D108" s="254" t="s">
        <v>994</v>
      </c>
      <c r="E108" s="254" t="s">
        <v>543</v>
      </c>
      <c r="F108" s="356">
        <v>9000</v>
      </c>
      <c r="G108" s="253">
        <v>79.45</v>
      </c>
      <c r="H108" s="325" t="s">
        <v>841</v>
      </c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1:35">
      <c r="A109" s="230">
        <v>44322</v>
      </c>
      <c r="B109" s="253" t="s">
        <v>996</v>
      </c>
      <c r="C109" s="254" t="s">
        <v>997</v>
      </c>
      <c r="D109" s="254" t="s">
        <v>995</v>
      </c>
      <c r="E109" s="254" t="s">
        <v>543</v>
      </c>
      <c r="F109" s="356">
        <v>60357</v>
      </c>
      <c r="G109" s="253">
        <v>84.42</v>
      </c>
      <c r="H109" s="325" t="s">
        <v>841</v>
      </c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1:35">
      <c r="A110" s="230">
        <v>44322</v>
      </c>
      <c r="B110" s="253" t="s">
        <v>945</v>
      </c>
      <c r="C110" s="254" t="s">
        <v>998</v>
      </c>
      <c r="D110" s="254" t="s">
        <v>855</v>
      </c>
      <c r="E110" s="254" t="s">
        <v>543</v>
      </c>
      <c r="F110" s="356">
        <v>427240</v>
      </c>
      <c r="G110" s="253">
        <v>28.44</v>
      </c>
      <c r="H110" s="325" t="s">
        <v>841</v>
      </c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1:35">
      <c r="A111" s="230">
        <v>44322</v>
      </c>
      <c r="B111" s="253" t="s">
        <v>529</v>
      </c>
      <c r="C111" s="254" t="s">
        <v>999</v>
      </c>
      <c r="D111" s="254" t="s">
        <v>865</v>
      </c>
      <c r="E111" s="254" t="s">
        <v>543</v>
      </c>
      <c r="F111" s="356">
        <v>565362</v>
      </c>
      <c r="G111" s="253">
        <v>575.07000000000005</v>
      </c>
      <c r="H111" s="325" t="s">
        <v>841</v>
      </c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1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74"/>
  <sheetViews>
    <sheetView zoomScale="85" zoomScaleNormal="85" workbookViewId="0">
      <selection activeCell="D19" sqref="D19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874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44323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84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83" customFormat="1" ht="14.25">
      <c r="A10" s="358">
        <v>1</v>
      </c>
      <c r="B10" s="373">
        <v>44291</v>
      </c>
      <c r="C10" s="374"/>
      <c r="D10" s="410" t="s">
        <v>109</v>
      </c>
      <c r="E10" s="378" t="s">
        <v>557</v>
      </c>
      <c r="F10" s="383" t="s">
        <v>845</v>
      </c>
      <c r="G10" s="383">
        <v>1370</v>
      </c>
      <c r="H10" s="378"/>
      <c r="I10" s="375" t="s">
        <v>846</v>
      </c>
      <c r="J10" s="380" t="s">
        <v>558</v>
      </c>
      <c r="K10" s="380"/>
      <c r="L10" s="388"/>
      <c r="M10" s="351"/>
      <c r="N10" s="361"/>
      <c r="O10" s="357"/>
      <c r="P10" s="451"/>
      <c r="Q10" s="4"/>
      <c r="R10" s="452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83" customFormat="1" ht="14.25">
      <c r="A11" s="358">
        <v>2</v>
      </c>
      <c r="B11" s="416">
        <v>44295</v>
      </c>
      <c r="C11" s="374"/>
      <c r="D11" s="410" t="s">
        <v>365</v>
      </c>
      <c r="E11" s="378" t="s">
        <v>557</v>
      </c>
      <c r="F11" s="387" t="s">
        <v>848</v>
      </c>
      <c r="G11" s="383">
        <v>1370</v>
      </c>
      <c r="H11" s="378"/>
      <c r="I11" s="375" t="s">
        <v>849</v>
      </c>
      <c r="J11" s="380" t="s">
        <v>558</v>
      </c>
      <c r="K11" s="380"/>
      <c r="L11" s="388"/>
      <c r="M11" s="351"/>
      <c r="N11" s="361"/>
      <c r="O11" s="357"/>
      <c r="P11" s="451"/>
      <c r="Q11" s="4"/>
      <c r="R11" s="452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83" customFormat="1" ht="14.25">
      <c r="A12" s="466">
        <v>3</v>
      </c>
      <c r="B12" s="498">
        <v>44301</v>
      </c>
      <c r="C12" s="468"/>
      <c r="D12" s="499" t="s">
        <v>744</v>
      </c>
      <c r="E12" s="470" t="s">
        <v>557</v>
      </c>
      <c r="F12" s="471">
        <v>4125</v>
      </c>
      <c r="G12" s="472">
        <v>3850</v>
      </c>
      <c r="H12" s="470">
        <v>4350</v>
      </c>
      <c r="I12" s="473" t="s">
        <v>850</v>
      </c>
      <c r="J12" s="500" t="s">
        <v>857</v>
      </c>
      <c r="K12" s="500">
        <f t="shared" ref="K12" si="0">H12-F12</f>
        <v>225</v>
      </c>
      <c r="L12" s="501">
        <f t="shared" ref="L12" si="1">(F12*-0.8)/100</f>
        <v>-33</v>
      </c>
      <c r="M12" s="476">
        <f t="shared" ref="M12" si="2">(K12+L12)/F12</f>
        <v>4.6545454545454543E-2</v>
      </c>
      <c r="N12" s="500" t="s">
        <v>556</v>
      </c>
      <c r="O12" s="478">
        <v>44314</v>
      </c>
      <c r="P12" s="451"/>
      <c r="Q12" s="4"/>
      <c r="R12" s="452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83" customFormat="1" ht="14.25">
      <c r="A13" s="508">
        <v>4</v>
      </c>
      <c r="B13" s="461">
        <v>44313</v>
      </c>
      <c r="C13" s="509"/>
      <c r="D13" s="443" t="s">
        <v>242</v>
      </c>
      <c r="E13" s="510" t="s">
        <v>557</v>
      </c>
      <c r="F13" s="441">
        <v>492.5</v>
      </c>
      <c r="G13" s="511">
        <v>460</v>
      </c>
      <c r="H13" s="510">
        <v>524</v>
      </c>
      <c r="I13" s="512">
        <v>550</v>
      </c>
      <c r="J13" s="442" t="s">
        <v>895</v>
      </c>
      <c r="K13" s="442">
        <f t="shared" ref="K13" si="3">H13-F13</f>
        <v>31.5</v>
      </c>
      <c r="L13" s="485">
        <f t="shared" ref="L13" si="4">(F13*-0.8)/100</f>
        <v>-3.94</v>
      </c>
      <c r="M13" s="440">
        <f t="shared" ref="M13" si="5">(K13+L13)/F13</f>
        <v>5.5959390862944158E-2</v>
      </c>
      <c r="N13" s="442" t="s">
        <v>556</v>
      </c>
      <c r="O13" s="513">
        <v>44321</v>
      </c>
      <c r="P13" s="451"/>
      <c r="Q13" s="4"/>
      <c r="R13" s="452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83" customFormat="1" ht="14.25">
      <c r="A14" s="358">
        <v>5</v>
      </c>
      <c r="B14" s="373">
        <v>44314</v>
      </c>
      <c r="C14" s="374"/>
      <c r="D14" s="410" t="s">
        <v>858</v>
      </c>
      <c r="E14" s="378" t="s">
        <v>557</v>
      </c>
      <c r="F14" s="383" t="s">
        <v>859</v>
      </c>
      <c r="G14" s="383">
        <v>2600</v>
      </c>
      <c r="H14" s="378"/>
      <c r="I14" s="375">
        <v>3200</v>
      </c>
      <c r="J14" s="380" t="s">
        <v>558</v>
      </c>
      <c r="K14" s="380"/>
      <c r="L14" s="388"/>
      <c r="M14" s="351"/>
      <c r="N14" s="361"/>
      <c r="O14" s="357"/>
      <c r="P14" s="451"/>
      <c r="Q14" s="4"/>
      <c r="R14" s="452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83" customFormat="1" ht="14.25">
      <c r="A15" s="358">
        <v>6</v>
      </c>
      <c r="B15" s="373">
        <v>44315</v>
      </c>
      <c r="C15" s="374"/>
      <c r="D15" s="410" t="s">
        <v>862</v>
      </c>
      <c r="E15" s="378" t="s">
        <v>557</v>
      </c>
      <c r="F15" s="387" t="s">
        <v>863</v>
      </c>
      <c r="G15" s="383">
        <v>278</v>
      </c>
      <c r="H15" s="378"/>
      <c r="I15" s="375" t="s">
        <v>864</v>
      </c>
      <c r="J15" s="380" t="s">
        <v>558</v>
      </c>
      <c r="K15" s="380"/>
      <c r="L15" s="388"/>
      <c r="M15" s="351"/>
      <c r="N15" s="361"/>
      <c r="O15" s="357"/>
      <c r="P15" s="451"/>
      <c r="Q15" s="4"/>
      <c r="R15" s="452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83" customFormat="1" ht="14.25">
      <c r="A16" s="466">
        <v>7</v>
      </c>
      <c r="B16" s="498">
        <v>44319</v>
      </c>
      <c r="C16" s="468"/>
      <c r="D16" s="499" t="s">
        <v>59</v>
      </c>
      <c r="E16" s="470" t="s">
        <v>557</v>
      </c>
      <c r="F16" s="471">
        <v>1750</v>
      </c>
      <c r="G16" s="472">
        <v>1635</v>
      </c>
      <c r="H16" s="470">
        <v>1820</v>
      </c>
      <c r="I16" s="473">
        <v>1950</v>
      </c>
      <c r="J16" s="500" t="s">
        <v>884</v>
      </c>
      <c r="K16" s="500">
        <f t="shared" ref="K16" si="6">H16-F16</f>
        <v>70</v>
      </c>
      <c r="L16" s="501">
        <f t="shared" ref="L16" si="7">(F16*-0.8)/100</f>
        <v>-14</v>
      </c>
      <c r="M16" s="476">
        <f t="shared" ref="M16" si="8">(K16+L16)/F16</f>
        <v>3.2000000000000001E-2</v>
      </c>
      <c r="N16" s="500" t="s">
        <v>556</v>
      </c>
      <c r="O16" s="478">
        <v>44320</v>
      </c>
      <c r="P16" s="451"/>
      <c r="Q16" s="4"/>
      <c r="R16" s="452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83" customFormat="1" ht="14.25">
      <c r="A17" s="358">
        <v>8</v>
      </c>
      <c r="B17" s="373">
        <v>44319</v>
      </c>
      <c r="C17" s="374"/>
      <c r="D17" s="410" t="s">
        <v>249</v>
      </c>
      <c r="E17" s="378" t="s">
        <v>557</v>
      </c>
      <c r="F17" s="383" t="s">
        <v>872</v>
      </c>
      <c r="G17" s="383">
        <v>619</v>
      </c>
      <c r="H17" s="378"/>
      <c r="I17" s="375" t="s">
        <v>873</v>
      </c>
      <c r="J17" s="380" t="s">
        <v>558</v>
      </c>
      <c r="K17" s="380"/>
      <c r="L17" s="388"/>
      <c r="M17" s="351"/>
      <c r="N17" s="361"/>
      <c r="O17" s="357"/>
      <c r="P17" s="451"/>
      <c r="Q17" s="4"/>
      <c r="R17" s="452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83" customFormat="1" ht="14.25">
      <c r="A18" s="358"/>
      <c r="B18" s="373"/>
      <c r="C18" s="374"/>
      <c r="D18" s="410"/>
      <c r="E18" s="378"/>
      <c r="F18" s="383"/>
      <c r="G18" s="383"/>
      <c r="H18" s="378"/>
      <c r="I18" s="375"/>
      <c r="J18" s="380"/>
      <c r="K18" s="380"/>
      <c r="L18" s="388"/>
      <c r="M18" s="351"/>
      <c r="N18" s="361"/>
      <c r="O18" s="357"/>
      <c r="P18" s="451"/>
      <c r="Q18" s="4"/>
      <c r="R18" s="452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2" customFormat="1" ht="14.25">
      <c r="A19" s="358"/>
      <c r="B19" s="373"/>
      <c r="C19" s="374"/>
      <c r="D19" s="385"/>
      <c r="E19" s="378"/>
      <c r="F19" s="378"/>
      <c r="G19" s="383"/>
      <c r="H19" s="378"/>
      <c r="I19" s="375"/>
      <c r="J19" s="380"/>
      <c r="K19" s="380"/>
      <c r="L19" s="388"/>
      <c r="M19" s="351"/>
      <c r="N19" s="361"/>
      <c r="O19" s="357"/>
      <c r="P19" s="451"/>
      <c r="Q19" s="4"/>
      <c r="R19" s="452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4.25">
      <c r="A20" s="431"/>
      <c r="B20" s="432"/>
      <c r="C20" s="433"/>
      <c r="D20" s="434"/>
      <c r="E20" s="435"/>
      <c r="F20" s="435"/>
      <c r="G20" s="398"/>
      <c r="H20" s="435"/>
      <c r="I20" s="436"/>
      <c r="J20" s="399"/>
      <c r="K20" s="399"/>
      <c r="L20" s="437"/>
      <c r="M20" s="76"/>
      <c r="N20" s="438"/>
      <c r="O20" s="439"/>
      <c r="P20" s="381"/>
      <c r="Q20" s="61"/>
      <c r="R20" s="321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1"/>
      <c r="B21" s="432"/>
      <c r="C21" s="433"/>
      <c r="D21" s="434"/>
      <c r="E21" s="435"/>
      <c r="F21" s="435"/>
      <c r="G21" s="398"/>
      <c r="H21" s="435"/>
      <c r="I21" s="436"/>
      <c r="J21" s="399"/>
      <c r="K21" s="399"/>
      <c r="L21" s="437"/>
      <c r="M21" s="76"/>
      <c r="N21" s="438"/>
      <c r="O21" s="439"/>
      <c r="P21" s="381"/>
      <c r="Q21" s="61"/>
      <c r="R21" s="321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8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9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9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9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92" t="s">
        <v>819</v>
      </c>
      <c r="M27" s="60" t="s">
        <v>818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69" customFormat="1" ht="15" customHeight="1">
      <c r="A28" s="394">
        <v>1</v>
      </c>
      <c r="B28" s="416">
        <v>44306</v>
      </c>
      <c r="C28" s="419"/>
      <c r="D28" s="496" t="s">
        <v>852</v>
      </c>
      <c r="E28" s="387" t="s">
        <v>557</v>
      </c>
      <c r="F28" s="387" t="s">
        <v>1014</v>
      </c>
      <c r="G28" s="420">
        <v>494</v>
      </c>
      <c r="H28" s="420"/>
      <c r="I28" s="387" t="s">
        <v>853</v>
      </c>
      <c r="J28" s="352" t="s">
        <v>558</v>
      </c>
      <c r="K28" s="352"/>
      <c r="L28" s="402"/>
      <c r="M28" s="400"/>
      <c r="N28" s="352"/>
      <c r="O28" s="407"/>
      <c r="P28" s="4"/>
      <c r="Q28" s="4"/>
      <c r="R28" s="324" t="s">
        <v>559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69" customFormat="1" ht="15" customHeight="1">
      <c r="A29" s="394">
        <v>2</v>
      </c>
      <c r="B29" s="416">
        <v>44314</v>
      </c>
      <c r="C29" s="419"/>
      <c r="D29" s="386" t="s">
        <v>860</v>
      </c>
      <c r="E29" s="387" t="s">
        <v>557</v>
      </c>
      <c r="F29" s="387" t="s">
        <v>861</v>
      </c>
      <c r="G29" s="420">
        <v>1450</v>
      </c>
      <c r="H29" s="420"/>
      <c r="I29" s="387">
        <v>1600</v>
      </c>
      <c r="J29" s="352" t="s">
        <v>558</v>
      </c>
      <c r="K29" s="352"/>
      <c r="L29" s="402"/>
      <c r="M29" s="400"/>
      <c r="N29" s="380"/>
      <c r="O29" s="393"/>
      <c r="P29" s="4"/>
      <c r="Q29" s="4"/>
      <c r="R29" s="324" t="s">
        <v>792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69" customFormat="1" ht="15" customHeight="1">
      <c r="A30" s="394">
        <v>3</v>
      </c>
      <c r="B30" s="416">
        <v>44316</v>
      </c>
      <c r="C30" s="419"/>
      <c r="D30" s="386" t="s">
        <v>372</v>
      </c>
      <c r="E30" s="387" t="s">
        <v>557</v>
      </c>
      <c r="F30" s="387" t="s">
        <v>866</v>
      </c>
      <c r="G30" s="420">
        <v>517</v>
      </c>
      <c r="H30" s="420"/>
      <c r="I30" s="387" t="s">
        <v>851</v>
      </c>
      <c r="J30" s="352" t="s">
        <v>558</v>
      </c>
      <c r="K30" s="352"/>
      <c r="L30" s="402"/>
      <c r="M30" s="400"/>
      <c r="N30" s="380"/>
      <c r="O30" s="393"/>
      <c r="P30" s="4"/>
      <c r="Q30" s="4"/>
      <c r="R30" s="324" t="s">
        <v>792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69" customFormat="1" ht="15" customHeight="1">
      <c r="A31" s="462">
        <v>4</v>
      </c>
      <c r="B31" s="461">
        <v>44319</v>
      </c>
      <c r="C31" s="463"/>
      <c r="D31" s="464" t="s">
        <v>175</v>
      </c>
      <c r="E31" s="441" t="s">
        <v>557</v>
      </c>
      <c r="F31" s="441">
        <v>651</v>
      </c>
      <c r="G31" s="465">
        <v>630</v>
      </c>
      <c r="H31" s="465">
        <v>663</v>
      </c>
      <c r="I31" s="441">
        <v>690</v>
      </c>
      <c r="J31" s="442" t="s">
        <v>867</v>
      </c>
      <c r="K31" s="442">
        <f>H31-F31</f>
        <v>12</v>
      </c>
      <c r="L31" s="485">
        <f>(F31*-0.07)/100</f>
        <v>-0.45570000000000005</v>
      </c>
      <c r="M31" s="440">
        <f t="shared" ref="M31" si="9">(K31+L31)/F31</f>
        <v>1.7733179723502305E-2</v>
      </c>
      <c r="N31" s="442" t="s">
        <v>556</v>
      </c>
      <c r="O31" s="495">
        <v>44319</v>
      </c>
      <c r="P31" s="4"/>
      <c r="Q31" s="4"/>
      <c r="R31" s="32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69" customFormat="1" ht="15" customHeight="1">
      <c r="A32" s="394">
        <v>5</v>
      </c>
      <c r="B32" s="416">
        <v>44319</v>
      </c>
      <c r="C32" s="419"/>
      <c r="D32" s="386" t="s">
        <v>87</v>
      </c>
      <c r="E32" s="387" t="s">
        <v>557</v>
      </c>
      <c r="F32" s="387" t="s">
        <v>870</v>
      </c>
      <c r="G32" s="420">
        <v>524</v>
      </c>
      <c r="H32" s="420"/>
      <c r="I32" s="387" t="s">
        <v>871</v>
      </c>
      <c r="J32" s="352" t="s">
        <v>558</v>
      </c>
      <c r="K32" s="352"/>
      <c r="L32" s="402"/>
      <c r="M32" s="400"/>
      <c r="N32" s="380"/>
      <c r="O32" s="393"/>
      <c r="P32" s="4"/>
      <c r="Q32" s="4"/>
      <c r="R32" s="324" t="s">
        <v>559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69" customFormat="1" ht="15" customHeight="1">
      <c r="A33" s="394">
        <v>6</v>
      </c>
      <c r="B33" s="416">
        <v>44320</v>
      </c>
      <c r="C33" s="419"/>
      <c r="D33" s="386" t="s">
        <v>68</v>
      </c>
      <c r="E33" s="387" t="s">
        <v>557</v>
      </c>
      <c r="F33" s="387" t="s">
        <v>885</v>
      </c>
      <c r="G33" s="420">
        <v>544</v>
      </c>
      <c r="H33" s="420"/>
      <c r="I33" s="387" t="s">
        <v>886</v>
      </c>
      <c r="J33" s="352" t="s">
        <v>558</v>
      </c>
      <c r="K33" s="352"/>
      <c r="L33" s="402"/>
      <c r="M33" s="400"/>
      <c r="N33" s="380"/>
      <c r="O33" s="393"/>
      <c r="P33" s="4"/>
      <c r="Q33" s="4"/>
      <c r="R33" s="32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69" customFormat="1" ht="15" customHeight="1">
      <c r="A34" s="462">
        <v>7</v>
      </c>
      <c r="B34" s="461">
        <v>44321</v>
      </c>
      <c r="C34" s="463"/>
      <c r="D34" s="464" t="s">
        <v>324</v>
      </c>
      <c r="E34" s="441" t="s">
        <v>557</v>
      </c>
      <c r="F34" s="441">
        <v>526</v>
      </c>
      <c r="G34" s="465">
        <v>510</v>
      </c>
      <c r="H34" s="465">
        <v>535</v>
      </c>
      <c r="I34" s="441">
        <v>550</v>
      </c>
      <c r="J34" s="442" t="s">
        <v>799</v>
      </c>
      <c r="K34" s="442">
        <f>H34-F34</f>
        <v>9</v>
      </c>
      <c r="L34" s="485">
        <f>(F34*-0.7)/100</f>
        <v>-3.6819999999999999</v>
      </c>
      <c r="M34" s="440">
        <f t="shared" ref="M34" si="10">(K34+L34)/F34</f>
        <v>1.0110266159695817E-2</v>
      </c>
      <c r="N34" s="442" t="s">
        <v>556</v>
      </c>
      <c r="O34" s="495">
        <v>44322</v>
      </c>
      <c r="P34" s="4"/>
      <c r="Q34" s="4"/>
      <c r="R34" s="324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69" customFormat="1" ht="15" customHeight="1">
      <c r="A35" s="394">
        <v>8</v>
      </c>
      <c r="B35" s="416">
        <v>44321</v>
      </c>
      <c r="C35" s="419"/>
      <c r="D35" s="386" t="s">
        <v>292</v>
      </c>
      <c r="E35" s="387" t="s">
        <v>557</v>
      </c>
      <c r="F35" s="387" t="s">
        <v>899</v>
      </c>
      <c r="G35" s="420">
        <v>317</v>
      </c>
      <c r="H35" s="420"/>
      <c r="I35" s="387">
        <v>345</v>
      </c>
      <c r="J35" s="352" t="s">
        <v>558</v>
      </c>
      <c r="K35" s="352"/>
      <c r="L35" s="402"/>
      <c r="M35" s="400"/>
      <c r="N35" s="380"/>
      <c r="O35" s="393"/>
      <c r="P35" s="4"/>
      <c r="Q35" s="4"/>
      <c r="R35" s="32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69" customFormat="1" ht="15" customHeight="1">
      <c r="A36" s="394"/>
      <c r="B36" s="416"/>
      <c r="C36" s="419"/>
      <c r="D36" s="386"/>
      <c r="E36" s="387"/>
      <c r="F36" s="387"/>
      <c r="G36" s="420"/>
      <c r="H36" s="420"/>
      <c r="I36" s="387"/>
      <c r="J36" s="352"/>
      <c r="K36" s="352"/>
      <c r="L36" s="402"/>
      <c r="M36" s="400"/>
      <c r="N36" s="380"/>
      <c r="O36" s="393"/>
      <c r="P36" s="4"/>
      <c r="Q36" s="4"/>
      <c r="R36" s="324"/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69" customFormat="1" ht="15" customHeight="1">
      <c r="A37" s="394"/>
      <c r="B37" s="416"/>
      <c r="C37" s="419"/>
      <c r="D37" s="386"/>
      <c r="E37" s="387"/>
      <c r="F37" s="387"/>
      <c r="G37" s="420"/>
      <c r="H37" s="420"/>
      <c r="I37" s="387"/>
      <c r="J37" s="352"/>
      <c r="K37" s="352"/>
      <c r="L37" s="402"/>
      <c r="M37" s="400"/>
      <c r="N37" s="380"/>
      <c r="O37" s="393"/>
      <c r="P37" s="4"/>
      <c r="Q37" s="4"/>
      <c r="R37" s="324"/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69" customFormat="1" ht="15" customHeight="1">
      <c r="A38" s="502"/>
      <c r="B38" s="422"/>
      <c r="C38" s="503"/>
      <c r="D38" s="504"/>
      <c r="E38" s="397"/>
      <c r="F38" s="397"/>
      <c r="G38" s="505"/>
      <c r="H38" s="505"/>
      <c r="I38" s="397"/>
      <c r="J38" s="395"/>
      <c r="K38" s="395"/>
      <c r="L38" s="506"/>
      <c r="M38" s="409"/>
      <c r="N38" s="399"/>
      <c r="O38" s="507"/>
      <c r="P38" s="4"/>
      <c r="Q38" s="4"/>
      <c r="R38" s="324"/>
      <c r="S38" s="37"/>
      <c r="T38" s="37"/>
      <c r="U38" s="37"/>
      <c r="V38" s="37"/>
      <c r="W38" s="37"/>
      <c r="X38" s="37"/>
      <c r="Y38" s="37"/>
      <c r="Z38" s="37"/>
      <c r="AA38" s="37"/>
    </row>
    <row r="39" spans="1:34" ht="44.25" customHeight="1">
      <c r="A39" s="20" t="s">
        <v>560</v>
      </c>
      <c r="B39" s="36"/>
      <c r="C39" s="36"/>
      <c r="D39" s="37"/>
      <c r="E39" s="33"/>
      <c r="F39" s="33"/>
      <c r="G39" s="32"/>
      <c r="H39" s="32" t="s">
        <v>821</v>
      </c>
      <c r="I39" s="33"/>
      <c r="J39" s="14"/>
      <c r="K39" s="76"/>
      <c r="L39" s="77"/>
      <c r="M39" s="76"/>
      <c r="N39" s="78"/>
      <c r="O39" s="76"/>
      <c r="P39" s="4"/>
      <c r="Q39" s="408"/>
      <c r="R39" s="421"/>
      <c r="S39" s="408"/>
      <c r="T39" s="408"/>
      <c r="U39" s="408"/>
      <c r="V39" s="408"/>
      <c r="W39" s="408"/>
      <c r="X39" s="408"/>
      <c r="Y39" s="408"/>
      <c r="Z39" s="37"/>
      <c r="AA39" s="37"/>
      <c r="AB39" s="37"/>
    </row>
    <row r="40" spans="1:34" s="3" customFormat="1">
      <c r="A40" s="26" t="s">
        <v>561</v>
      </c>
      <c r="B40" s="20"/>
      <c r="C40" s="20"/>
      <c r="D40" s="20"/>
      <c r="E40" s="2"/>
      <c r="F40" s="27" t="s">
        <v>562</v>
      </c>
      <c r="G40" s="38"/>
      <c r="H40" s="39"/>
      <c r="I40" s="79"/>
      <c r="J40" s="14"/>
      <c r="K40" s="80"/>
      <c r="L40" s="81"/>
      <c r="M40" s="82"/>
      <c r="N40" s="83"/>
      <c r="O40" s="84"/>
      <c r="P40" s="2"/>
      <c r="Q40" s="1"/>
      <c r="R40" s="9"/>
      <c r="Z40" s="6"/>
      <c r="AA40" s="6"/>
      <c r="AB40" s="6"/>
      <c r="AC40" s="6"/>
      <c r="AD40" s="6"/>
      <c r="AE40" s="6"/>
      <c r="AF40" s="6"/>
      <c r="AG40" s="6"/>
      <c r="AH40" s="6"/>
    </row>
    <row r="41" spans="1:34" s="6" customFormat="1" ht="14.25" customHeight="1">
      <c r="A41" s="26"/>
      <c r="B41" s="20"/>
      <c r="C41" s="20"/>
      <c r="D41" s="20"/>
      <c r="E41" s="29"/>
      <c r="F41" s="27" t="s">
        <v>564</v>
      </c>
      <c r="G41" s="38"/>
      <c r="H41" s="39"/>
      <c r="I41" s="79"/>
      <c r="J41" s="14"/>
      <c r="K41" s="80"/>
      <c r="L41" s="81"/>
      <c r="M41" s="82"/>
      <c r="N41" s="83"/>
      <c r="O41" s="84"/>
      <c r="P41" s="2"/>
      <c r="Q41" s="1"/>
      <c r="R41" s="9"/>
      <c r="S41" s="3"/>
      <c r="Y41" s="3"/>
      <c r="Z41" s="3"/>
    </row>
    <row r="42" spans="1:34" s="6" customFormat="1" ht="14.25" customHeight="1">
      <c r="A42" s="20"/>
      <c r="B42" s="20"/>
      <c r="C42" s="20"/>
      <c r="D42" s="20"/>
      <c r="E42" s="29"/>
      <c r="F42" s="14"/>
      <c r="G42" s="14"/>
      <c r="H42" s="28"/>
      <c r="I42" s="33"/>
      <c r="J42" s="68"/>
      <c r="K42" s="65"/>
      <c r="L42" s="66"/>
      <c r="M42" s="14"/>
      <c r="N42" s="69"/>
      <c r="O42" s="54"/>
      <c r="P42" s="5"/>
      <c r="Q42" s="1"/>
      <c r="R42" s="9"/>
      <c r="S42" s="3"/>
      <c r="Y42" s="3"/>
      <c r="Z42" s="3"/>
    </row>
    <row r="43" spans="1:34" s="6" customFormat="1" ht="15">
      <c r="A43" s="40" t="s">
        <v>571</v>
      </c>
      <c r="B43" s="40"/>
      <c r="C43" s="40"/>
      <c r="D43" s="40"/>
      <c r="E43" s="29"/>
      <c r="F43" s="14"/>
      <c r="G43" s="9"/>
      <c r="H43" s="14"/>
      <c r="I43" s="9"/>
      <c r="J43" s="85"/>
      <c r="K43" s="9"/>
      <c r="L43" s="9"/>
      <c r="M43" s="9"/>
      <c r="N43" s="9"/>
      <c r="O43" s="86"/>
      <c r="P43"/>
      <c r="Q43" s="1"/>
      <c r="R43" s="9"/>
      <c r="S43" s="3"/>
      <c r="Y43" s="3"/>
      <c r="Z43" s="3"/>
    </row>
    <row r="44" spans="1:34" s="6" customFormat="1" ht="38.25">
      <c r="A44" s="18" t="s">
        <v>16</v>
      </c>
      <c r="B44" s="18" t="s">
        <v>534</v>
      </c>
      <c r="C44" s="18"/>
      <c r="D44" s="19" t="s">
        <v>545</v>
      </c>
      <c r="E44" s="18" t="s">
        <v>546</v>
      </c>
      <c r="F44" s="18" t="s">
        <v>547</v>
      </c>
      <c r="G44" s="18" t="s">
        <v>566</v>
      </c>
      <c r="H44" s="18" t="s">
        <v>549</v>
      </c>
      <c r="I44" s="18" t="s">
        <v>550</v>
      </c>
      <c r="J44" s="17" t="s">
        <v>551</v>
      </c>
      <c r="K44" s="74" t="s">
        <v>572</v>
      </c>
      <c r="L44" s="60" t="s">
        <v>819</v>
      </c>
      <c r="M44" s="74" t="s">
        <v>568</v>
      </c>
      <c r="N44" s="18" t="s">
        <v>569</v>
      </c>
      <c r="O44" s="17" t="s">
        <v>554</v>
      </c>
      <c r="P44" s="87" t="s">
        <v>555</v>
      </c>
      <c r="Q44" s="1"/>
      <c r="R44" s="14"/>
      <c r="S44" s="3"/>
      <c r="Y44" s="3"/>
      <c r="Z44" s="3"/>
    </row>
    <row r="45" spans="1:34" s="369" customFormat="1" ht="13.9" customHeight="1">
      <c r="A45" s="516">
        <v>1</v>
      </c>
      <c r="B45" s="461">
        <v>44321</v>
      </c>
      <c r="C45" s="490"/>
      <c r="D45" s="443" t="s">
        <v>900</v>
      </c>
      <c r="E45" s="491" t="s">
        <v>557</v>
      </c>
      <c r="F45" s="441">
        <v>893</v>
      </c>
      <c r="G45" s="441">
        <v>871</v>
      </c>
      <c r="H45" s="441">
        <v>908.5</v>
      </c>
      <c r="I45" s="442">
        <v>730</v>
      </c>
      <c r="J45" s="442" t="s">
        <v>1012</v>
      </c>
      <c r="K45" s="492">
        <f t="shared" ref="K45" si="11">H45-F45</f>
        <v>15.5</v>
      </c>
      <c r="L45" s="515">
        <f>(H45*N45)*0.06%</f>
        <v>354.31499999999994</v>
      </c>
      <c r="M45" s="493">
        <f t="shared" ref="M45" si="12">(K45*N45)-L45</f>
        <v>9720.6849999999995</v>
      </c>
      <c r="N45" s="442">
        <v>650</v>
      </c>
      <c r="O45" s="494" t="s">
        <v>556</v>
      </c>
      <c r="P45" s="513">
        <v>44292</v>
      </c>
      <c r="Q45" s="363"/>
      <c r="R45" s="324" t="s">
        <v>792</v>
      </c>
      <c r="S45" s="37"/>
      <c r="Y45" s="37"/>
      <c r="Z45" s="37"/>
    </row>
    <row r="46" spans="1:34" s="369" customFormat="1" ht="13.9" customHeight="1">
      <c r="A46" s="516">
        <v>2</v>
      </c>
      <c r="B46" s="461">
        <v>44322</v>
      </c>
      <c r="C46" s="490"/>
      <c r="D46" s="443" t="s">
        <v>1005</v>
      </c>
      <c r="E46" s="491" t="s">
        <v>557</v>
      </c>
      <c r="F46" s="441">
        <v>683</v>
      </c>
      <c r="G46" s="441">
        <v>674</v>
      </c>
      <c r="H46" s="441">
        <v>692.5</v>
      </c>
      <c r="I46" s="442">
        <v>705</v>
      </c>
      <c r="J46" s="442" t="s">
        <v>1013</v>
      </c>
      <c r="K46" s="492">
        <f t="shared" ref="K46" si="13">H46-F46</f>
        <v>9.5</v>
      </c>
      <c r="L46" s="515">
        <f>(H46*N46)*0.06%</f>
        <v>581.69999999999993</v>
      </c>
      <c r="M46" s="493">
        <f t="shared" ref="M46" si="14">(K46*N46)-L46</f>
        <v>12718.3</v>
      </c>
      <c r="N46" s="442">
        <v>1400</v>
      </c>
      <c r="O46" s="494" t="s">
        <v>556</v>
      </c>
      <c r="P46" s="495">
        <v>44292</v>
      </c>
      <c r="Q46" s="363"/>
      <c r="R46" s="324" t="s">
        <v>559</v>
      </c>
      <c r="S46" s="37"/>
      <c r="Y46" s="37"/>
      <c r="Z46" s="37"/>
    </row>
    <row r="47" spans="1:34" s="369" customFormat="1" ht="13.9" customHeight="1">
      <c r="A47" s="488">
        <v>3</v>
      </c>
      <c r="B47" s="416">
        <v>44322</v>
      </c>
      <c r="C47" s="417"/>
      <c r="D47" s="410" t="s">
        <v>900</v>
      </c>
      <c r="E47" s="411" t="s">
        <v>557</v>
      </c>
      <c r="F47" s="387" t="s">
        <v>1007</v>
      </c>
      <c r="G47" s="387">
        <v>874</v>
      </c>
      <c r="H47" s="387"/>
      <c r="I47" s="352">
        <v>935</v>
      </c>
      <c r="J47" s="352" t="s">
        <v>558</v>
      </c>
      <c r="K47" s="489"/>
      <c r="L47" s="404"/>
      <c r="M47" s="481"/>
      <c r="N47" s="352"/>
      <c r="O47" s="380"/>
      <c r="P47" s="393"/>
      <c r="Q47" s="363"/>
      <c r="R47" s="324" t="s">
        <v>559</v>
      </c>
      <c r="S47" s="37"/>
      <c r="Y47" s="37"/>
      <c r="Z47" s="37"/>
    </row>
    <row r="48" spans="1:34" s="369" customFormat="1" ht="13.9" customHeight="1">
      <c r="A48" s="488"/>
      <c r="B48" s="416"/>
      <c r="C48" s="417"/>
      <c r="D48" s="410"/>
      <c r="E48" s="411"/>
      <c r="F48" s="387"/>
      <c r="G48" s="387"/>
      <c r="H48" s="387"/>
      <c r="I48" s="352"/>
      <c r="J48" s="352"/>
      <c r="K48" s="489"/>
      <c r="L48" s="404"/>
      <c r="M48" s="481"/>
      <c r="N48" s="352"/>
      <c r="O48" s="380"/>
      <c r="P48" s="393"/>
      <c r="Q48" s="363"/>
      <c r="R48" s="324"/>
      <c r="S48" s="37"/>
      <c r="Y48" s="37"/>
      <c r="Z48" s="37"/>
    </row>
    <row r="49" spans="1:34" s="369" customFormat="1" ht="13.9" customHeight="1">
      <c r="A49" s="418"/>
      <c r="B49" s="416"/>
      <c r="C49" s="417"/>
      <c r="D49" s="410"/>
      <c r="E49" s="411"/>
      <c r="F49" s="387"/>
      <c r="G49" s="387"/>
      <c r="H49" s="387"/>
      <c r="I49" s="352"/>
      <c r="J49" s="352"/>
      <c r="K49" s="352"/>
      <c r="L49" s="352"/>
      <c r="M49" s="352"/>
      <c r="N49" s="352"/>
      <c r="O49" s="352"/>
      <c r="P49" s="352"/>
      <c r="Q49" s="363"/>
      <c r="R49" s="324"/>
      <c r="S49" s="37"/>
      <c r="Y49" s="37"/>
      <c r="Z49" s="37"/>
    </row>
    <row r="50" spans="1:34" s="369" customFormat="1" ht="13.9" customHeight="1">
      <c r="A50" s="428"/>
      <c r="B50" s="422"/>
      <c r="C50" s="429"/>
      <c r="D50" s="430"/>
      <c r="E50" s="353"/>
      <c r="F50" s="397"/>
      <c r="G50" s="397"/>
      <c r="H50" s="397"/>
      <c r="I50" s="395"/>
      <c r="J50" s="395"/>
      <c r="K50" s="395"/>
      <c r="L50" s="395"/>
      <c r="M50" s="395"/>
      <c r="N50" s="395"/>
      <c r="O50" s="395"/>
      <c r="P50" s="395"/>
      <c r="Q50" s="363"/>
      <c r="R50" s="324"/>
      <c r="S50" s="37"/>
      <c r="Y50" s="37"/>
      <c r="Z50" s="37"/>
    </row>
    <row r="51" spans="1:34" s="3" customFormat="1">
      <c r="A51" s="41"/>
      <c r="B51" s="42"/>
      <c r="C51" s="43"/>
      <c r="D51" s="44"/>
      <c r="E51" s="45"/>
      <c r="F51" s="46"/>
      <c r="G51" s="46"/>
      <c r="H51" s="46"/>
      <c r="I51" s="46"/>
      <c r="J51" s="14"/>
      <c r="K51" s="88"/>
      <c r="L51" s="88"/>
      <c r="M51" s="14"/>
      <c r="N51" s="13"/>
      <c r="O51" s="89"/>
      <c r="P51" s="2"/>
      <c r="Q51" s="1"/>
      <c r="R51" s="14"/>
      <c r="Z51" s="6"/>
      <c r="AA51" s="6"/>
      <c r="AB51" s="6"/>
      <c r="AC51" s="6"/>
      <c r="AD51" s="6"/>
      <c r="AE51" s="6"/>
      <c r="AF51" s="6"/>
      <c r="AG51" s="6"/>
      <c r="AH51" s="6"/>
    </row>
    <row r="52" spans="1:34" s="3" customFormat="1" ht="15">
      <c r="A52" s="47" t="s">
        <v>573</v>
      </c>
      <c r="B52" s="47"/>
      <c r="C52" s="47"/>
      <c r="D52" s="47"/>
      <c r="E52" s="48"/>
      <c r="F52" s="46"/>
      <c r="G52" s="46"/>
      <c r="H52" s="46"/>
      <c r="I52" s="46"/>
      <c r="J52" s="50"/>
      <c r="K52" s="9"/>
      <c r="L52" s="9"/>
      <c r="M52" s="9"/>
      <c r="N52" s="8"/>
      <c r="O52" s="50"/>
      <c r="P52" s="2"/>
      <c r="Q52" s="1"/>
      <c r="R52" s="14"/>
      <c r="Z52" s="6"/>
      <c r="AA52" s="6"/>
      <c r="AB52" s="6"/>
      <c r="AC52" s="6"/>
      <c r="AD52" s="6"/>
      <c r="AE52" s="6"/>
      <c r="AF52" s="6"/>
      <c r="AG52" s="6"/>
      <c r="AH52" s="6"/>
    </row>
    <row r="53" spans="1:34" s="3" customFormat="1" ht="38.25">
      <c r="A53" s="18" t="s">
        <v>16</v>
      </c>
      <c r="B53" s="18" t="s">
        <v>534</v>
      </c>
      <c r="C53" s="18"/>
      <c r="D53" s="19" t="s">
        <v>545</v>
      </c>
      <c r="E53" s="18" t="s">
        <v>546</v>
      </c>
      <c r="F53" s="18" t="s">
        <v>547</v>
      </c>
      <c r="G53" s="49" t="s">
        <v>566</v>
      </c>
      <c r="H53" s="18" t="s">
        <v>549</v>
      </c>
      <c r="I53" s="18" t="s">
        <v>550</v>
      </c>
      <c r="J53" s="17" t="s">
        <v>551</v>
      </c>
      <c r="K53" s="17" t="s">
        <v>574</v>
      </c>
      <c r="L53" s="60" t="s">
        <v>819</v>
      </c>
      <c r="M53" s="74" t="s">
        <v>568</v>
      </c>
      <c r="N53" s="18" t="s">
        <v>569</v>
      </c>
      <c r="O53" s="18" t="s">
        <v>554</v>
      </c>
      <c r="P53" s="19" t="s">
        <v>555</v>
      </c>
      <c r="Q53" s="1"/>
      <c r="R53" s="14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37" customFormat="1" ht="14.25">
      <c r="A54" s="497">
        <v>1</v>
      </c>
      <c r="B54" s="461">
        <v>44319</v>
      </c>
      <c r="C54" s="490"/>
      <c r="D54" s="443" t="s">
        <v>868</v>
      </c>
      <c r="E54" s="491" t="s">
        <v>557</v>
      </c>
      <c r="F54" s="441">
        <v>12</v>
      </c>
      <c r="G54" s="441">
        <v>8</v>
      </c>
      <c r="H54" s="441">
        <v>13.25</v>
      </c>
      <c r="I54" s="442">
        <v>20</v>
      </c>
      <c r="J54" s="442" t="s">
        <v>869</v>
      </c>
      <c r="K54" s="492">
        <f t="shared" ref="K54:K59" si="15">H54-F54</f>
        <v>1.25</v>
      </c>
      <c r="L54" s="442">
        <v>100</v>
      </c>
      <c r="M54" s="493">
        <f t="shared" ref="M54:M59" si="16">(K54*N54)-L54</f>
        <v>1618.75</v>
      </c>
      <c r="N54" s="442">
        <v>1375</v>
      </c>
      <c r="O54" s="494" t="s">
        <v>556</v>
      </c>
      <c r="P54" s="495">
        <v>44319</v>
      </c>
      <c r="Q54" s="363"/>
      <c r="R54" s="324" t="s">
        <v>559</v>
      </c>
      <c r="Z54" s="369"/>
      <c r="AA54" s="369"/>
      <c r="AB54" s="369"/>
      <c r="AC54" s="369"/>
      <c r="AD54" s="369"/>
      <c r="AE54" s="369"/>
      <c r="AF54" s="369"/>
      <c r="AG54" s="369"/>
      <c r="AH54" s="369"/>
    </row>
    <row r="55" spans="1:34" s="37" customFormat="1" ht="14.25">
      <c r="A55" s="497">
        <v>2</v>
      </c>
      <c r="B55" s="461">
        <v>44320</v>
      </c>
      <c r="C55" s="490"/>
      <c r="D55" s="443" t="s">
        <v>877</v>
      </c>
      <c r="E55" s="491" t="s">
        <v>557</v>
      </c>
      <c r="F55" s="441">
        <v>37</v>
      </c>
      <c r="G55" s="441">
        <v>19</v>
      </c>
      <c r="H55" s="441">
        <v>45</v>
      </c>
      <c r="I55" s="442" t="s">
        <v>878</v>
      </c>
      <c r="J55" s="442" t="s">
        <v>880</v>
      </c>
      <c r="K55" s="492">
        <f t="shared" si="15"/>
        <v>8</v>
      </c>
      <c r="L55" s="442">
        <v>100</v>
      </c>
      <c r="M55" s="493">
        <f t="shared" si="16"/>
        <v>2300</v>
      </c>
      <c r="N55" s="442">
        <v>300</v>
      </c>
      <c r="O55" s="494" t="s">
        <v>556</v>
      </c>
      <c r="P55" s="495">
        <v>44320</v>
      </c>
      <c r="Q55" s="363"/>
      <c r="R55" s="324" t="s">
        <v>559</v>
      </c>
      <c r="Z55" s="369"/>
      <c r="AA55" s="369"/>
      <c r="AB55" s="369"/>
      <c r="AC55" s="369"/>
      <c r="AD55" s="369"/>
      <c r="AE55" s="369"/>
      <c r="AF55" s="369"/>
      <c r="AG55" s="369"/>
      <c r="AH55" s="369"/>
    </row>
    <row r="56" spans="1:34" s="37" customFormat="1" ht="14.25">
      <c r="A56" s="497">
        <v>3</v>
      </c>
      <c r="B56" s="461">
        <v>44320</v>
      </c>
      <c r="C56" s="490"/>
      <c r="D56" s="443" t="s">
        <v>879</v>
      </c>
      <c r="E56" s="491" t="s">
        <v>557</v>
      </c>
      <c r="F56" s="441">
        <v>36</v>
      </c>
      <c r="G56" s="441">
        <v>19</v>
      </c>
      <c r="H56" s="441">
        <v>40.5</v>
      </c>
      <c r="I56" s="442" t="s">
        <v>878</v>
      </c>
      <c r="J56" s="442" t="s">
        <v>881</v>
      </c>
      <c r="K56" s="492">
        <f t="shared" si="15"/>
        <v>4.5</v>
      </c>
      <c r="L56" s="442">
        <v>100</v>
      </c>
      <c r="M56" s="493">
        <f t="shared" si="16"/>
        <v>1250</v>
      </c>
      <c r="N56" s="442">
        <v>300</v>
      </c>
      <c r="O56" s="494" t="s">
        <v>556</v>
      </c>
      <c r="P56" s="495">
        <v>44320</v>
      </c>
      <c r="Q56" s="363"/>
      <c r="R56" s="324" t="s">
        <v>559</v>
      </c>
      <c r="Z56" s="369"/>
      <c r="AA56" s="369"/>
      <c r="AB56" s="369"/>
      <c r="AC56" s="369"/>
      <c r="AD56" s="369"/>
      <c r="AE56" s="369"/>
      <c r="AF56" s="369"/>
      <c r="AG56" s="369"/>
      <c r="AH56" s="369"/>
    </row>
    <row r="57" spans="1:34" s="37" customFormat="1" ht="14.25">
      <c r="A57" s="497">
        <v>4</v>
      </c>
      <c r="B57" s="461">
        <v>44320</v>
      </c>
      <c r="C57" s="490"/>
      <c r="D57" s="443" t="s">
        <v>882</v>
      </c>
      <c r="E57" s="491" t="s">
        <v>557</v>
      </c>
      <c r="F57" s="441">
        <v>57.5</v>
      </c>
      <c r="G57" s="441">
        <v>19</v>
      </c>
      <c r="H57" s="441">
        <v>74</v>
      </c>
      <c r="I57" s="442">
        <v>120</v>
      </c>
      <c r="J57" s="442" t="s">
        <v>883</v>
      </c>
      <c r="K57" s="492">
        <f t="shared" si="15"/>
        <v>16.5</v>
      </c>
      <c r="L57" s="442">
        <v>100</v>
      </c>
      <c r="M57" s="493">
        <f t="shared" si="16"/>
        <v>1137.5</v>
      </c>
      <c r="N57" s="442">
        <v>75</v>
      </c>
      <c r="O57" s="494" t="s">
        <v>556</v>
      </c>
      <c r="P57" s="495">
        <v>44320</v>
      </c>
      <c r="Q57" s="363"/>
      <c r="R57" s="324" t="s">
        <v>792</v>
      </c>
      <c r="Z57" s="369"/>
      <c r="AA57" s="369"/>
      <c r="AB57" s="369"/>
      <c r="AC57" s="369"/>
      <c r="AD57" s="369"/>
      <c r="AE57" s="369"/>
      <c r="AF57" s="369"/>
      <c r="AG57" s="369"/>
      <c r="AH57" s="369"/>
    </row>
    <row r="58" spans="1:34" s="37" customFormat="1" ht="14.25">
      <c r="A58" s="497">
        <v>5</v>
      </c>
      <c r="B58" s="461">
        <v>44321</v>
      </c>
      <c r="C58" s="490"/>
      <c r="D58" s="443" t="s">
        <v>896</v>
      </c>
      <c r="E58" s="491" t="s">
        <v>557</v>
      </c>
      <c r="F58" s="441">
        <v>41</v>
      </c>
      <c r="G58" s="441">
        <v>25</v>
      </c>
      <c r="H58" s="441">
        <v>47.5</v>
      </c>
      <c r="I58" s="442" t="s">
        <v>878</v>
      </c>
      <c r="J58" s="442" t="s">
        <v>897</v>
      </c>
      <c r="K58" s="492">
        <f t="shared" si="15"/>
        <v>6.5</v>
      </c>
      <c r="L58" s="442">
        <v>100</v>
      </c>
      <c r="M58" s="493">
        <f t="shared" si="16"/>
        <v>1850</v>
      </c>
      <c r="N58" s="442">
        <v>300</v>
      </c>
      <c r="O58" s="494" t="s">
        <v>556</v>
      </c>
      <c r="P58" s="495">
        <v>44321</v>
      </c>
      <c r="Q58" s="363"/>
      <c r="R58" s="324" t="s">
        <v>559</v>
      </c>
      <c r="Z58" s="369"/>
      <c r="AA58" s="369"/>
      <c r="AB58" s="369"/>
      <c r="AC58" s="369"/>
      <c r="AD58" s="369"/>
      <c r="AE58" s="369"/>
      <c r="AF58" s="369"/>
      <c r="AG58" s="369"/>
      <c r="AH58" s="369"/>
    </row>
    <row r="59" spans="1:34" s="37" customFormat="1" ht="14.25">
      <c r="A59" s="497">
        <v>6</v>
      </c>
      <c r="B59" s="461">
        <v>44321</v>
      </c>
      <c r="C59" s="490"/>
      <c r="D59" s="443" t="s">
        <v>896</v>
      </c>
      <c r="E59" s="491" t="s">
        <v>557</v>
      </c>
      <c r="F59" s="441">
        <v>39</v>
      </c>
      <c r="G59" s="441">
        <v>24</v>
      </c>
      <c r="H59" s="441">
        <v>45</v>
      </c>
      <c r="I59" s="442" t="s">
        <v>878</v>
      </c>
      <c r="J59" s="442" t="s">
        <v>897</v>
      </c>
      <c r="K59" s="492">
        <f t="shared" si="15"/>
        <v>6</v>
      </c>
      <c r="L59" s="442">
        <v>100</v>
      </c>
      <c r="M59" s="493">
        <f t="shared" si="16"/>
        <v>1700</v>
      </c>
      <c r="N59" s="442">
        <v>300</v>
      </c>
      <c r="O59" s="494" t="s">
        <v>556</v>
      </c>
      <c r="P59" s="513">
        <v>44322</v>
      </c>
      <c r="Q59" s="363"/>
      <c r="R59" s="324" t="s">
        <v>559</v>
      </c>
      <c r="Z59" s="369"/>
      <c r="AA59" s="369"/>
      <c r="AB59" s="369"/>
      <c r="AC59" s="369"/>
      <c r="AD59" s="369"/>
      <c r="AE59" s="369"/>
      <c r="AF59" s="369"/>
      <c r="AG59" s="369"/>
      <c r="AH59" s="369"/>
    </row>
    <row r="60" spans="1:34" s="37" customFormat="1" ht="14.25">
      <c r="A60" s="418">
        <v>7</v>
      </c>
      <c r="B60" s="416">
        <v>44321</v>
      </c>
      <c r="C60" s="417"/>
      <c r="D60" s="410" t="s">
        <v>879</v>
      </c>
      <c r="E60" s="411" t="s">
        <v>557</v>
      </c>
      <c r="F60" s="387" t="s">
        <v>898</v>
      </c>
      <c r="G60" s="387">
        <v>19</v>
      </c>
      <c r="H60" s="387"/>
      <c r="I60" s="352" t="s">
        <v>878</v>
      </c>
      <c r="J60" s="352" t="s">
        <v>558</v>
      </c>
      <c r="K60" s="489"/>
      <c r="L60" s="352"/>
      <c r="M60" s="481"/>
      <c r="N60" s="352"/>
      <c r="O60" s="380"/>
      <c r="P60" s="393"/>
      <c r="Q60" s="363"/>
      <c r="R60" s="324" t="s">
        <v>559</v>
      </c>
      <c r="Z60" s="369"/>
      <c r="AA60" s="369"/>
      <c r="AB60" s="369"/>
      <c r="AC60" s="369"/>
      <c r="AD60" s="369"/>
      <c r="AE60" s="369"/>
      <c r="AF60" s="369"/>
      <c r="AG60" s="369"/>
      <c r="AH60" s="369"/>
    </row>
    <row r="61" spans="1:34" s="37" customFormat="1" ht="14.25">
      <c r="A61" s="497">
        <v>8</v>
      </c>
      <c r="B61" s="461">
        <v>44322</v>
      </c>
      <c r="C61" s="490"/>
      <c r="D61" s="443" t="s">
        <v>1006</v>
      </c>
      <c r="E61" s="491" t="s">
        <v>557</v>
      </c>
      <c r="F61" s="441">
        <v>35</v>
      </c>
      <c r="G61" s="441"/>
      <c r="H61" s="441">
        <v>49</v>
      </c>
      <c r="I61" s="442">
        <v>90</v>
      </c>
      <c r="J61" s="442" t="s">
        <v>1008</v>
      </c>
      <c r="K61" s="492">
        <f>H61-F61</f>
        <v>14</v>
      </c>
      <c r="L61" s="442">
        <v>100</v>
      </c>
      <c r="M61" s="493">
        <f>(K61*N61)-L61</f>
        <v>950</v>
      </c>
      <c r="N61" s="442">
        <v>75</v>
      </c>
      <c r="O61" s="494" t="s">
        <v>556</v>
      </c>
      <c r="P61" s="495">
        <v>44322</v>
      </c>
      <c r="Q61" s="363"/>
      <c r="R61" s="324" t="s">
        <v>792</v>
      </c>
      <c r="Z61" s="369"/>
      <c r="AA61" s="369"/>
      <c r="AB61" s="369"/>
      <c r="AC61" s="369"/>
      <c r="AD61" s="369"/>
      <c r="AE61" s="369"/>
      <c r="AF61" s="369"/>
      <c r="AG61" s="369"/>
      <c r="AH61" s="369"/>
    </row>
    <row r="62" spans="1:34" s="37" customFormat="1" ht="14.25">
      <c r="A62" s="418">
        <v>9</v>
      </c>
      <c r="B62" s="416">
        <v>44322</v>
      </c>
      <c r="C62" s="417"/>
      <c r="D62" s="410" t="s">
        <v>1009</v>
      </c>
      <c r="E62" s="411" t="s">
        <v>557</v>
      </c>
      <c r="F62" s="387" t="s">
        <v>1010</v>
      </c>
      <c r="G62" s="387">
        <v>27</v>
      </c>
      <c r="H62" s="387"/>
      <c r="I62" s="352">
        <v>55</v>
      </c>
      <c r="J62" s="352" t="s">
        <v>558</v>
      </c>
      <c r="K62" s="489"/>
      <c r="L62" s="352"/>
      <c r="M62" s="481"/>
      <c r="N62" s="352"/>
      <c r="O62" s="380"/>
      <c r="P62" s="393"/>
      <c r="Q62" s="363"/>
      <c r="R62" s="324" t="s">
        <v>792</v>
      </c>
      <c r="Z62" s="369"/>
      <c r="AA62" s="369"/>
      <c r="AB62" s="369"/>
      <c r="AC62" s="369"/>
      <c r="AD62" s="369"/>
      <c r="AE62" s="369"/>
      <c r="AF62" s="369"/>
      <c r="AG62" s="369"/>
      <c r="AH62" s="369"/>
    </row>
    <row r="63" spans="1:34" s="37" customFormat="1" ht="14.25">
      <c r="A63" s="418">
        <v>10</v>
      </c>
      <c r="B63" s="416">
        <v>44322</v>
      </c>
      <c r="C63" s="417"/>
      <c r="D63" s="410" t="s">
        <v>868</v>
      </c>
      <c r="E63" s="411" t="s">
        <v>557</v>
      </c>
      <c r="F63" s="514" t="s">
        <v>1011</v>
      </c>
      <c r="G63" s="387">
        <v>7.5</v>
      </c>
      <c r="H63" s="387"/>
      <c r="I63" s="352">
        <v>20</v>
      </c>
      <c r="J63" s="352" t="s">
        <v>558</v>
      </c>
      <c r="K63" s="489"/>
      <c r="L63" s="352"/>
      <c r="M63" s="481"/>
      <c r="N63" s="352"/>
      <c r="O63" s="380"/>
      <c r="P63" s="393"/>
      <c r="Q63" s="363"/>
      <c r="R63" s="324" t="s">
        <v>559</v>
      </c>
      <c r="Z63" s="369"/>
      <c r="AA63" s="369"/>
      <c r="AB63" s="369"/>
      <c r="AC63" s="369"/>
      <c r="AD63" s="369"/>
      <c r="AE63" s="369"/>
      <c r="AF63" s="369"/>
      <c r="AG63" s="369"/>
      <c r="AH63" s="369"/>
    </row>
    <row r="64" spans="1:34" s="37" customFormat="1" ht="14.25">
      <c r="A64" s="418"/>
      <c r="B64" s="416"/>
      <c r="C64" s="417"/>
      <c r="D64" s="410"/>
      <c r="E64" s="411"/>
      <c r="F64" s="387"/>
      <c r="G64" s="387"/>
      <c r="H64" s="387"/>
      <c r="I64" s="352"/>
      <c r="J64" s="352"/>
      <c r="K64" s="352"/>
      <c r="L64" s="352"/>
      <c r="M64" s="481"/>
      <c r="N64" s="352"/>
      <c r="O64" s="380"/>
      <c r="P64" s="393"/>
      <c r="Q64" s="363"/>
      <c r="R64" s="324"/>
      <c r="Z64" s="369"/>
      <c r="AA64" s="369"/>
      <c r="AB64" s="369"/>
      <c r="AC64" s="369"/>
      <c r="AD64" s="369"/>
      <c r="AE64" s="369"/>
      <c r="AF64" s="369"/>
      <c r="AG64" s="369"/>
      <c r="AH64" s="369"/>
    </row>
    <row r="65" spans="1:34" s="37" customFormat="1" ht="14.25">
      <c r="A65" s="353"/>
      <c r="B65" s="354"/>
      <c r="C65" s="354"/>
      <c r="D65" s="355"/>
      <c r="E65" s="353"/>
      <c r="F65" s="370"/>
      <c r="G65" s="353"/>
      <c r="H65" s="353"/>
      <c r="I65" s="353"/>
      <c r="J65" s="354"/>
      <c r="K65" s="371"/>
      <c r="L65" s="353"/>
      <c r="M65" s="353"/>
      <c r="N65" s="353"/>
      <c r="O65" s="372"/>
      <c r="P65" s="363"/>
      <c r="Q65" s="363"/>
      <c r="R65" s="324"/>
      <c r="Z65" s="369"/>
      <c r="AA65" s="369"/>
      <c r="AB65" s="369"/>
      <c r="AC65" s="369"/>
      <c r="AD65" s="369"/>
      <c r="AE65" s="369"/>
      <c r="AF65" s="369"/>
      <c r="AG65" s="369"/>
      <c r="AH65" s="369"/>
    </row>
    <row r="66" spans="1:34" ht="15">
      <c r="A66" s="96" t="s">
        <v>575</v>
      </c>
      <c r="B66" s="97"/>
      <c r="C66" s="97"/>
      <c r="D66" s="98"/>
      <c r="E66" s="31"/>
      <c r="F66" s="29"/>
      <c r="G66" s="29"/>
      <c r="H66" s="70"/>
      <c r="I66" s="116"/>
      <c r="J66" s="117"/>
      <c r="K66" s="14"/>
      <c r="L66" s="14"/>
      <c r="M66" s="14"/>
      <c r="N66" s="8"/>
      <c r="O66" s="50"/>
      <c r="Q66" s="92"/>
      <c r="R66" s="14"/>
      <c r="S66" s="13"/>
      <c r="T66" s="13"/>
      <c r="U66" s="13"/>
      <c r="V66" s="13"/>
      <c r="W66" s="13"/>
      <c r="X66" s="13"/>
      <c r="Y66" s="13"/>
      <c r="Z66" s="13"/>
    </row>
    <row r="67" spans="1:34" ht="38.25">
      <c r="A67" s="17" t="s">
        <v>16</v>
      </c>
      <c r="B67" s="18" t="s">
        <v>534</v>
      </c>
      <c r="C67" s="18"/>
      <c r="D67" s="19" t="s">
        <v>545</v>
      </c>
      <c r="E67" s="18" t="s">
        <v>546</v>
      </c>
      <c r="F67" s="18" t="s">
        <v>547</v>
      </c>
      <c r="G67" s="18" t="s">
        <v>548</v>
      </c>
      <c r="H67" s="18" t="s">
        <v>549</v>
      </c>
      <c r="I67" s="18" t="s">
        <v>550</v>
      </c>
      <c r="J67" s="17" t="s">
        <v>551</v>
      </c>
      <c r="K67" s="59" t="s">
        <v>567</v>
      </c>
      <c r="L67" s="392" t="s">
        <v>819</v>
      </c>
      <c r="M67" s="60" t="s">
        <v>818</v>
      </c>
      <c r="N67" s="18" t="s">
        <v>554</v>
      </c>
      <c r="O67" s="75" t="s">
        <v>555</v>
      </c>
      <c r="P67" s="94"/>
      <c r="Q67" s="8"/>
      <c r="R67" s="14"/>
      <c r="S67" s="13"/>
      <c r="T67" s="13"/>
      <c r="U67" s="13"/>
      <c r="V67" s="13"/>
      <c r="W67" s="13"/>
      <c r="X67" s="13"/>
      <c r="Y67" s="13"/>
      <c r="Z67" s="13"/>
    </row>
    <row r="68" spans="1:34" s="369" customFormat="1" ht="14.25">
      <c r="A68" s="466">
        <v>1</v>
      </c>
      <c r="B68" s="467">
        <v>44238</v>
      </c>
      <c r="C68" s="468"/>
      <c r="D68" s="469" t="s">
        <v>445</v>
      </c>
      <c r="E68" s="470" t="s">
        <v>557</v>
      </c>
      <c r="F68" s="471">
        <v>1515</v>
      </c>
      <c r="G68" s="472">
        <v>1390</v>
      </c>
      <c r="H68" s="471">
        <v>1595</v>
      </c>
      <c r="I68" s="473" t="s">
        <v>837</v>
      </c>
      <c r="J68" s="474" t="s">
        <v>843</v>
      </c>
      <c r="K68" s="474">
        <f t="shared" ref="K68" si="17">H68-F68</f>
        <v>80</v>
      </c>
      <c r="L68" s="475">
        <f>(F68*-0.8)/100</f>
        <v>-12.12</v>
      </c>
      <c r="M68" s="476">
        <f t="shared" ref="M68" si="18">(K68+L68)/F68</f>
        <v>4.4805280528052799E-2</v>
      </c>
      <c r="N68" s="477" t="s">
        <v>556</v>
      </c>
      <c r="O68" s="478">
        <v>44271</v>
      </c>
      <c r="P68" s="95"/>
      <c r="Q68" s="414"/>
      <c r="R68" s="450" t="s">
        <v>559</v>
      </c>
      <c r="S68" s="408"/>
      <c r="T68" s="408"/>
      <c r="U68" s="408"/>
      <c r="V68" s="408"/>
      <c r="W68" s="408"/>
      <c r="X68" s="408"/>
      <c r="Y68" s="408"/>
      <c r="Z68" s="408"/>
    </row>
    <row r="69" spans="1:34" s="369" customFormat="1" ht="14.25">
      <c r="A69" s="431"/>
      <c r="B69" s="373"/>
      <c r="C69" s="433"/>
      <c r="D69" s="385"/>
      <c r="E69" s="378"/>
      <c r="F69" s="387"/>
      <c r="G69" s="383"/>
      <c r="H69" s="387"/>
      <c r="I69" s="375"/>
      <c r="J69" s="412"/>
      <c r="K69" s="412"/>
      <c r="L69" s="413"/>
      <c r="M69" s="400"/>
      <c r="N69" s="379"/>
      <c r="O69" s="407"/>
      <c r="P69" s="95"/>
      <c r="Q69" s="414"/>
      <c r="R69" s="450"/>
      <c r="S69" s="408"/>
      <c r="T69" s="408"/>
      <c r="U69" s="408"/>
      <c r="V69" s="408"/>
      <c r="W69" s="408"/>
      <c r="X69" s="408"/>
      <c r="Y69" s="408"/>
      <c r="Z69" s="408"/>
    </row>
    <row r="70" spans="1:34" s="5" customFormat="1">
      <c r="A70" s="364"/>
      <c r="B70" s="365"/>
      <c r="C70" s="366"/>
      <c r="D70" s="367"/>
      <c r="E70" s="396"/>
      <c r="F70" s="396"/>
      <c r="G70" s="448"/>
      <c r="H70" s="448"/>
      <c r="I70" s="396"/>
      <c r="J70" s="449"/>
      <c r="K70" s="444"/>
      <c r="L70" s="445"/>
      <c r="M70" s="446"/>
      <c r="N70" s="447"/>
      <c r="O70" s="368"/>
      <c r="P70" s="120"/>
      <c r="Q70"/>
      <c r="R70" s="91"/>
      <c r="T70" s="54"/>
      <c r="U70" s="54"/>
      <c r="V70" s="54"/>
      <c r="W70" s="54"/>
      <c r="X70" s="54"/>
      <c r="Y70" s="54"/>
      <c r="Z70" s="54"/>
    </row>
    <row r="71" spans="1:34">
      <c r="A71" s="20" t="s">
        <v>560</v>
      </c>
      <c r="B71" s="20"/>
      <c r="C71" s="20"/>
      <c r="D71" s="20"/>
      <c r="E71" s="2"/>
      <c r="F71" s="27" t="s">
        <v>562</v>
      </c>
      <c r="G71" s="79"/>
      <c r="H71" s="79"/>
      <c r="I71" s="35"/>
      <c r="J71" s="82"/>
      <c r="K71" s="80"/>
      <c r="L71" s="81"/>
      <c r="M71" s="82"/>
      <c r="N71" s="83"/>
      <c r="O71" s="121"/>
      <c r="P71" s="8"/>
      <c r="Q71" s="13"/>
      <c r="R71" s="93"/>
      <c r="S71" s="13"/>
      <c r="T71" s="13"/>
      <c r="U71" s="13"/>
      <c r="V71" s="13"/>
      <c r="W71" s="13"/>
      <c r="X71" s="13"/>
      <c r="Y71" s="13"/>
    </row>
    <row r="72" spans="1:34">
      <c r="A72" s="26" t="s">
        <v>561</v>
      </c>
      <c r="B72" s="20"/>
      <c r="C72" s="20"/>
      <c r="D72" s="20"/>
      <c r="E72" s="29"/>
      <c r="F72" s="27" t="s">
        <v>564</v>
      </c>
      <c r="G72" s="9"/>
      <c r="H72" s="9"/>
      <c r="I72" s="9"/>
      <c r="J72" s="50"/>
      <c r="K72" s="9"/>
      <c r="L72" s="9"/>
      <c r="M72" s="9"/>
      <c r="N72" s="8"/>
      <c r="O72" s="50"/>
      <c r="Q72" s="4"/>
      <c r="R72" s="14"/>
      <c r="S72" s="13"/>
      <c r="T72" s="13"/>
      <c r="U72" s="13"/>
      <c r="V72" s="13"/>
      <c r="W72" s="13"/>
      <c r="X72" s="13"/>
      <c r="Y72" s="13"/>
      <c r="Z72" s="13"/>
    </row>
    <row r="73" spans="1:34">
      <c r="A73" s="26"/>
      <c r="B73" s="20"/>
      <c r="C73" s="20"/>
      <c r="D73" s="20"/>
      <c r="E73" s="29"/>
      <c r="F73" s="27"/>
      <c r="G73" s="9"/>
      <c r="H73" s="9"/>
      <c r="I73" s="9"/>
      <c r="J73" s="50"/>
      <c r="K73" s="9"/>
      <c r="L73" s="9"/>
      <c r="M73" s="9"/>
      <c r="N73" s="8"/>
      <c r="O73" s="50"/>
      <c r="Q73" s="4"/>
      <c r="R73" s="79"/>
      <c r="S73" s="13"/>
      <c r="T73" s="13"/>
      <c r="U73" s="13"/>
      <c r="V73" s="13"/>
      <c r="W73" s="13"/>
      <c r="X73" s="13"/>
      <c r="Y73" s="13"/>
      <c r="Z73" s="13"/>
    </row>
    <row r="74" spans="1:34" ht="15">
      <c r="A74" s="8"/>
      <c r="B74" s="30" t="s">
        <v>823</v>
      </c>
      <c r="C74" s="30"/>
      <c r="D74" s="30"/>
      <c r="E74" s="30"/>
      <c r="F74" s="31"/>
      <c r="G74" s="29"/>
      <c r="H74" s="29"/>
      <c r="I74" s="70"/>
      <c r="J74" s="71"/>
      <c r="K74" s="72"/>
      <c r="L74" s="391"/>
      <c r="M74" s="9"/>
      <c r="N74" s="8"/>
      <c r="O74" s="50"/>
      <c r="Q74" s="4"/>
      <c r="R74" s="79"/>
      <c r="S74" s="13"/>
      <c r="T74" s="13"/>
      <c r="U74" s="13"/>
      <c r="V74" s="13"/>
      <c r="W74" s="13"/>
      <c r="X74" s="13"/>
      <c r="Y74" s="13"/>
      <c r="Z74" s="13"/>
    </row>
    <row r="75" spans="1:34" ht="38.25">
      <c r="A75" s="17" t="s">
        <v>16</v>
      </c>
      <c r="B75" s="18" t="s">
        <v>534</v>
      </c>
      <c r="C75" s="18"/>
      <c r="D75" s="19" t="s">
        <v>545</v>
      </c>
      <c r="E75" s="18" t="s">
        <v>546</v>
      </c>
      <c r="F75" s="18" t="s">
        <v>547</v>
      </c>
      <c r="G75" s="18" t="s">
        <v>566</v>
      </c>
      <c r="H75" s="18" t="s">
        <v>549</v>
      </c>
      <c r="I75" s="18" t="s">
        <v>550</v>
      </c>
      <c r="J75" s="73" t="s">
        <v>551</v>
      </c>
      <c r="K75" s="59" t="s">
        <v>567</v>
      </c>
      <c r="L75" s="74" t="s">
        <v>568</v>
      </c>
      <c r="M75" s="18" t="s">
        <v>569</v>
      </c>
      <c r="N75" s="392" t="s">
        <v>819</v>
      </c>
      <c r="O75" s="60" t="s">
        <v>818</v>
      </c>
      <c r="P75" s="18" t="s">
        <v>554</v>
      </c>
      <c r="Q75" s="75" t="s">
        <v>555</v>
      </c>
      <c r="R75" s="79"/>
      <c r="S75" s="13"/>
      <c r="T75" s="13"/>
      <c r="U75" s="13"/>
      <c r="V75" s="13"/>
      <c r="W75" s="13"/>
      <c r="X75" s="13"/>
      <c r="Y75" s="13"/>
      <c r="Z75" s="13"/>
    </row>
    <row r="76" spans="1:34" ht="14.25">
      <c r="A76" s="358"/>
      <c r="B76" s="373"/>
      <c r="C76" s="377"/>
      <c r="D76" s="385"/>
      <c r="E76" s="378"/>
      <c r="F76" s="401"/>
      <c r="G76" s="383"/>
      <c r="H76" s="378"/>
      <c r="I76" s="375"/>
      <c r="J76" s="412"/>
      <c r="K76" s="412"/>
      <c r="L76" s="413"/>
      <c r="M76" s="411"/>
      <c r="N76" s="413"/>
      <c r="O76" s="400"/>
      <c r="P76" s="379"/>
      <c r="Q76" s="393"/>
      <c r="R76" s="409"/>
      <c r="S76" s="399"/>
      <c r="T76" s="13"/>
      <c r="U76" s="408"/>
      <c r="V76" s="408"/>
      <c r="W76" s="408"/>
      <c r="X76" s="408"/>
      <c r="Y76" s="408"/>
      <c r="Z76" s="408"/>
      <c r="AA76" s="369"/>
      <c r="AB76" s="369"/>
      <c r="AC76" s="369"/>
    </row>
    <row r="77" spans="1:34" ht="14.25">
      <c r="A77" s="358"/>
      <c r="B77" s="373"/>
      <c r="C77" s="377"/>
      <c r="D77" s="385"/>
      <c r="E77" s="378"/>
      <c r="F77" s="401"/>
      <c r="G77" s="383"/>
      <c r="H77" s="378"/>
      <c r="I77" s="375"/>
      <c r="J77" s="412"/>
      <c r="K77" s="412"/>
      <c r="L77" s="413"/>
      <c r="M77" s="411"/>
      <c r="N77" s="413"/>
      <c r="O77" s="400"/>
      <c r="P77" s="379"/>
      <c r="Q77" s="393"/>
      <c r="R77" s="409"/>
      <c r="S77" s="399"/>
      <c r="T77" s="13"/>
      <c r="U77" s="408"/>
      <c r="V77" s="408"/>
      <c r="W77" s="408"/>
      <c r="X77" s="408"/>
      <c r="Y77" s="408"/>
      <c r="Z77" s="408"/>
      <c r="AA77" s="369"/>
      <c r="AB77" s="369"/>
      <c r="AC77" s="369"/>
    </row>
    <row r="78" spans="1:34" s="369" customFormat="1" ht="14.25">
      <c r="A78" s="358"/>
      <c r="B78" s="373"/>
      <c r="C78" s="377"/>
      <c r="D78" s="385"/>
      <c r="E78" s="378"/>
      <c r="F78" s="401"/>
      <c r="G78" s="383"/>
      <c r="H78" s="378"/>
      <c r="I78" s="375"/>
      <c r="J78" s="412"/>
      <c r="K78" s="412"/>
      <c r="L78" s="413"/>
      <c r="M78" s="411"/>
      <c r="N78" s="413"/>
      <c r="O78" s="400"/>
      <c r="P78" s="379"/>
      <c r="Q78" s="393"/>
      <c r="R78" s="406"/>
      <c r="S78" s="408"/>
      <c r="T78" s="408"/>
      <c r="U78" s="408"/>
      <c r="V78" s="408"/>
      <c r="W78" s="408"/>
      <c r="X78" s="408"/>
      <c r="Y78" s="408"/>
      <c r="Z78" s="408"/>
    </row>
    <row r="79" spans="1:34" s="369" customFormat="1" ht="14.25">
      <c r="A79" s="358"/>
      <c r="B79" s="373"/>
      <c r="C79" s="377"/>
      <c r="D79" s="385"/>
      <c r="E79" s="378"/>
      <c r="F79" s="412"/>
      <c r="G79" s="387"/>
      <c r="H79" s="378"/>
      <c r="I79" s="375"/>
      <c r="J79" s="412"/>
      <c r="K79" s="412"/>
      <c r="L79" s="413"/>
      <c r="M79" s="411"/>
      <c r="N79" s="413"/>
      <c r="O79" s="400"/>
      <c r="P79" s="379"/>
      <c r="Q79" s="393"/>
      <c r="R79" s="406"/>
      <c r="S79" s="408"/>
      <c r="T79" s="408"/>
      <c r="U79" s="408"/>
      <c r="V79" s="408"/>
      <c r="W79" s="408"/>
      <c r="X79" s="408"/>
      <c r="Y79" s="408"/>
      <c r="Z79" s="408"/>
    </row>
    <row r="80" spans="1:34" s="369" customFormat="1" ht="14.25">
      <c r="A80" s="358"/>
      <c r="B80" s="373"/>
      <c r="C80" s="377"/>
      <c r="D80" s="385"/>
      <c r="E80" s="378"/>
      <c r="F80" s="412"/>
      <c r="G80" s="387"/>
      <c r="H80" s="378"/>
      <c r="I80" s="375"/>
      <c r="J80" s="412"/>
      <c r="K80" s="412"/>
      <c r="L80" s="413"/>
      <c r="M80" s="411"/>
      <c r="N80" s="413"/>
      <c r="O80" s="400"/>
      <c r="P80" s="379"/>
      <c r="Q80" s="393"/>
      <c r="R80" s="406"/>
      <c r="S80" s="408"/>
      <c r="T80" s="408"/>
      <c r="U80" s="408"/>
      <c r="V80" s="408"/>
      <c r="W80" s="408"/>
      <c r="X80" s="408"/>
      <c r="Y80" s="408"/>
      <c r="Z80" s="408"/>
    </row>
    <row r="81" spans="1:26" s="369" customFormat="1" ht="14.25">
      <c r="A81" s="358"/>
      <c r="B81" s="373"/>
      <c r="C81" s="377"/>
      <c r="D81" s="385"/>
      <c r="E81" s="378"/>
      <c r="F81" s="401"/>
      <c r="G81" s="383"/>
      <c r="H81" s="378"/>
      <c r="I81" s="375"/>
      <c r="J81" s="412"/>
      <c r="K81" s="403"/>
      <c r="L81" s="413"/>
      <c r="M81" s="411"/>
      <c r="N81" s="413"/>
      <c r="O81" s="400"/>
      <c r="P81" s="405"/>
      <c r="Q81" s="393"/>
      <c r="R81" s="406"/>
      <c r="S81" s="408"/>
      <c r="T81" s="408"/>
      <c r="U81" s="408"/>
      <c r="V81" s="408"/>
      <c r="W81" s="408"/>
      <c r="X81" s="408"/>
      <c r="Y81" s="408"/>
      <c r="Z81" s="408"/>
    </row>
    <row r="82" spans="1:26" s="369" customFormat="1" ht="14.25">
      <c r="A82" s="358"/>
      <c r="B82" s="373"/>
      <c r="C82" s="377"/>
      <c r="D82" s="385"/>
      <c r="E82" s="378"/>
      <c r="F82" s="401"/>
      <c r="G82" s="383"/>
      <c r="H82" s="378"/>
      <c r="I82" s="375"/>
      <c r="J82" s="403"/>
      <c r="K82" s="403"/>
      <c r="L82" s="403"/>
      <c r="M82" s="403"/>
      <c r="N82" s="404"/>
      <c r="O82" s="415"/>
      <c r="P82" s="405"/>
      <c r="Q82" s="393"/>
      <c r="R82" s="406"/>
      <c r="S82" s="408"/>
      <c r="T82" s="408"/>
      <c r="U82" s="408"/>
      <c r="V82" s="408"/>
      <c r="W82" s="408"/>
      <c r="X82" s="408"/>
      <c r="Y82" s="408"/>
      <c r="Z82" s="408"/>
    </row>
    <row r="83" spans="1:26" s="369" customFormat="1" ht="14.25">
      <c r="A83" s="358"/>
      <c r="B83" s="373"/>
      <c r="C83" s="377"/>
      <c r="D83" s="385"/>
      <c r="E83" s="378"/>
      <c r="F83" s="412"/>
      <c r="G83" s="387"/>
      <c r="H83" s="378"/>
      <c r="I83" s="375"/>
      <c r="J83" s="412"/>
      <c r="K83" s="412"/>
      <c r="L83" s="413"/>
      <c r="M83" s="411"/>
      <c r="N83" s="413"/>
      <c r="O83" s="400"/>
      <c r="P83" s="379"/>
      <c r="Q83" s="393"/>
      <c r="R83" s="409"/>
      <c r="S83" s="399"/>
      <c r="T83" s="408"/>
      <c r="U83" s="408"/>
      <c r="V83" s="408"/>
      <c r="W83" s="408"/>
      <c r="X83" s="408"/>
      <c r="Y83" s="408"/>
      <c r="Z83" s="408"/>
    </row>
    <row r="84" spans="1:26" s="369" customFormat="1" ht="14.25">
      <c r="A84" s="358"/>
      <c r="B84" s="373"/>
      <c r="C84" s="377"/>
      <c r="D84" s="385"/>
      <c r="E84" s="378"/>
      <c r="F84" s="401"/>
      <c r="G84" s="383"/>
      <c r="H84" s="378"/>
      <c r="I84" s="375"/>
      <c r="J84" s="352"/>
      <c r="K84" s="352"/>
      <c r="L84" s="352"/>
      <c r="M84" s="352"/>
      <c r="N84" s="402"/>
      <c r="O84" s="400"/>
      <c r="P84" s="380"/>
      <c r="Q84" s="393"/>
      <c r="R84" s="409"/>
      <c r="S84" s="399"/>
      <c r="T84" s="408"/>
      <c r="U84" s="408"/>
      <c r="V84" s="408"/>
      <c r="W84" s="408"/>
      <c r="X84" s="408"/>
      <c r="Y84" s="408"/>
      <c r="Z84" s="408"/>
    </row>
    <row r="85" spans="1:26">
      <c r="A85" s="26"/>
      <c r="B85" s="20"/>
      <c r="C85" s="20"/>
      <c r="D85" s="20"/>
      <c r="E85" s="29"/>
      <c r="F85" s="27"/>
      <c r="G85" s="9"/>
      <c r="H85" s="9"/>
      <c r="I85" s="9"/>
      <c r="J85" s="50"/>
      <c r="K85" s="9"/>
      <c r="L85" s="9"/>
      <c r="M85" s="9"/>
      <c r="N85" s="8"/>
      <c r="O85" s="50"/>
      <c r="P85" s="4"/>
      <c r="Q85" s="8"/>
      <c r="R85" s="138"/>
      <c r="S85" s="13"/>
      <c r="T85" s="13"/>
      <c r="U85" s="13"/>
      <c r="V85" s="13"/>
      <c r="W85" s="13"/>
      <c r="X85" s="13"/>
      <c r="Y85" s="13"/>
      <c r="Z85" s="13"/>
    </row>
    <row r="86" spans="1:26">
      <c r="A86" s="26"/>
      <c r="B86" s="20"/>
      <c r="C86" s="20"/>
      <c r="D86" s="20"/>
      <c r="E86" s="29"/>
      <c r="F86" s="27"/>
      <c r="G86" s="38"/>
      <c r="H86" s="39"/>
      <c r="I86" s="79"/>
      <c r="J86" s="14"/>
      <c r="K86" s="80"/>
      <c r="L86" s="81"/>
      <c r="M86" s="82"/>
      <c r="N86" s="83"/>
      <c r="O86" s="84"/>
      <c r="P86" s="8"/>
      <c r="Q86" s="13"/>
      <c r="R86" s="138"/>
      <c r="S86" s="13"/>
      <c r="T86" s="13"/>
      <c r="U86" s="13"/>
      <c r="V86" s="13"/>
      <c r="W86" s="13"/>
      <c r="X86" s="13"/>
      <c r="Y86" s="13"/>
      <c r="Z86" s="13"/>
    </row>
    <row r="87" spans="1:26">
      <c r="A87" s="34"/>
      <c r="B87" s="42"/>
      <c r="C87" s="99"/>
      <c r="D87" s="3"/>
      <c r="E87" s="35"/>
      <c r="F87" s="79"/>
      <c r="G87" s="38"/>
      <c r="H87" s="39"/>
      <c r="I87" s="79"/>
      <c r="J87" s="14"/>
      <c r="K87" s="80"/>
      <c r="L87" s="81"/>
      <c r="M87" s="82"/>
      <c r="N87" s="83"/>
      <c r="O87" s="84"/>
      <c r="P87" s="8"/>
      <c r="Q87" s="13"/>
      <c r="R87" s="14"/>
      <c r="S87" s="13"/>
      <c r="T87" s="13"/>
      <c r="U87" s="13"/>
      <c r="V87" s="13"/>
      <c r="W87" s="13"/>
      <c r="X87" s="13"/>
      <c r="Y87" s="13"/>
      <c r="Z87" s="13"/>
    </row>
    <row r="88" spans="1:26" ht="15">
      <c r="A88" s="2"/>
      <c r="B88" s="100" t="s">
        <v>576</v>
      </c>
      <c r="C88" s="100"/>
      <c r="D88" s="100"/>
      <c r="E88" s="100"/>
      <c r="F88" s="14"/>
      <c r="G88" s="14"/>
      <c r="H88" s="101"/>
      <c r="I88" s="14"/>
      <c r="J88" s="71"/>
      <c r="K88" s="72"/>
      <c r="L88" s="14"/>
      <c r="M88" s="14"/>
      <c r="N88" s="13"/>
      <c r="O88" s="95"/>
      <c r="P88" s="8"/>
      <c r="Q88" s="13"/>
      <c r="R88" s="14"/>
      <c r="S88" s="13"/>
      <c r="T88" s="13"/>
      <c r="U88" s="13"/>
      <c r="V88" s="13"/>
      <c r="W88" s="13"/>
      <c r="X88" s="13"/>
      <c r="Y88" s="13"/>
      <c r="Z88" s="13"/>
    </row>
    <row r="89" spans="1:26" ht="38.25">
      <c r="A89" s="17" t="s">
        <v>16</v>
      </c>
      <c r="B89" s="18" t="s">
        <v>534</v>
      </c>
      <c r="C89" s="18"/>
      <c r="D89" s="19" t="s">
        <v>545</v>
      </c>
      <c r="E89" s="18" t="s">
        <v>546</v>
      </c>
      <c r="F89" s="18" t="s">
        <v>547</v>
      </c>
      <c r="G89" s="18" t="s">
        <v>577</v>
      </c>
      <c r="H89" s="18" t="s">
        <v>578</v>
      </c>
      <c r="I89" s="18" t="s">
        <v>550</v>
      </c>
      <c r="J89" s="58" t="s">
        <v>551</v>
      </c>
      <c r="K89" s="18" t="s">
        <v>552</v>
      </c>
      <c r="L89" s="18" t="s">
        <v>553</v>
      </c>
      <c r="M89" s="18" t="s">
        <v>554</v>
      </c>
      <c r="N89" s="19" t="s">
        <v>555</v>
      </c>
      <c r="O89" s="95"/>
      <c r="P89" s="8"/>
      <c r="Q89" s="13"/>
      <c r="R89" s="14"/>
      <c r="S89" s="13"/>
      <c r="T89" s="13"/>
      <c r="U89" s="13"/>
      <c r="V89" s="13"/>
      <c r="W89" s="13"/>
      <c r="X89" s="13"/>
      <c r="Y89" s="13"/>
      <c r="Z89" s="13"/>
    </row>
    <row r="90" spans="1:26">
      <c r="A90" s="194">
        <v>1</v>
      </c>
      <c r="B90" s="102">
        <v>41579</v>
      </c>
      <c r="C90" s="102"/>
      <c r="D90" s="103" t="s">
        <v>579</v>
      </c>
      <c r="E90" s="104" t="s">
        <v>580</v>
      </c>
      <c r="F90" s="105">
        <v>82</v>
      </c>
      <c r="G90" s="104" t="s">
        <v>581</v>
      </c>
      <c r="H90" s="104">
        <v>100</v>
      </c>
      <c r="I90" s="122">
        <v>100</v>
      </c>
      <c r="J90" s="123" t="s">
        <v>582</v>
      </c>
      <c r="K90" s="124">
        <f t="shared" ref="K90:K121" si="19">H90-F90</f>
        <v>18</v>
      </c>
      <c r="L90" s="125">
        <f t="shared" ref="L90:L121" si="20">K90/F90</f>
        <v>0.21951219512195122</v>
      </c>
      <c r="M90" s="126" t="s">
        <v>556</v>
      </c>
      <c r="N90" s="127">
        <v>42657</v>
      </c>
      <c r="O90" s="50"/>
      <c r="P90" s="13"/>
      <c r="Q90" s="13"/>
      <c r="R90" s="14"/>
      <c r="S90" s="13"/>
      <c r="T90" s="13"/>
      <c r="U90" s="13"/>
      <c r="V90" s="13"/>
      <c r="W90" s="13"/>
      <c r="X90" s="13"/>
      <c r="Y90" s="13"/>
      <c r="Z90" s="13"/>
    </row>
    <row r="91" spans="1:26">
      <c r="A91" s="194">
        <v>2</v>
      </c>
      <c r="B91" s="102">
        <v>41794</v>
      </c>
      <c r="C91" s="102"/>
      <c r="D91" s="103" t="s">
        <v>583</v>
      </c>
      <c r="E91" s="104" t="s">
        <v>557</v>
      </c>
      <c r="F91" s="105">
        <v>257</v>
      </c>
      <c r="G91" s="104" t="s">
        <v>581</v>
      </c>
      <c r="H91" s="104">
        <v>300</v>
      </c>
      <c r="I91" s="122">
        <v>300</v>
      </c>
      <c r="J91" s="123" t="s">
        <v>582</v>
      </c>
      <c r="K91" s="124">
        <f t="shared" si="19"/>
        <v>43</v>
      </c>
      <c r="L91" s="125">
        <f t="shared" si="20"/>
        <v>0.16731517509727625</v>
      </c>
      <c r="M91" s="126" t="s">
        <v>556</v>
      </c>
      <c r="N91" s="127">
        <v>41822</v>
      </c>
      <c r="O91" s="50"/>
      <c r="P91" s="13"/>
      <c r="Q91" s="13"/>
      <c r="R91" s="14"/>
      <c r="S91" s="13"/>
      <c r="T91" s="13"/>
      <c r="U91" s="13"/>
      <c r="V91" s="13"/>
      <c r="W91" s="13"/>
      <c r="X91" s="13"/>
      <c r="Y91" s="13"/>
      <c r="Z91" s="13"/>
    </row>
    <row r="92" spans="1:26">
      <c r="A92" s="194">
        <v>3</v>
      </c>
      <c r="B92" s="102">
        <v>41828</v>
      </c>
      <c r="C92" s="102"/>
      <c r="D92" s="103" t="s">
        <v>584</v>
      </c>
      <c r="E92" s="104" t="s">
        <v>557</v>
      </c>
      <c r="F92" s="105">
        <v>393</v>
      </c>
      <c r="G92" s="104" t="s">
        <v>581</v>
      </c>
      <c r="H92" s="104">
        <v>468</v>
      </c>
      <c r="I92" s="122">
        <v>468</v>
      </c>
      <c r="J92" s="123" t="s">
        <v>582</v>
      </c>
      <c r="K92" s="124">
        <f t="shared" si="19"/>
        <v>75</v>
      </c>
      <c r="L92" s="125">
        <f t="shared" si="20"/>
        <v>0.19083969465648856</v>
      </c>
      <c r="M92" s="126" t="s">
        <v>556</v>
      </c>
      <c r="N92" s="127">
        <v>41863</v>
      </c>
      <c r="O92" s="50"/>
      <c r="P92" s="13"/>
      <c r="Q92" s="13"/>
      <c r="R92" s="14"/>
      <c r="S92" s="13"/>
      <c r="T92" s="13"/>
      <c r="U92" s="13"/>
      <c r="V92" s="13"/>
      <c r="W92" s="13"/>
      <c r="X92" s="13"/>
      <c r="Y92" s="13"/>
      <c r="Z92" s="13"/>
    </row>
    <row r="93" spans="1:26">
      <c r="A93" s="194">
        <v>4</v>
      </c>
      <c r="B93" s="102">
        <v>41857</v>
      </c>
      <c r="C93" s="102"/>
      <c r="D93" s="103" t="s">
        <v>585</v>
      </c>
      <c r="E93" s="104" t="s">
        <v>557</v>
      </c>
      <c r="F93" s="105">
        <v>205</v>
      </c>
      <c r="G93" s="104" t="s">
        <v>581</v>
      </c>
      <c r="H93" s="104">
        <v>275</v>
      </c>
      <c r="I93" s="122">
        <v>250</v>
      </c>
      <c r="J93" s="123" t="s">
        <v>582</v>
      </c>
      <c r="K93" s="124">
        <f t="shared" si="19"/>
        <v>70</v>
      </c>
      <c r="L93" s="125">
        <f t="shared" si="20"/>
        <v>0.34146341463414637</v>
      </c>
      <c r="M93" s="126" t="s">
        <v>556</v>
      </c>
      <c r="N93" s="127">
        <v>41962</v>
      </c>
      <c r="O93" s="50"/>
      <c r="P93" s="13"/>
      <c r="Q93" s="13"/>
      <c r="R93" s="14"/>
      <c r="S93" s="13"/>
      <c r="T93" s="13"/>
      <c r="U93" s="13"/>
      <c r="V93" s="13"/>
      <c r="W93" s="13"/>
      <c r="X93" s="13"/>
      <c r="Y93" s="13"/>
      <c r="Z93" s="13"/>
    </row>
    <row r="94" spans="1:26">
      <c r="A94" s="194">
        <v>5</v>
      </c>
      <c r="B94" s="102">
        <v>41886</v>
      </c>
      <c r="C94" s="102"/>
      <c r="D94" s="103" t="s">
        <v>586</v>
      </c>
      <c r="E94" s="104" t="s">
        <v>557</v>
      </c>
      <c r="F94" s="105">
        <v>162</v>
      </c>
      <c r="G94" s="104" t="s">
        <v>581</v>
      </c>
      <c r="H94" s="104">
        <v>190</v>
      </c>
      <c r="I94" s="122">
        <v>190</v>
      </c>
      <c r="J94" s="123" t="s">
        <v>582</v>
      </c>
      <c r="K94" s="124">
        <f t="shared" si="19"/>
        <v>28</v>
      </c>
      <c r="L94" s="125">
        <f t="shared" si="20"/>
        <v>0.1728395061728395</v>
      </c>
      <c r="M94" s="126" t="s">
        <v>556</v>
      </c>
      <c r="N94" s="127">
        <v>42006</v>
      </c>
      <c r="O94" s="50"/>
      <c r="P94" s="13"/>
      <c r="Q94" s="13"/>
      <c r="R94" s="14"/>
      <c r="S94" s="13"/>
      <c r="T94" s="13"/>
      <c r="U94" s="13"/>
      <c r="V94" s="13"/>
      <c r="W94" s="13"/>
      <c r="X94" s="13"/>
      <c r="Y94" s="13"/>
      <c r="Z94" s="13"/>
    </row>
    <row r="95" spans="1:26">
      <c r="A95" s="194">
        <v>6</v>
      </c>
      <c r="B95" s="102">
        <v>41886</v>
      </c>
      <c r="C95" s="102"/>
      <c r="D95" s="103" t="s">
        <v>587</v>
      </c>
      <c r="E95" s="104" t="s">
        <v>557</v>
      </c>
      <c r="F95" s="105">
        <v>75</v>
      </c>
      <c r="G95" s="104" t="s">
        <v>581</v>
      </c>
      <c r="H95" s="104">
        <v>91.5</v>
      </c>
      <c r="I95" s="122" t="s">
        <v>588</v>
      </c>
      <c r="J95" s="123" t="s">
        <v>589</v>
      </c>
      <c r="K95" s="124">
        <f t="shared" si="19"/>
        <v>16.5</v>
      </c>
      <c r="L95" s="125">
        <f t="shared" si="20"/>
        <v>0.22</v>
      </c>
      <c r="M95" s="126" t="s">
        <v>556</v>
      </c>
      <c r="N95" s="127">
        <v>41954</v>
      </c>
      <c r="O95" s="50"/>
      <c r="P95" s="13"/>
      <c r="Q95" s="13"/>
      <c r="R95" s="14"/>
      <c r="S95" s="13"/>
      <c r="T95" s="13"/>
      <c r="U95" s="13"/>
      <c r="V95" s="13"/>
      <c r="W95" s="13"/>
      <c r="X95" s="13"/>
      <c r="Y95" s="13"/>
      <c r="Z95" s="13"/>
    </row>
    <row r="96" spans="1:26">
      <c r="A96" s="194">
        <v>7</v>
      </c>
      <c r="B96" s="102">
        <v>41913</v>
      </c>
      <c r="C96" s="102"/>
      <c r="D96" s="103" t="s">
        <v>590</v>
      </c>
      <c r="E96" s="104" t="s">
        <v>557</v>
      </c>
      <c r="F96" s="105">
        <v>850</v>
      </c>
      <c r="G96" s="104" t="s">
        <v>581</v>
      </c>
      <c r="H96" s="104">
        <v>982.5</v>
      </c>
      <c r="I96" s="122">
        <v>1050</v>
      </c>
      <c r="J96" s="123" t="s">
        <v>591</v>
      </c>
      <c r="K96" s="124">
        <f t="shared" si="19"/>
        <v>132.5</v>
      </c>
      <c r="L96" s="125">
        <f t="shared" si="20"/>
        <v>0.15588235294117647</v>
      </c>
      <c r="M96" s="126" t="s">
        <v>556</v>
      </c>
      <c r="N96" s="127">
        <v>42039</v>
      </c>
      <c r="O96" s="54"/>
      <c r="P96" s="13"/>
      <c r="Q96" s="13"/>
      <c r="R96" s="14"/>
      <c r="S96" s="13"/>
      <c r="T96" s="13"/>
      <c r="U96" s="13"/>
      <c r="V96" s="13"/>
      <c r="W96" s="13"/>
      <c r="X96" s="13"/>
      <c r="Y96" s="13"/>
      <c r="Z96" s="13"/>
    </row>
    <row r="97" spans="1:26">
      <c r="A97" s="194">
        <v>8</v>
      </c>
      <c r="B97" s="102">
        <v>41913</v>
      </c>
      <c r="C97" s="102"/>
      <c r="D97" s="103" t="s">
        <v>592</v>
      </c>
      <c r="E97" s="104" t="s">
        <v>557</v>
      </c>
      <c r="F97" s="105">
        <v>475</v>
      </c>
      <c r="G97" s="104" t="s">
        <v>581</v>
      </c>
      <c r="H97" s="104">
        <v>515</v>
      </c>
      <c r="I97" s="122">
        <v>600</v>
      </c>
      <c r="J97" s="123" t="s">
        <v>593</v>
      </c>
      <c r="K97" s="124">
        <f t="shared" si="19"/>
        <v>40</v>
      </c>
      <c r="L97" s="125">
        <f t="shared" si="20"/>
        <v>8.4210526315789472E-2</v>
      </c>
      <c r="M97" s="126" t="s">
        <v>556</v>
      </c>
      <c r="N97" s="127">
        <v>41939</v>
      </c>
      <c r="O97" s="54"/>
      <c r="P97" s="13"/>
      <c r="Q97" s="13"/>
      <c r="R97" s="14"/>
      <c r="S97" s="13"/>
      <c r="T97" s="13"/>
      <c r="U97" s="13"/>
      <c r="V97" s="13"/>
      <c r="W97" s="13"/>
      <c r="X97" s="13"/>
      <c r="Y97" s="13"/>
      <c r="Z97" s="13"/>
    </row>
    <row r="98" spans="1:26">
      <c r="A98" s="194">
        <v>9</v>
      </c>
      <c r="B98" s="102">
        <v>41913</v>
      </c>
      <c r="C98" s="102"/>
      <c r="D98" s="103" t="s">
        <v>594</v>
      </c>
      <c r="E98" s="104" t="s">
        <v>557</v>
      </c>
      <c r="F98" s="105">
        <v>86</v>
      </c>
      <c r="G98" s="104" t="s">
        <v>581</v>
      </c>
      <c r="H98" s="104">
        <v>99</v>
      </c>
      <c r="I98" s="122">
        <v>140</v>
      </c>
      <c r="J98" s="123" t="s">
        <v>595</v>
      </c>
      <c r="K98" s="124">
        <f t="shared" si="19"/>
        <v>13</v>
      </c>
      <c r="L98" s="125">
        <f t="shared" si="20"/>
        <v>0.15116279069767441</v>
      </c>
      <c r="M98" s="126" t="s">
        <v>556</v>
      </c>
      <c r="N98" s="127">
        <v>41939</v>
      </c>
      <c r="O98" s="54"/>
      <c r="P98" s="13"/>
      <c r="Q98" s="13"/>
      <c r="R98" s="14"/>
      <c r="S98" s="13"/>
      <c r="T98" s="13"/>
      <c r="U98" s="13"/>
      <c r="V98" s="13"/>
      <c r="W98" s="13"/>
      <c r="X98" s="13"/>
      <c r="Y98" s="13"/>
      <c r="Z98" s="13"/>
    </row>
    <row r="99" spans="1:26">
      <c r="A99" s="194">
        <v>10</v>
      </c>
      <c r="B99" s="102">
        <v>41926</v>
      </c>
      <c r="C99" s="102"/>
      <c r="D99" s="103" t="s">
        <v>596</v>
      </c>
      <c r="E99" s="104" t="s">
        <v>557</v>
      </c>
      <c r="F99" s="105">
        <v>496.6</v>
      </c>
      <c r="G99" s="104" t="s">
        <v>581</v>
      </c>
      <c r="H99" s="104">
        <v>621</v>
      </c>
      <c r="I99" s="122">
        <v>580</v>
      </c>
      <c r="J99" s="123" t="s">
        <v>582</v>
      </c>
      <c r="K99" s="124">
        <f t="shared" si="19"/>
        <v>124.39999999999998</v>
      </c>
      <c r="L99" s="125">
        <f t="shared" si="20"/>
        <v>0.25050342327829234</v>
      </c>
      <c r="M99" s="126" t="s">
        <v>556</v>
      </c>
      <c r="N99" s="127">
        <v>42605</v>
      </c>
      <c r="O99" s="54"/>
      <c r="P99" s="13"/>
      <c r="Q99" s="13"/>
      <c r="R99" s="14"/>
      <c r="S99" s="13"/>
      <c r="T99" s="13"/>
      <c r="U99" s="13"/>
      <c r="V99" s="13"/>
      <c r="W99" s="13"/>
      <c r="X99" s="13"/>
      <c r="Y99" s="13"/>
      <c r="Z99" s="13"/>
    </row>
    <row r="100" spans="1:26">
      <c r="A100" s="194">
        <v>11</v>
      </c>
      <c r="B100" s="102">
        <v>41926</v>
      </c>
      <c r="C100" s="102"/>
      <c r="D100" s="103" t="s">
        <v>597</v>
      </c>
      <c r="E100" s="104" t="s">
        <v>557</v>
      </c>
      <c r="F100" s="105">
        <v>2481.9</v>
      </c>
      <c r="G100" s="104" t="s">
        <v>581</v>
      </c>
      <c r="H100" s="104">
        <v>2840</v>
      </c>
      <c r="I100" s="122">
        <v>2870</v>
      </c>
      <c r="J100" s="123" t="s">
        <v>598</v>
      </c>
      <c r="K100" s="124">
        <f t="shared" si="19"/>
        <v>358.09999999999991</v>
      </c>
      <c r="L100" s="125">
        <f t="shared" si="20"/>
        <v>0.14428462065353154</v>
      </c>
      <c r="M100" s="126" t="s">
        <v>556</v>
      </c>
      <c r="N100" s="127">
        <v>42017</v>
      </c>
      <c r="O100" s="54"/>
      <c r="P100" s="13"/>
      <c r="Q100" s="13"/>
      <c r="R100" s="14"/>
      <c r="S100" s="13"/>
      <c r="T100" s="13"/>
      <c r="U100" s="13"/>
      <c r="V100" s="13"/>
      <c r="W100" s="13"/>
      <c r="X100" s="13"/>
      <c r="Y100" s="13"/>
      <c r="Z100" s="13"/>
    </row>
    <row r="101" spans="1:26">
      <c r="A101" s="194">
        <v>12</v>
      </c>
      <c r="B101" s="102">
        <v>41928</v>
      </c>
      <c r="C101" s="102"/>
      <c r="D101" s="103" t="s">
        <v>599</v>
      </c>
      <c r="E101" s="104" t="s">
        <v>557</v>
      </c>
      <c r="F101" s="105">
        <v>84.5</v>
      </c>
      <c r="G101" s="104" t="s">
        <v>581</v>
      </c>
      <c r="H101" s="104">
        <v>93</v>
      </c>
      <c r="I101" s="122">
        <v>110</v>
      </c>
      <c r="J101" s="123" t="s">
        <v>600</v>
      </c>
      <c r="K101" s="124">
        <f t="shared" si="19"/>
        <v>8.5</v>
      </c>
      <c r="L101" s="125">
        <f t="shared" si="20"/>
        <v>0.10059171597633136</v>
      </c>
      <c r="M101" s="126" t="s">
        <v>556</v>
      </c>
      <c r="N101" s="127">
        <v>41939</v>
      </c>
      <c r="O101" s="54"/>
      <c r="P101" s="13"/>
      <c r="Q101" s="13"/>
      <c r="R101" s="14"/>
      <c r="S101" s="13"/>
      <c r="T101" s="13"/>
      <c r="U101" s="13"/>
      <c r="V101" s="13"/>
      <c r="W101" s="13"/>
      <c r="X101" s="13"/>
      <c r="Y101" s="13"/>
      <c r="Z101" s="13"/>
    </row>
    <row r="102" spans="1:26">
      <c r="A102" s="194">
        <v>13</v>
      </c>
      <c r="B102" s="102">
        <v>41928</v>
      </c>
      <c r="C102" s="102"/>
      <c r="D102" s="103" t="s">
        <v>601</v>
      </c>
      <c r="E102" s="104" t="s">
        <v>557</v>
      </c>
      <c r="F102" s="105">
        <v>401</v>
      </c>
      <c r="G102" s="104" t="s">
        <v>581</v>
      </c>
      <c r="H102" s="104">
        <v>428</v>
      </c>
      <c r="I102" s="122">
        <v>450</v>
      </c>
      <c r="J102" s="123" t="s">
        <v>602</v>
      </c>
      <c r="K102" s="124">
        <f t="shared" si="19"/>
        <v>27</v>
      </c>
      <c r="L102" s="125">
        <f t="shared" si="20"/>
        <v>6.7331670822942641E-2</v>
      </c>
      <c r="M102" s="126" t="s">
        <v>556</v>
      </c>
      <c r="N102" s="127">
        <v>42020</v>
      </c>
      <c r="O102" s="54"/>
      <c r="P102" s="13"/>
      <c r="Q102" s="13"/>
      <c r="R102" s="14"/>
      <c r="S102" s="13"/>
      <c r="T102" s="13"/>
      <c r="U102" s="13"/>
      <c r="V102" s="13"/>
      <c r="W102" s="13"/>
      <c r="X102" s="13"/>
      <c r="Y102" s="13"/>
      <c r="Z102" s="13"/>
    </row>
    <row r="103" spans="1:26">
      <c r="A103" s="194">
        <v>14</v>
      </c>
      <c r="B103" s="102">
        <v>41928</v>
      </c>
      <c r="C103" s="102"/>
      <c r="D103" s="103" t="s">
        <v>603</v>
      </c>
      <c r="E103" s="104" t="s">
        <v>557</v>
      </c>
      <c r="F103" s="105">
        <v>101</v>
      </c>
      <c r="G103" s="104" t="s">
        <v>581</v>
      </c>
      <c r="H103" s="104">
        <v>112</v>
      </c>
      <c r="I103" s="122">
        <v>120</v>
      </c>
      <c r="J103" s="123" t="s">
        <v>604</v>
      </c>
      <c r="K103" s="124">
        <f t="shared" si="19"/>
        <v>11</v>
      </c>
      <c r="L103" s="125">
        <f t="shared" si="20"/>
        <v>0.10891089108910891</v>
      </c>
      <c r="M103" s="126" t="s">
        <v>556</v>
      </c>
      <c r="N103" s="127">
        <v>41939</v>
      </c>
      <c r="O103" s="54"/>
      <c r="P103" s="13"/>
      <c r="Q103" s="13"/>
      <c r="R103" s="14"/>
      <c r="S103" s="13"/>
      <c r="T103" s="13"/>
      <c r="U103" s="13"/>
      <c r="V103" s="13"/>
      <c r="W103" s="13"/>
      <c r="X103" s="13"/>
      <c r="Y103" s="13"/>
      <c r="Z103" s="13"/>
    </row>
    <row r="104" spans="1:26">
      <c r="A104" s="194">
        <v>15</v>
      </c>
      <c r="B104" s="102">
        <v>41954</v>
      </c>
      <c r="C104" s="102"/>
      <c r="D104" s="103" t="s">
        <v>605</v>
      </c>
      <c r="E104" s="104" t="s">
        <v>557</v>
      </c>
      <c r="F104" s="105">
        <v>59</v>
      </c>
      <c r="G104" s="104" t="s">
        <v>581</v>
      </c>
      <c r="H104" s="104">
        <v>76</v>
      </c>
      <c r="I104" s="122">
        <v>76</v>
      </c>
      <c r="J104" s="123" t="s">
        <v>582</v>
      </c>
      <c r="K104" s="124">
        <f t="shared" si="19"/>
        <v>17</v>
      </c>
      <c r="L104" s="125">
        <f t="shared" si="20"/>
        <v>0.28813559322033899</v>
      </c>
      <c r="M104" s="126" t="s">
        <v>556</v>
      </c>
      <c r="N104" s="127">
        <v>43032</v>
      </c>
      <c r="O104" s="54"/>
      <c r="P104" s="13"/>
      <c r="Q104" s="13"/>
      <c r="R104" s="14"/>
      <c r="S104" s="13"/>
      <c r="T104" s="13"/>
      <c r="U104" s="13"/>
      <c r="V104" s="13"/>
      <c r="W104" s="13"/>
      <c r="X104" s="13"/>
      <c r="Y104" s="13"/>
      <c r="Z104" s="13"/>
    </row>
    <row r="105" spans="1:26">
      <c r="A105" s="194">
        <v>16</v>
      </c>
      <c r="B105" s="102">
        <v>41954</v>
      </c>
      <c r="C105" s="102"/>
      <c r="D105" s="103" t="s">
        <v>594</v>
      </c>
      <c r="E105" s="104" t="s">
        <v>557</v>
      </c>
      <c r="F105" s="105">
        <v>99</v>
      </c>
      <c r="G105" s="104" t="s">
        <v>581</v>
      </c>
      <c r="H105" s="104">
        <v>120</v>
      </c>
      <c r="I105" s="122">
        <v>120</v>
      </c>
      <c r="J105" s="123" t="s">
        <v>606</v>
      </c>
      <c r="K105" s="124">
        <f t="shared" si="19"/>
        <v>21</v>
      </c>
      <c r="L105" s="125">
        <f t="shared" si="20"/>
        <v>0.21212121212121213</v>
      </c>
      <c r="M105" s="126" t="s">
        <v>556</v>
      </c>
      <c r="N105" s="127">
        <v>41960</v>
      </c>
      <c r="O105" s="54"/>
      <c r="P105" s="13"/>
      <c r="Q105" s="13"/>
      <c r="R105" s="14"/>
      <c r="S105" s="13"/>
      <c r="T105" s="13"/>
      <c r="U105" s="13"/>
      <c r="V105" s="13"/>
      <c r="W105" s="13"/>
      <c r="X105" s="13"/>
      <c r="Y105" s="13"/>
      <c r="Z105" s="13"/>
    </row>
    <row r="106" spans="1:26">
      <c r="A106" s="194">
        <v>17</v>
      </c>
      <c r="B106" s="102">
        <v>41956</v>
      </c>
      <c r="C106" s="102"/>
      <c r="D106" s="103" t="s">
        <v>607</v>
      </c>
      <c r="E106" s="104" t="s">
        <v>557</v>
      </c>
      <c r="F106" s="105">
        <v>22</v>
      </c>
      <c r="G106" s="104" t="s">
        <v>581</v>
      </c>
      <c r="H106" s="104">
        <v>33.549999999999997</v>
      </c>
      <c r="I106" s="122">
        <v>32</v>
      </c>
      <c r="J106" s="123" t="s">
        <v>608</v>
      </c>
      <c r="K106" s="124">
        <f t="shared" si="19"/>
        <v>11.549999999999997</v>
      </c>
      <c r="L106" s="125">
        <f t="shared" si="20"/>
        <v>0.52499999999999991</v>
      </c>
      <c r="M106" s="126" t="s">
        <v>556</v>
      </c>
      <c r="N106" s="127">
        <v>42188</v>
      </c>
      <c r="O106" s="54"/>
      <c r="P106" s="13"/>
      <c r="Q106" s="13"/>
      <c r="R106" s="14"/>
      <c r="S106" s="13"/>
      <c r="T106" s="13"/>
      <c r="U106" s="13"/>
      <c r="V106" s="13"/>
      <c r="W106" s="13"/>
      <c r="X106" s="13"/>
      <c r="Y106" s="13"/>
      <c r="Z106" s="13"/>
    </row>
    <row r="107" spans="1:26">
      <c r="A107" s="194">
        <v>18</v>
      </c>
      <c r="B107" s="102">
        <v>41976</v>
      </c>
      <c r="C107" s="102"/>
      <c r="D107" s="103" t="s">
        <v>609</v>
      </c>
      <c r="E107" s="104" t="s">
        <v>557</v>
      </c>
      <c r="F107" s="105">
        <v>440</v>
      </c>
      <c r="G107" s="104" t="s">
        <v>581</v>
      </c>
      <c r="H107" s="104">
        <v>520</v>
      </c>
      <c r="I107" s="122">
        <v>520</v>
      </c>
      <c r="J107" s="123" t="s">
        <v>610</v>
      </c>
      <c r="K107" s="124">
        <f t="shared" si="19"/>
        <v>80</v>
      </c>
      <c r="L107" s="125">
        <f t="shared" si="20"/>
        <v>0.18181818181818182</v>
      </c>
      <c r="M107" s="126" t="s">
        <v>556</v>
      </c>
      <c r="N107" s="127">
        <v>42208</v>
      </c>
      <c r="O107" s="54"/>
      <c r="P107" s="13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6">
      <c r="A108" s="194">
        <v>19</v>
      </c>
      <c r="B108" s="102">
        <v>41976</v>
      </c>
      <c r="C108" s="102"/>
      <c r="D108" s="103" t="s">
        <v>611</v>
      </c>
      <c r="E108" s="104" t="s">
        <v>557</v>
      </c>
      <c r="F108" s="105">
        <v>360</v>
      </c>
      <c r="G108" s="104" t="s">
        <v>581</v>
      </c>
      <c r="H108" s="104">
        <v>427</v>
      </c>
      <c r="I108" s="122">
        <v>425</v>
      </c>
      <c r="J108" s="123" t="s">
        <v>612</v>
      </c>
      <c r="K108" s="124">
        <f t="shared" si="19"/>
        <v>67</v>
      </c>
      <c r="L108" s="125">
        <f t="shared" si="20"/>
        <v>0.18611111111111112</v>
      </c>
      <c r="M108" s="126" t="s">
        <v>556</v>
      </c>
      <c r="N108" s="127">
        <v>42058</v>
      </c>
      <c r="O108" s="54"/>
      <c r="P108" s="13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6">
      <c r="A109" s="194">
        <v>20</v>
      </c>
      <c r="B109" s="102">
        <v>42012</v>
      </c>
      <c r="C109" s="102"/>
      <c r="D109" s="103" t="s">
        <v>613</v>
      </c>
      <c r="E109" s="104" t="s">
        <v>557</v>
      </c>
      <c r="F109" s="105">
        <v>360</v>
      </c>
      <c r="G109" s="104" t="s">
        <v>581</v>
      </c>
      <c r="H109" s="104">
        <v>455</v>
      </c>
      <c r="I109" s="122">
        <v>420</v>
      </c>
      <c r="J109" s="123" t="s">
        <v>614</v>
      </c>
      <c r="K109" s="124">
        <f t="shared" si="19"/>
        <v>95</v>
      </c>
      <c r="L109" s="125">
        <f t="shared" si="20"/>
        <v>0.2638888888888889</v>
      </c>
      <c r="M109" s="126" t="s">
        <v>556</v>
      </c>
      <c r="N109" s="127">
        <v>42024</v>
      </c>
      <c r="O109" s="54"/>
      <c r="P109" s="13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6">
      <c r="A110" s="194">
        <v>21</v>
      </c>
      <c r="B110" s="102">
        <v>42012</v>
      </c>
      <c r="C110" s="102"/>
      <c r="D110" s="103" t="s">
        <v>615</v>
      </c>
      <c r="E110" s="104" t="s">
        <v>557</v>
      </c>
      <c r="F110" s="105">
        <v>130</v>
      </c>
      <c r="G110" s="104"/>
      <c r="H110" s="104">
        <v>175.5</v>
      </c>
      <c r="I110" s="122">
        <v>165</v>
      </c>
      <c r="J110" s="123" t="s">
        <v>616</v>
      </c>
      <c r="K110" s="124">
        <f t="shared" si="19"/>
        <v>45.5</v>
      </c>
      <c r="L110" s="125">
        <f t="shared" si="20"/>
        <v>0.35</v>
      </c>
      <c r="M110" s="126" t="s">
        <v>556</v>
      </c>
      <c r="N110" s="127">
        <v>43088</v>
      </c>
      <c r="O110" s="54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6">
      <c r="A111" s="194">
        <v>22</v>
      </c>
      <c r="B111" s="102">
        <v>42040</v>
      </c>
      <c r="C111" s="102"/>
      <c r="D111" s="103" t="s">
        <v>376</v>
      </c>
      <c r="E111" s="104" t="s">
        <v>580</v>
      </c>
      <c r="F111" s="105">
        <v>98</v>
      </c>
      <c r="G111" s="104"/>
      <c r="H111" s="104">
        <v>120</v>
      </c>
      <c r="I111" s="122">
        <v>120</v>
      </c>
      <c r="J111" s="123" t="s">
        <v>582</v>
      </c>
      <c r="K111" s="124">
        <f t="shared" si="19"/>
        <v>22</v>
      </c>
      <c r="L111" s="125">
        <f t="shared" si="20"/>
        <v>0.22448979591836735</v>
      </c>
      <c r="M111" s="126" t="s">
        <v>556</v>
      </c>
      <c r="N111" s="127">
        <v>42753</v>
      </c>
      <c r="O111" s="54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6">
      <c r="A112" s="194">
        <v>23</v>
      </c>
      <c r="B112" s="102">
        <v>42040</v>
      </c>
      <c r="C112" s="102"/>
      <c r="D112" s="103" t="s">
        <v>617</v>
      </c>
      <c r="E112" s="104" t="s">
        <v>580</v>
      </c>
      <c r="F112" s="105">
        <v>196</v>
      </c>
      <c r="G112" s="104"/>
      <c r="H112" s="104">
        <v>262</v>
      </c>
      <c r="I112" s="122">
        <v>255</v>
      </c>
      <c r="J112" s="123" t="s">
        <v>582</v>
      </c>
      <c r="K112" s="124">
        <f t="shared" si="19"/>
        <v>66</v>
      </c>
      <c r="L112" s="125">
        <f t="shared" si="20"/>
        <v>0.33673469387755101</v>
      </c>
      <c r="M112" s="126" t="s">
        <v>556</v>
      </c>
      <c r="N112" s="127">
        <v>42599</v>
      </c>
      <c r="O112" s="54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5">
        <v>24</v>
      </c>
      <c r="B113" s="106">
        <v>42067</v>
      </c>
      <c r="C113" s="106"/>
      <c r="D113" s="107" t="s">
        <v>375</v>
      </c>
      <c r="E113" s="108" t="s">
        <v>580</v>
      </c>
      <c r="F113" s="109">
        <v>235</v>
      </c>
      <c r="G113" s="109"/>
      <c r="H113" s="110">
        <v>77</v>
      </c>
      <c r="I113" s="128" t="s">
        <v>618</v>
      </c>
      <c r="J113" s="129" t="s">
        <v>619</v>
      </c>
      <c r="K113" s="130">
        <f t="shared" si="19"/>
        <v>-158</v>
      </c>
      <c r="L113" s="131">
        <f t="shared" si="20"/>
        <v>-0.67234042553191486</v>
      </c>
      <c r="M113" s="132" t="s">
        <v>620</v>
      </c>
      <c r="N113" s="133">
        <v>43522</v>
      </c>
      <c r="O113" s="54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25</v>
      </c>
      <c r="B114" s="102">
        <v>42067</v>
      </c>
      <c r="C114" s="102"/>
      <c r="D114" s="103" t="s">
        <v>453</v>
      </c>
      <c r="E114" s="104" t="s">
        <v>580</v>
      </c>
      <c r="F114" s="105">
        <v>185</v>
      </c>
      <c r="G114" s="104"/>
      <c r="H114" s="104">
        <v>224</v>
      </c>
      <c r="I114" s="122" t="s">
        <v>621</v>
      </c>
      <c r="J114" s="123" t="s">
        <v>582</v>
      </c>
      <c r="K114" s="124">
        <f t="shared" si="19"/>
        <v>39</v>
      </c>
      <c r="L114" s="125">
        <f t="shared" si="20"/>
        <v>0.21081081081081082</v>
      </c>
      <c r="M114" s="126" t="s">
        <v>556</v>
      </c>
      <c r="N114" s="127">
        <v>42647</v>
      </c>
      <c r="O114" s="54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339">
        <v>26</v>
      </c>
      <c r="B115" s="111">
        <v>42090</v>
      </c>
      <c r="C115" s="111"/>
      <c r="D115" s="112" t="s">
        <v>622</v>
      </c>
      <c r="E115" s="113" t="s">
        <v>580</v>
      </c>
      <c r="F115" s="114">
        <v>49.5</v>
      </c>
      <c r="G115" s="115"/>
      <c r="H115" s="115">
        <v>15.85</v>
      </c>
      <c r="I115" s="115">
        <v>67</v>
      </c>
      <c r="J115" s="134" t="s">
        <v>623</v>
      </c>
      <c r="K115" s="115">
        <f t="shared" si="19"/>
        <v>-33.65</v>
      </c>
      <c r="L115" s="135">
        <f t="shared" si="20"/>
        <v>-0.67979797979797973</v>
      </c>
      <c r="M115" s="132" t="s">
        <v>620</v>
      </c>
      <c r="N115" s="136">
        <v>43627</v>
      </c>
      <c r="O115" s="54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27</v>
      </c>
      <c r="B116" s="102">
        <v>42093</v>
      </c>
      <c r="C116" s="102"/>
      <c r="D116" s="103" t="s">
        <v>624</v>
      </c>
      <c r="E116" s="104" t="s">
        <v>580</v>
      </c>
      <c r="F116" s="105">
        <v>183.5</v>
      </c>
      <c r="G116" s="104"/>
      <c r="H116" s="104">
        <v>219</v>
      </c>
      <c r="I116" s="122">
        <v>218</v>
      </c>
      <c r="J116" s="123" t="s">
        <v>625</v>
      </c>
      <c r="K116" s="124">
        <f t="shared" si="19"/>
        <v>35.5</v>
      </c>
      <c r="L116" s="125">
        <f t="shared" si="20"/>
        <v>0.19346049046321526</v>
      </c>
      <c r="M116" s="126" t="s">
        <v>556</v>
      </c>
      <c r="N116" s="127">
        <v>42103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28</v>
      </c>
      <c r="B117" s="102">
        <v>42114</v>
      </c>
      <c r="C117" s="102"/>
      <c r="D117" s="103" t="s">
        <v>626</v>
      </c>
      <c r="E117" s="104" t="s">
        <v>580</v>
      </c>
      <c r="F117" s="105">
        <f>(227+237)/2</f>
        <v>232</v>
      </c>
      <c r="G117" s="104"/>
      <c r="H117" s="104">
        <v>298</v>
      </c>
      <c r="I117" s="122">
        <v>298</v>
      </c>
      <c r="J117" s="123" t="s">
        <v>582</v>
      </c>
      <c r="K117" s="124">
        <f t="shared" si="19"/>
        <v>66</v>
      </c>
      <c r="L117" s="125">
        <f t="shared" si="20"/>
        <v>0.28448275862068967</v>
      </c>
      <c r="M117" s="126" t="s">
        <v>556</v>
      </c>
      <c r="N117" s="127">
        <v>42823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29</v>
      </c>
      <c r="B118" s="102">
        <v>42128</v>
      </c>
      <c r="C118" s="102"/>
      <c r="D118" s="103" t="s">
        <v>627</v>
      </c>
      <c r="E118" s="104" t="s">
        <v>557</v>
      </c>
      <c r="F118" s="105">
        <v>385</v>
      </c>
      <c r="G118" s="104"/>
      <c r="H118" s="104">
        <f>212.5+331</f>
        <v>543.5</v>
      </c>
      <c r="I118" s="122">
        <v>510</v>
      </c>
      <c r="J118" s="123" t="s">
        <v>628</v>
      </c>
      <c r="K118" s="124">
        <f t="shared" si="19"/>
        <v>158.5</v>
      </c>
      <c r="L118" s="125">
        <f t="shared" si="20"/>
        <v>0.41168831168831171</v>
      </c>
      <c r="M118" s="126" t="s">
        <v>556</v>
      </c>
      <c r="N118" s="127">
        <v>42235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30</v>
      </c>
      <c r="B119" s="102">
        <v>42128</v>
      </c>
      <c r="C119" s="102"/>
      <c r="D119" s="103" t="s">
        <v>629</v>
      </c>
      <c r="E119" s="104" t="s">
        <v>557</v>
      </c>
      <c r="F119" s="105">
        <v>115.5</v>
      </c>
      <c r="G119" s="104"/>
      <c r="H119" s="104">
        <v>146</v>
      </c>
      <c r="I119" s="122">
        <v>142</v>
      </c>
      <c r="J119" s="123" t="s">
        <v>630</v>
      </c>
      <c r="K119" s="124">
        <f t="shared" si="19"/>
        <v>30.5</v>
      </c>
      <c r="L119" s="125">
        <f t="shared" si="20"/>
        <v>0.26406926406926406</v>
      </c>
      <c r="M119" s="126" t="s">
        <v>556</v>
      </c>
      <c r="N119" s="127">
        <v>42202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31</v>
      </c>
      <c r="B120" s="102">
        <v>42151</v>
      </c>
      <c r="C120" s="102"/>
      <c r="D120" s="103" t="s">
        <v>631</v>
      </c>
      <c r="E120" s="104" t="s">
        <v>557</v>
      </c>
      <c r="F120" s="105">
        <v>237.5</v>
      </c>
      <c r="G120" s="104"/>
      <c r="H120" s="104">
        <v>279.5</v>
      </c>
      <c r="I120" s="122">
        <v>278</v>
      </c>
      <c r="J120" s="123" t="s">
        <v>582</v>
      </c>
      <c r="K120" s="124">
        <f t="shared" si="19"/>
        <v>42</v>
      </c>
      <c r="L120" s="125">
        <f t="shared" si="20"/>
        <v>0.17684210526315788</v>
      </c>
      <c r="M120" s="126" t="s">
        <v>556</v>
      </c>
      <c r="N120" s="127">
        <v>42222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32</v>
      </c>
      <c r="B121" s="102">
        <v>42174</v>
      </c>
      <c r="C121" s="102"/>
      <c r="D121" s="103" t="s">
        <v>601</v>
      </c>
      <c r="E121" s="104" t="s">
        <v>580</v>
      </c>
      <c r="F121" s="105">
        <v>340</v>
      </c>
      <c r="G121" s="104"/>
      <c r="H121" s="104">
        <v>448</v>
      </c>
      <c r="I121" s="122">
        <v>448</v>
      </c>
      <c r="J121" s="123" t="s">
        <v>582</v>
      </c>
      <c r="K121" s="124">
        <f t="shared" si="19"/>
        <v>108</v>
      </c>
      <c r="L121" s="125">
        <f t="shared" si="20"/>
        <v>0.31764705882352939</v>
      </c>
      <c r="M121" s="126" t="s">
        <v>556</v>
      </c>
      <c r="N121" s="127">
        <v>43018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33</v>
      </c>
      <c r="B122" s="102">
        <v>42191</v>
      </c>
      <c r="C122" s="102"/>
      <c r="D122" s="103" t="s">
        <v>632</v>
      </c>
      <c r="E122" s="104" t="s">
        <v>580</v>
      </c>
      <c r="F122" s="105">
        <v>390</v>
      </c>
      <c r="G122" s="104"/>
      <c r="H122" s="104">
        <v>460</v>
      </c>
      <c r="I122" s="122">
        <v>460</v>
      </c>
      <c r="J122" s="123" t="s">
        <v>582</v>
      </c>
      <c r="K122" s="124">
        <f t="shared" ref="K122:K142" si="21">H122-F122</f>
        <v>70</v>
      </c>
      <c r="L122" s="125">
        <f t="shared" ref="L122:L142" si="22">K122/F122</f>
        <v>0.17948717948717949</v>
      </c>
      <c r="M122" s="126" t="s">
        <v>556</v>
      </c>
      <c r="N122" s="127">
        <v>42478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5">
        <v>34</v>
      </c>
      <c r="B123" s="106">
        <v>42195</v>
      </c>
      <c r="C123" s="106"/>
      <c r="D123" s="107" t="s">
        <v>633</v>
      </c>
      <c r="E123" s="108" t="s">
        <v>580</v>
      </c>
      <c r="F123" s="109">
        <v>122.5</v>
      </c>
      <c r="G123" s="109"/>
      <c r="H123" s="110">
        <v>61</v>
      </c>
      <c r="I123" s="128">
        <v>172</v>
      </c>
      <c r="J123" s="129" t="s">
        <v>634</v>
      </c>
      <c r="K123" s="130">
        <f t="shared" si="21"/>
        <v>-61.5</v>
      </c>
      <c r="L123" s="131">
        <f t="shared" si="22"/>
        <v>-0.50204081632653064</v>
      </c>
      <c r="M123" s="132" t="s">
        <v>620</v>
      </c>
      <c r="N123" s="133">
        <v>43333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35</v>
      </c>
      <c r="B124" s="102">
        <v>42219</v>
      </c>
      <c r="C124" s="102"/>
      <c r="D124" s="103" t="s">
        <v>635</v>
      </c>
      <c r="E124" s="104" t="s">
        <v>580</v>
      </c>
      <c r="F124" s="105">
        <v>297.5</v>
      </c>
      <c r="G124" s="104"/>
      <c r="H124" s="104">
        <v>350</v>
      </c>
      <c r="I124" s="122">
        <v>360</v>
      </c>
      <c r="J124" s="123" t="s">
        <v>636</v>
      </c>
      <c r="K124" s="124">
        <f t="shared" si="21"/>
        <v>52.5</v>
      </c>
      <c r="L124" s="125">
        <f t="shared" si="22"/>
        <v>0.17647058823529413</v>
      </c>
      <c r="M124" s="126" t="s">
        <v>556</v>
      </c>
      <c r="N124" s="127">
        <v>42232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36</v>
      </c>
      <c r="B125" s="102">
        <v>42219</v>
      </c>
      <c r="C125" s="102"/>
      <c r="D125" s="103" t="s">
        <v>637</v>
      </c>
      <c r="E125" s="104" t="s">
        <v>580</v>
      </c>
      <c r="F125" s="105">
        <v>115.5</v>
      </c>
      <c r="G125" s="104"/>
      <c r="H125" s="104">
        <v>149</v>
      </c>
      <c r="I125" s="122">
        <v>140</v>
      </c>
      <c r="J125" s="137" t="s">
        <v>638</v>
      </c>
      <c r="K125" s="124">
        <f t="shared" si="21"/>
        <v>33.5</v>
      </c>
      <c r="L125" s="125">
        <f t="shared" si="22"/>
        <v>0.29004329004329005</v>
      </c>
      <c r="M125" s="126" t="s">
        <v>556</v>
      </c>
      <c r="N125" s="127">
        <v>42740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37</v>
      </c>
      <c r="B126" s="102">
        <v>42251</v>
      </c>
      <c r="C126" s="102"/>
      <c r="D126" s="103" t="s">
        <v>631</v>
      </c>
      <c r="E126" s="104" t="s">
        <v>580</v>
      </c>
      <c r="F126" s="105">
        <v>226</v>
      </c>
      <c r="G126" s="104"/>
      <c r="H126" s="104">
        <v>292</v>
      </c>
      <c r="I126" s="122">
        <v>292</v>
      </c>
      <c r="J126" s="123" t="s">
        <v>639</v>
      </c>
      <c r="K126" s="124">
        <f t="shared" si="21"/>
        <v>66</v>
      </c>
      <c r="L126" s="125">
        <f t="shared" si="22"/>
        <v>0.29203539823008851</v>
      </c>
      <c r="M126" s="126" t="s">
        <v>556</v>
      </c>
      <c r="N126" s="127">
        <v>42286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38</v>
      </c>
      <c r="B127" s="102">
        <v>42254</v>
      </c>
      <c r="C127" s="102"/>
      <c r="D127" s="103" t="s">
        <v>626</v>
      </c>
      <c r="E127" s="104" t="s">
        <v>580</v>
      </c>
      <c r="F127" s="105">
        <v>232.5</v>
      </c>
      <c r="G127" s="104"/>
      <c r="H127" s="104">
        <v>312.5</v>
      </c>
      <c r="I127" s="122">
        <v>310</v>
      </c>
      <c r="J127" s="123" t="s">
        <v>582</v>
      </c>
      <c r="K127" s="124">
        <f t="shared" si="21"/>
        <v>80</v>
      </c>
      <c r="L127" s="125">
        <f t="shared" si="22"/>
        <v>0.34408602150537637</v>
      </c>
      <c r="M127" s="126" t="s">
        <v>556</v>
      </c>
      <c r="N127" s="127">
        <v>42823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39</v>
      </c>
      <c r="B128" s="102">
        <v>42268</v>
      </c>
      <c r="C128" s="102"/>
      <c r="D128" s="103" t="s">
        <v>640</v>
      </c>
      <c r="E128" s="104" t="s">
        <v>580</v>
      </c>
      <c r="F128" s="105">
        <v>196.5</v>
      </c>
      <c r="G128" s="104"/>
      <c r="H128" s="104">
        <v>238</v>
      </c>
      <c r="I128" s="122">
        <v>238</v>
      </c>
      <c r="J128" s="123" t="s">
        <v>639</v>
      </c>
      <c r="K128" s="124">
        <f t="shared" si="21"/>
        <v>41.5</v>
      </c>
      <c r="L128" s="125">
        <f t="shared" si="22"/>
        <v>0.21119592875318066</v>
      </c>
      <c r="M128" s="126" t="s">
        <v>556</v>
      </c>
      <c r="N128" s="127">
        <v>42291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40</v>
      </c>
      <c r="B129" s="102">
        <v>42271</v>
      </c>
      <c r="C129" s="102"/>
      <c r="D129" s="103" t="s">
        <v>579</v>
      </c>
      <c r="E129" s="104" t="s">
        <v>580</v>
      </c>
      <c r="F129" s="105">
        <v>65</v>
      </c>
      <c r="G129" s="104"/>
      <c r="H129" s="104">
        <v>82</v>
      </c>
      <c r="I129" s="122">
        <v>82</v>
      </c>
      <c r="J129" s="123" t="s">
        <v>639</v>
      </c>
      <c r="K129" s="124">
        <f t="shared" si="21"/>
        <v>17</v>
      </c>
      <c r="L129" s="125">
        <f t="shared" si="22"/>
        <v>0.26153846153846155</v>
      </c>
      <c r="M129" s="126" t="s">
        <v>556</v>
      </c>
      <c r="N129" s="127">
        <v>42578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41</v>
      </c>
      <c r="B130" s="102">
        <v>42291</v>
      </c>
      <c r="C130" s="102"/>
      <c r="D130" s="103" t="s">
        <v>641</v>
      </c>
      <c r="E130" s="104" t="s">
        <v>580</v>
      </c>
      <c r="F130" s="105">
        <v>144</v>
      </c>
      <c r="G130" s="104"/>
      <c r="H130" s="104">
        <v>182.5</v>
      </c>
      <c r="I130" s="122">
        <v>181</v>
      </c>
      <c r="J130" s="123" t="s">
        <v>639</v>
      </c>
      <c r="K130" s="124">
        <f t="shared" si="21"/>
        <v>38.5</v>
      </c>
      <c r="L130" s="125">
        <f t="shared" si="22"/>
        <v>0.2673611111111111</v>
      </c>
      <c r="M130" s="126" t="s">
        <v>556</v>
      </c>
      <c r="N130" s="127">
        <v>42817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42</v>
      </c>
      <c r="B131" s="102">
        <v>42291</v>
      </c>
      <c r="C131" s="102"/>
      <c r="D131" s="103" t="s">
        <v>642</v>
      </c>
      <c r="E131" s="104" t="s">
        <v>580</v>
      </c>
      <c r="F131" s="105">
        <v>264</v>
      </c>
      <c r="G131" s="104"/>
      <c r="H131" s="104">
        <v>311</v>
      </c>
      <c r="I131" s="122">
        <v>311</v>
      </c>
      <c r="J131" s="123" t="s">
        <v>639</v>
      </c>
      <c r="K131" s="124">
        <f t="shared" si="21"/>
        <v>47</v>
      </c>
      <c r="L131" s="125">
        <f t="shared" si="22"/>
        <v>0.17803030303030304</v>
      </c>
      <c r="M131" s="126" t="s">
        <v>556</v>
      </c>
      <c r="N131" s="127">
        <v>42604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43</v>
      </c>
      <c r="B132" s="102">
        <v>42318</v>
      </c>
      <c r="C132" s="102"/>
      <c r="D132" s="103" t="s">
        <v>643</v>
      </c>
      <c r="E132" s="104" t="s">
        <v>557</v>
      </c>
      <c r="F132" s="105">
        <v>549.5</v>
      </c>
      <c r="G132" s="104"/>
      <c r="H132" s="104">
        <v>630</v>
      </c>
      <c r="I132" s="122">
        <v>630</v>
      </c>
      <c r="J132" s="123" t="s">
        <v>639</v>
      </c>
      <c r="K132" s="124">
        <f t="shared" si="21"/>
        <v>80.5</v>
      </c>
      <c r="L132" s="125">
        <f t="shared" si="22"/>
        <v>0.1464968152866242</v>
      </c>
      <c r="M132" s="126" t="s">
        <v>556</v>
      </c>
      <c r="N132" s="127">
        <v>42419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4">
        <v>44</v>
      </c>
      <c r="B133" s="102">
        <v>42342</v>
      </c>
      <c r="C133" s="102"/>
      <c r="D133" s="103" t="s">
        <v>644</v>
      </c>
      <c r="E133" s="104" t="s">
        <v>580</v>
      </c>
      <c r="F133" s="105">
        <v>1027.5</v>
      </c>
      <c r="G133" s="104"/>
      <c r="H133" s="104">
        <v>1315</v>
      </c>
      <c r="I133" s="122">
        <v>1250</v>
      </c>
      <c r="J133" s="123" t="s">
        <v>639</v>
      </c>
      <c r="K133" s="124">
        <f t="shared" si="21"/>
        <v>287.5</v>
      </c>
      <c r="L133" s="125">
        <f t="shared" si="22"/>
        <v>0.27980535279805352</v>
      </c>
      <c r="M133" s="126" t="s">
        <v>556</v>
      </c>
      <c r="N133" s="127">
        <v>43244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45</v>
      </c>
      <c r="B134" s="102">
        <v>42367</v>
      </c>
      <c r="C134" s="102"/>
      <c r="D134" s="103" t="s">
        <v>645</v>
      </c>
      <c r="E134" s="104" t="s">
        <v>580</v>
      </c>
      <c r="F134" s="105">
        <v>465</v>
      </c>
      <c r="G134" s="104"/>
      <c r="H134" s="104">
        <v>540</v>
      </c>
      <c r="I134" s="122">
        <v>540</v>
      </c>
      <c r="J134" s="123" t="s">
        <v>639</v>
      </c>
      <c r="K134" s="124">
        <f t="shared" si="21"/>
        <v>75</v>
      </c>
      <c r="L134" s="125">
        <f t="shared" si="22"/>
        <v>0.16129032258064516</v>
      </c>
      <c r="M134" s="126" t="s">
        <v>556</v>
      </c>
      <c r="N134" s="127">
        <v>42530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94">
        <v>46</v>
      </c>
      <c r="B135" s="102">
        <v>42380</v>
      </c>
      <c r="C135" s="102"/>
      <c r="D135" s="103" t="s">
        <v>376</v>
      </c>
      <c r="E135" s="104" t="s">
        <v>557</v>
      </c>
      <c r="F135" s="105">
        <v>81</v>
      </c>
      <c r="G135" s="104"/>
      <c r="H135" s="104">
        <v>110</v>
      </c>
      <c r="I135" s="122">
        <v>110</v>
      </c>
      <c r="J135" s="123" t="s">
        <v>639</v>
      </c>
      <c r="K135" s="124">
        <f t="shared" si="21"/>
        <v>29</v>
      </c>
      <c r="L135" s="125">
        <f t="shared" si="22"/>
        <v>0.35802469135802467</v>
      </c>
      <c r="M135" s="126" t="s">
        <v>556</v>
      </c>
      <c r="N135" s="127">
        <v>42745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47</v>
      </c>
      <c r="B136" s="102">
        <v>42382</v>
      </c>
      <c r="C136" s="102"/>
      <c r="D136" s="103" t="s">
        <v>646</v>
      </c>
      <c r="E136" s="104" t="s">
        <v>557</v>
      </c>
      <c r="F136" s="105">
        <v>417.5</v>
      </c>
      <c r="G136" s="104"/>
      <c r="H136" s="104">
        <v>547</v>
      </c>
      <c r="I136" s="122">
        <v>535</v>
      </c>
      <c r="J136" s="123" t="s">
        <v>639</v>
      </c>
      <c r="K136" s="124">
        <f t="shared" si="21"/>
        <v>129.5</v>
      </c>
      <c r="L136" s="125">
        <f t="shared" si="22"/>
        <v>0.31017964071856285</v>
      </c>
      <c r="M136" s="126" t="s">
        <v>556</v>
      </c>
      <c r="N136" s="127">
        <v>42578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48</v>
      </c>
      <c r="B137" s="102">
        <v>42408</v>
      </c>
      <c r="C137" s="102"/>
      <c r="D137" s="103" t="s">
        <v>647</v>
      </c>
      <c r="E137" s="104" t="s">
        <v>580</v>
      </c>
      <c r="F137" s="105">
        <v>650</v>
      </c>
      <c r="G137" s="104"/>
      <c r="H137" s="104">
        <v>800</v>
      </c>
      <c r="I137" s="122">
        <v>800</v>
      </c>
      <c r="J137" s="123" t="s">
        <v>639</v>
      </c>
      <c r="K137" s="124">
        <f t="shared" si="21"/>
        <v>150</v>
      </c>
      <c r="L137" s="125">
        <f t="shared" si="22"/>
        <v>0.23076923076923078</v>
      </c>
      <c r="M137" s="126" t="s">
        <v>556</v>
      </c>
      <c r="N137" s="127">
        <v>43154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49</v>
      </c>
      <c r="B138" s="102">
        <v>42433</v>
      </c>
      <c r="C138" s="102"/>
      <c r="D138" s="103" t="s">
        <v>193</v>
      </c>
      <c r="E138" s="104" t="s">
        <v>580</v>
      </c>
      <c r="F138" s="105">
        <v>437.5</v>
      </c>
      <c r="G138" s="104"/>
      <c r="H138" s="104">
        <v>504.5</v>
      </c>
      <c r="I138" s="122">
        <v>522</v>
      </c>
      <c r="J138" s="123" t="s">
        <v>648</v>
      </c>
      <c r="K138" s="124">
        <f t="shared" si="21"/>
        <v>67</v>
      </c>
      <c r="L138" s="125">
        <f t="shared" si="22"/>
        <v>0.15314285714285714</v>
      </c>
      <c r="M138" s="126" t="s">
        <v>556</v>
      </c>
      <c r="N138" s="127">
        <v>42480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50</v>
      </c>
      <c r="B139" s="102">
        <v>42438</v>
      </c>
      <c r="C139" s="102"/>
      <c r="D139" s="103" t="s">
        <v>649</v>
      </c>
      <c r="E139" s="104" t="s">
        <v>580</v>
      </c>
      <c r="F139" s="105">
        <v>189.5</v>
      </c>
      <c r="G139" s="104"/>
      <c r="H139" s="104">
        <v>218</v>
      </c>
      <c r="I139" s="122">
        <v>218</v>
      </c>
      <c r="J139" s="123" t="s">
        <v>639</v>
      </c>
      <c r="K139" s="124">
        <f t="shared" si="21"/>
        <v>28.5</v>
      </c>
      <c r="L139" s="125">
        <f t="shared" si="22"/>
        <v>0.15039577836411611</v>
      </c>
      <c r="M139" s="126" t="s">
        <v>556</v>
      </c>
      <c r="N139" s="127">
        <v>43034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39">
        <v>51</v>
      </c>
      <c r="B140" s="111">
        <v>42471</v>
      </c>
      <c r="C140" s="111"/>
      <c r="D140" s="112" t="s">
        <v>650</v>
      </c>
      <c r="E140" s="113" t="s">
        <v>580</v>
      </c>
      <c r="F140" s="114">
        <v>36.5</v>
      </c>
      <c r="G140" s="115"/>
      <c r="H140" s="115">
        <v>15.85</v>
      </c>
      <c r="I140" s="115">
        <v>60</v>
      </c>
      <c r="J140" s="134" t="s">
        <v>651</v>
      </c>
      <c r="K140" s="130">
        <f t="shared" si="21"/>
        <v>-20.65</v>
      </c>
      <c r="L140" s="164">
        <f t="shared" si="22"/>
        <v>-0.5657534246575342</v>
      </c>
      <c r="M140" s="132" t="s">
        <v>620</v>
      </c>
      <c r="N140" s="165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52</v>
      </c>
      <c r="B141" s="102">
        <v>42472</v>
      </c>
      <c r="C141" s="102"/>
      <c r="D141" s="103" t="s">
        <v>652</v>
      </c>
      <c r="E141" s="104" t="s">
        <v>580</v>
      </c>
      <c r="F141" s="105">
        <v>93</v>
      </c>
      <c r="G141" s="104"/>
      <c r="H141" s="104">
        <v>149</v>
      </c>
      <c r="I141" s="122">
        <v>140</v>
      </c>
      <c r="J141" s="137" t="s">
        <v>653</v>
      </c>
      <c r="K141" s="124">
        <f t="shared" si="21"/>
        <v>56</v>
      </c>
      <c r="L141" s="125">
        <f t="shared" si="22"/>
        <v>0.60215053763440862</v>
      </c>
      <c r="M141" s="126" t="s">
        <v>556</v>
      </c>
      <c r="N141" s="127">
        <v>42740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53</v>
      </c>
      <c r="B142" s="102">
        <v>42472</v>
      </c>
      <c r="C142" s="102"/>
      <c r="D142" s="103" t="s">
        <v>654</v>
      </c>
      <c r="E142" s="104" t="s">
        <v>580</v>
      </c>
      <c r="F142" s="105">
        <v>130</v>
      </c>
      <c r="G142" s="104"/>
      <c r="H142" s="104">
        <v>150</v>
      </c>
      <c r="I142" s="122" t="s">
        <v>655</v>
      </c>
      <c r="J142" s="123" t="s">
        <v>639</v>
      </c>
      <c r="K142" s="124">
        <f t="shared" si="21"/>
        <v>20</v>
      </c>
      <c r="L142" s="125">
        <f t="shared" si="22"/>
        <v>0.15384615384615385</v>
      </c>
      <c r="M142" s="126" t="s">
        <v>556</v>
      </c>
      <c r="N142" s="127">
        <v>42564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4">
        <v>54</v>
      </c>
      <c r="B143" s="102">
        <v>42473</v>
      </c>
      <c r="C143" s="102"/>
      <c r="D143" s="103" t="s">
        <v>344</v>
      </c>
      <c r="E143" s="104" t="s">
        <v>580</v>
      </c>
      <c r="F143" s="105">
        <v>196</v>
      </c>
      <c r="G143" s="104"/>
      <c r="H143" s="104">
        <v>299</v>
      </c>
      <c r="I143" s="122">
        <v>299</v>
      </c>
      <c r="J143" s="123" t="s">
        <v>639</v>
      </c>
      <c r="K143" s="124">
        <v>103</v>
      </c>
      <c r="L143" s="125">
        <v>0.52551020408163296</v>
      </c>
      <c r="M143" s="126" t="s">
        <v>556</v>
      </c>
      <c r="N143" s="127">
        <v>42620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55</v>
      </c>
      <c r="B144" s="102">
        <v>42473</v>
      </c>
      <c r="C144" s="102"/>
      <c r="D144" s="103" t="s">
        <v>713</v>
      </c>
      <c r="E144" s="104" t="s">
        <v>580</v>
      </c>
      <c r="F144" s="105">
        <v>88</v>
      </c>
      <c r="G144" s="104"/>
      <c r="H144" s="104">
        <v>103</v>
      </c>
      <c r="I144" s="122">
        <v>103</v>
      </c>
      <c r="J144" s="123" t="s">
        <v>639</v>
      </c>
      <c r="K144" s="124">
        <v>15</v>
      </c>
      <c r="L144" s="125">
        <v>0.170454545454545</v>
      </c>
      <c r="M144" s="126" t="s">
        <v>556</v>
      </c>
      <c r="N144" s="127">
        <v>42530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56</v>
      </c>
      <c r="B145" s="102">
        <v>42492</v>
      </c>
      <c r="C145" s="102"/>
      <c r="D145" s="103" t="s">
        <v>656</v>
      </c>
      <c r="E145" s="104" t="s">
        <v>580</v>
      </c>
      <c r="F145" s="105">
        <v>127.5</v>
      </c>
      <c r="G145" s="104"/>
      <c r="H145" s="104">
        <v>148</v>
      </c>
      <c r="I145" s="122" t="s">
        <v>657</v>
      </c>
      <c r="J145" s="123" t="s">
        <v>639</v>
      </c>
      <c r="K145" s="124">
        <f>H145-F145</f>
        <v>20.5</v>
      </c>
      <c r="L145" s="125">
        <f>K145/F145</f>
        <v>0.16078431372549021</v>
      </c>
      <c r="M145" s="126" t="s">
        <v>556</v>
      </c>
      <c r="N145" s="127">
        <v>42564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57</v>
      </c>
      <c r="B146" s="102">
        <v>42493</v>
      </c>
      <c r="C146" s="102"/>
      <c r="D146" s="103" t="s">
        <v>658</v>
      </c>
      <c r="E146" s="104" t="s">
        <v>580</v>
      </c>
      <c r="F146" s="105">
        <v>675</v>
      </c>
      <c r="G146" s="104"/>
      <c r="H146" s="104">
        <v>815</v>
      </c>
      <c r="I146" s="122" t="s">
        <v>659</v>
      </c>
      <c r="J146" s="123" t="s">
        <v>639</v>
      </c>
      <c r="K146" s="124">
        <f>H146-F146</f>
        <v>140</v>
      </c>
      <c r="L146" s="125">
        <f>K146/F146</f>
        <v>0.2074074074074074</v>
      </c>
      <c r="M146" s="126" t="s">
        <v>556</v>
      </c>
      <c r="N146" s="127">
        <v>43154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5">
        <v>58</v>
      </c>
      <c r="B147" s="106">
        <v>42522</v>
      </c>
      <c r="C147" s="106"/>
      <c r="D147" s="107" t="s">
        <v>714</v>
      </c>
      <c r="E147" s="108" t="s">
        <v>580</v>
      </c>
      <c r="F147" s="109">
        <v>500</v>
      </c>
      <c r="G147" s="109"/>
      <c r="H147" s="110">
        <v>232.5</v>
      </c>
      <c r="I147" s="128" t="s">
        <v>715</v>
      </c>
      <c r="J147" s="129" t="s">
        <v>716</v>
      </c>
      <c r="K147" s="130">
        <f>H147-F147</f>
        <v>-267.5</v>
      </c>
      <c r="L147" s="131">
        <f>K147/F147</f>
        <v>-0.53500000000000003</v>
      </c>
      <c r="M147" s="132" t="s">
        <v>620</v>
      </c>
      <c r="N147" s="133">
        <v>43735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59</v>
      </c>
      <c r="B148" s="102">
        <v>42527</v>
      </c>
      <c r="C148" s="102"/>
      <c r="D148" s="103" t="s">
        <v>660</v>
      </c>
      <c r="E148" s="104" t="s">
        <v>580</v>
      </c>
      <c r="F148" s="105">
        <v>110</v>
      </c>
      <c r="G148" s="104"/>
      <c r="H148" s="104">
        <v>126.5</v>
      </c>
      <c r="I148" s="122">
        <v>125</v>
      </c>
      <c r="J148" s="123" t="s">
        <v>589</v>
      </c>
      <c r="K148" s="124">
        <f>H148-F148</f>
        <v>16.5</v>
      </c>
      <c r="L148" s="125">
        <f>K148/F148</f>
        <v>0.15</v>
      </c>
      <c r="M148" s="126" t="s">
        <v>556</v>
      </c>
      <c r="N148" s="127">
        <v>42552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60</v>
      </c>
      <c r="B149" s="102">
        <v>42538</v>
      </c>
      <c r="C149" s="102"/>
      <c r="D149" s="103" t="s">
        <v>661</v>
      </c>
      <c r="E149" s="104" t="s">
        <v>580</v>
      </c>
      <c r="F149" s="105">
        <v>44</v>
      </c>
      <c r="G149" s="104"/>
      <c r="H149" s="104">
        <v>69.5</v>
      </c>
      <c r="I149" s="122">
        <v>69.5</v>
      </c>
      <c r="J149" s="123" t="s">
        <v>662</v>
      </c>
      <c r="K149" s="124">
        <f>H149-F149</f>
        <v>25.5</v>
      </c>
      <c r="L149" s="125">
        <f>K149/F149</f>
        <v>0.57954545454545459</v>
      </c>
      <c r="M149" s="126" t="s">
        <v>556</v>
      </c>
      <c r="N149" s="127">
        <v>42977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61</v>
      </c>
      <c r="B150" s="102">
        <v>42549</v>
      </c>
      <c r="C150" s="102"/>
      <c r="D150" s="144" t="s">
        <v>717</v>
      </c>
      <c r="E150" s="104" t="s">
        <v>580</v>
      </c>
      <c r="F150" s="105">
        <v>262.5</v>
      </c>
      <c r="G150" s="104"/>
      <c r="H150" s="104">
        <v>340</v>
      </c>
      <c r="I150" s="122">
        <v>333</v>
      </c>
      <c r="J150" s="123" t="s">
        <v>718</v>
      </c>
      <c r="K150" s="124">
        <v>77.5</v>
      </c>
      <c r="L150" s="125">
        <v>0.29523809523809502</v>
      </c>
      <c r="M150" s="126" t="s">
        <v>556</v>
      </c>
      <c r="N150" s="127">
        <v>43017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62</v>
      </c>
      <c r="B151" s="102">
        <v>42549</v>
      </c>
      <c r="C151" s="102"/>
      <c r="D151" s="144" t="s">
        <v>719</v>
      </c>
      <c r="E151" s="104" t="s">
        <v>580</v>
      </c>
      <c r="F151" s="105">
        <v>840</v>
      </c>
      <c r="G151" s="104"/>
      <c r="H151" s="104">
        <v>1230</v>
      </c>
      <c r="I151" s="122">
        <v>1230</v>
      </c>
      <c r="J151" s="123" t="s">
        <v>639</v>
      </c>
      <c r="K151" s="124">
        <v>390</v>
      </c>
      <c r="L151" s="125">
        <v>0.46428571428571402</v>
      </c>
      <c r="M151" s="126" t="s">
        <v>556</v>
      </c>
      <c r="N151" s="127">
        <v>42649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340">
        <v>63</v>
      </c>
      <c r="B152" s="139">
        <v>42556</v>
      </c>
      <c r="C152" s="139"/>
      <c r="D152" s="140" t="s">
        <v>663</v>
      </c>
      <c r="E152" s="141" t="s">
        <v>580</v>
      </c>
      <c r="F152" s="142">
        <v>395</v>
      </c>
      <c r="G152" s="143"/>
      <c r="H152" s="143">
        <f>(468.5+342.5)/2</f>
        <v>405.5</v>
      </c>
      <c r="I152" s="143">
        <v>510</v>
      </c>
      <c r="J152" s="166" t="s">
        <v>664</v>
      </c>
      <c r="K152" s="167">
        <f t="shared" ref="K152:K158" si="23">H152-F152</f>
        <v>10.5</v>
      </c>
      <c r="L152" s="168">
        <f t="shared" ref="L152:L158" si="24">K152/F152</f>
        <v>2.6582278481012658E-2</v>
      </c>
      <c r="M152" s="169" t="s">
        <v>665</v>
      </c>
      <c r="N152" s="170">
        <v>43606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5">
        <v>64</v>
      </c>
      <c r="B153" s="106">
        <v>42584</v>
      </c>
      <c r="C153" s="106"/>
      <c r="D153" s="107" t="s">
        <v>666</v>
      </c>
      <c r="E153" s="108" t="s">
        <v>557</v>
      </c>
      <c r="F153" s="109">
        <f>169.5-12.8</f>
        <v>156.69999999999999</v>
      </c>
      <c r="G153" s="109"/>
      <c r="H153" s="110">
        <v>77</v>
      </c>
      <c r="I153" s="128" t="s">
        <v>667</v>
      </c>
      <c r="J153" s="359" t="s">
        <v>795</v>
      </c>
      <c r="K153" s="130">
        <f t="shared" si="23"/>
        <v>-79.699999999999989</v>
      </c>
      <c r="L153" s="131">
        <f t="shared" si="24"/>
        <v>-0.50861518825781749</v>
      </c>
      <c r="M153" s="132" t="s">
        <v>620</v>
      </c>
      <c r="N153" s="133">
        <v>43522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5">
        <v>65</v>
      </c>
      <c r="B154" s="106">
        <v>42586</v>
      </c>
      <c r="C154" s="106"/>
      <c r="D154" s="107" t="s">
        <v>668</v>
      </c>
      <c r="E154" s="108" t="s">
        <v>580</v>
      </c>
      <c r="F154" s="109">
        <v>400</v>
      </c>
      <c r="G154" s="109"/>
      <c r="H154" s="110">
        <v>305</v>
      </c>
      <c r="I154" s="128">
        <v>475</v>
      </c>
      <c r="J154" s="129" t="s">
        <v>669</v>
      </c>
      <c r="K154" s="130">
        <f t="shared" si="23"/>
        <v>-95</v>
      </c>
      <c r="L154" s="131">
        <f t="shared" si="24"/>
        <v>-0.23749999999999999</v>
      </c>
      <c r="M154" s="132" t="s">
        <v>620</v>
      </c>
      <c r="N154" s="133">
        <v>43606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66</v>
      </c>
      <c r="B155" s="102">
        <v>42593</v>
      </c>
      <c r="C155" s="102"/>
      <c r="D155" s="103" t="s">
        <v>670</v>
      </c>
      <c r="E155" s="104" t="s">
        <v>580</v>
      </c>
      <c r="F155" s="105">
        <v>86.5</v>
      </c>
      <c r="G155" s="104"/>
      <c r="H155" s="104">
        <v>130</v>
      </c>
      <c r="I155" s="122">
        <v>130</v>
      </c>
      <c r="J155" s="137" t="s">
        <v>671</v>
      </c>
      <c r="K155" s="124">
        <f t="shared" si="23"/>
        <v>43.5</v>
      </c>
      <c r="L155" s="125">
        <f t="shared" si="24"/>
        <v>0.50289017341040465</v>
      </c>
      <c r="M155" s="126" t="s">
        <v>556</v>
      </c>
      <c r="N155" s="127">
        <v>43091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5">
        <v>67</v>
      </c>
      <c r="B156" s="106">
        <v>42600</v>
      </c>
      <c r="C156" s="106"/>
      <c r="D156" s="107" t="s">
        <v>367</v>
      </c>
      <c r="E156" s="108" t="s">
        <v>580</v>
      </c>
      <c r="F156" s="109">
        <v>133.5</v>
      </c>
      <c r="G156" s="109"/>
      <c r="H156" s="110">
        <v>126.5</v>
      </c>
      <c r="I156" s="128">
        <v>178</v>
      </c>
      <c r="J156" s="129" t="s">
        <v>672</v>
      </c>
      <c r="K156" s="130">
        <f t="shared" si="23"/>
        <v>-7</v>
      </c>
      <c r="L156" s="131">
        <f t="shared" si="24"/>
        <v>-5.2434456928838954E-2</v>
      </c>
      <c r="M156" s="132" t="s">
        <v>620</v>
      </c>
      <c r="N156" s="133">
        <v>42615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68</v>
      </c>
      <c r="B157" s="102">
        <v>42613</v>
      </c>
      <c r="C157" s="102"/>
      <c r="D157" s="103" t="s">
        <v>673</v>
      </c>
      <c r="E157" s="104" t="s">
        <v>580</v>
      </c>
      <c r="F157" s="105">
        <v>560</v>
      </c>
      <c r="G157" s="104"/>
      <c r="H157" s="104">
        <v>725</v>
      </c>
      <c r="I157" s="122">
        <v>725</v>
      </c>
      <c r="J157" s="123" t="s">
        <v>582</v>
      </c>
      <c r="K157" s="124">
        <f t="shared" si="23"/>
        <v>165</v>
      </c>
      <c r="L157" s="125">
        <f t="shared" si="24"/>
        <v>0.29464285714285715</v>
      </c>
      <c r="M157" s="126" t="s">
        <v>556</v>
      </c>
      <c r="N157" s="127">
        <v>42456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69</v>
      </c>
      <c r="B158" s="102">
        <v>42614</v>
      </c>
      <c r="C158" s="102"/>
      <c r="D158" s="103" t="s">
        <v>674</v>
      </c>
      <c r="E158" s="104" t="s">
        <v>580</v>
      </c>
      <c r="F158" s="105">
        <v>160.5</v>
      </c>
      <c r="G158" s="104"/>
      <c r="H158" s="104">
        <v>210</v>
      </c>
      <c r="I158" s="122">
        <v>210</v>
      </c>
      <c r="J158" s="123" t="s">
        <v>582</v>
      </c>
      <c r="K158" s="124">
        <f t="shared" si="23"/>
        <v>49.5</v>
      </c>
      <c r="L158" s="125">
        <f t="shared" si="24"/>
        <v>0.30841121495327101</v>
      </c>
      <c r="M158" s="126" t="s">
        <v>556</v>
      </c>
      <c r="N158" s="127">
        <v>42871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70</v>
      </c>
      <c r="B159" s="102">
        <v>42646</v>
      </c>
      <c r="C159" s="102"/>
      <c r="D159" s="144" t="s">
        <v>390</v>
      </c>
      <c r="E159" s="104" t="s">
        <v>580</v>
      </c>
      <c r="F159" s="105">
        <v>430</v>
      </c>
      <c r="G159" s="104"/>
      <c r="H159" s="104">
        <v>596</v>
      </c>
      <c r="I159" s="122">
        <v>575</v>
      </c>
      <c r="J159" s="123" t="s">
        <v>720</v>
      </c>
      <c r="K159" s="124">
        <v>166</v>
      </c>
      <c r="L159" s="125">
        <v>0.38604651162790699</v>
      </c>
      <c r="M159" s="126" t="s">
        <v>556</v>
      </c>
      <c r="N159" s="127">
        <v>42769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94">
        <v>71</v>
      </c>
      <c r="B160" s="102">
        <v>42657</v>
      </c>
      <c r="C160" s="102"/>
      <c r="D160" s="103" t="s">
        <v>675</v>
      </c>
      <c r="E160" s="104" t="s">
        <v>580</v>
      </c>
      <c r="F160" s="105">
        <v>280</v>
      </c>
      <c r="G160" s="104"/>
      <c r="H160" s="104">
        <v>345</v>
      </c>
      <c r="I160" s="122">
        <v>345</v>
      </c>
      <c r="J160" s="123" t="s">
        <v>582</v>
      </c>
      <c r="K160" s="124">
        <f t="shared" ref="K160:K165" si="25">H160-F160</f>
        <v>65</v>
      </c>
      <c r="L160" s="125">
        <f>K160/F160</f>
        <v>0.23214285714285715</v>
      </c>
      <c r="M160" s="126" t="s">
        <v>556</v>
      </c>
      <c r="N160" s="127">
        <v>42814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72</v>
      </c>
      <c r="B161" s="102">
        <v>42657</v>
      </c>
      <c r="C161" s="102"/>
      <c r="D161" s="103" t="s">
        <v>676</v>
      </c>
      <c r="E161" s="104" t="s">
        <v>580</v>
      </c>
      <c r="F161" s="105">
        <v>245</v>
      </c>
      <c r="G161" s="104"/>
      <c r="H161" s="104">
        <v>325.5</v>
      </c>
      <c r="I161" s="122">
        <v>330</v>
      </c>
      <c r="J161" s="123" t="s">
        <v>677</v>
      </c>
      <c r="K161" s="124">
        <f t="shared" si="25"/>
        <v>80.5</v>
      </c>
      <c r="L161" s="125">
        <f>K161/F161</f>
        <v>0.32857142857142857</v>
      </c>
      <c r="M161" s="126" t="s">
        <v>556</v>
      </c>
      <c r="N161" s="127">
        <v>42769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73</v>
      </c>
      <c r="B162" s="102">
        <v>42660</v>
      </c>
      <c r="C162" s="102"/>
      <c r="D162" s="103" t="s">
        <v>340</v>
      </c>
      <c r="E162" s="104" t="s">
        <v>580</v>
      </c>
      <c r="F162" s="105">
        <v>125</v>
      </c>
      <c r="G162" s="104"/>
      <c r="H162" s="104">
        <v>160</v>
      </c>
      <c r="I162" s="122">
        <v>160</v>
      </c>
      <c r="J162" s="123" t="s">
        <v>639</v>
      </c>
      <c r="K162" s="124">
        <f t="shared" si="25"/>
        <v>35</v>
      </c>
      <c r="L162" s="125">
        <v>0.28000000000000003</v>
      </c>
      <c r="M162" s="126" t="s">
        <v>556</v>
      </c>
      <c r="N162" s="127">
        <v>42803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74</v>
      </c>
      <c r="B163" s="102">
        <v>42660</v>
      </c>
      <c r="C163" s="102"/>
      <c r="D163" s="103" t="s">
        <v>455</v>
      </c>
      <c r="E163" s="104" t="s">
        <v>580</v>
      </c>
      <c r="F163" s="105">
        <v>114</v>
      </c>
      <c r="G163" s="104"/>
      <c r="H163" s="104">
        <v>145</v>
      </c>
      <c r="I163" s="122">
        <v>145</v>
      </c>
      <c r="J163" s="123" t="s">
        <v>639</v>
      </c>
      <c r="K163" s="124">
        <f t="shared" si="25"/>
        <v>31</v>
      </c>
      <c r="L163" s="125">
        <f>K163/F163</f>
        <v>0.27192982456140352</v>
      </c>
      <c r="M163" s="126" t="s">
        <v>556</v>
      </c>
      <c r="N163" s="127">
        <v>42859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75</v>
      </c>
      <c r="B164" s="102">
        <v>42660</v>
      </c>
      <c r="C164" s="102"/>
      <c r="D164" s="103" t="s">
        <v>678</v>
      </c>
      <c r="E164" s="104" t="s">
        <v>580</v>
      </c>
      <c r="F164" s="105">
        <v>212</v>
      </c>
      <c r="G164" s="104"/>
      <c r="H164" s="104">
        <v>280</v>
      </c>
      <c r="I164" s="122">
        <v>276</v>
      </c>
      <c r="J164" s="123" t="s">
        <v>679</v>
      </c>
      <c r="K164" s="124">
        <f t="shared" si="25"/>
        <v>68</v>
      </c>
      <c r="L164" s="125">
        <f>K164/F164</f>
        <v>0.32075471698113206</v>
      </c>
      <c r="M164" s="126" t="s">
        <v>556</v>
      </c>
      <c r="N164" s="127">
        <v>42858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76</v>
      </c>
      <c r="B165" s="102">
        <v>42678</v>
      </c>
      <c r="C165" s="102"/>
      <c r="D165" s="103" t="s">
        <v>149</v>
      </c>
      <c r="E165" s="104" t="s">
        <v>580</v>
      </c>
      <c r="F165" s="105">
        <v>155</v>
      </c>
      <c r="G165" s="104"/>
      <c r="H165" s="104">
        <v>210</v>
      </c>
      <c r="I165" s="122">
        <v>210</v>
      </c>
      <c r="J165" s="123" t="s">
        <v>680</v>
      </c>
      <c r="K165" s="124">
        <f t="shared" si="25"/>
        <v>55</v>
      </c>
      <c r="L165" s="125">
        <f>K165/F165</f>
        <v>0.35483870967741937</v>
      </c>
      <c r="M165" s="126" t="s">
        <v>556</v>
      </c>
      <c r="N165" s="127">
        <v>42944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5">
        <v>77</v>
      </c>
      <c r="B166" s="106">
        <v>42710</v>
      </c>
      <c r="C166" s="106"/>
      <c r="D166" s="107" t="s">
        <v>721</v>
      </c>
      <c r="E166" s="108" t="s">
        <v>580</v>
      </c>
      <c r="F166" s="109">
        <v>150.5</v>
      </c>
      <c r="G166" s="109"/>
      <c r="H166" s="110">
        <v>72.5</v>
      </c>
      <c r="I166" s="128">
        <v>174</v>
      </c>
      <c r="J166" s="129" t="s">
        <v>722</v>
      </c>
      <c r="K166" s="130">
        <v>-78</v>
      </c>
      <c r="L166" s="131">
        <v>-0.51827242524916906</v>
      </c>
      <c r="M166" s="132" t="s">
        <v>620</v>
      </c>
      <c r="N166" s="133">
        <v>43333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4">
        <v>78</v>
      </c>
      <c r="B167" s="102">
        <v>42712</v>
      </c>
      <c r="C167" s="102"/>
      <c r="D167" s="103" t="s">
        <v>123</v>
      </c>
      <c r="E167" s="104" t="s">
        <v>580</v>
      </c>
      <c r="F167" s="105">
        <v>380</v>
      </c>
      <c r="G167" s="104"/>
      <c r="H167" s="104">
        <v>478</v>
      </c>
      <c r="I167" s="122">
        <v>468</v>
      </c>
      <c r="J167" s="123" t="s">
        <v>639</v>
      </c>
      <c r="K167" s="124">
        <f>H167-F167</f>
        <v>98</v>
      </c>
      <c r="L167" s="125">
        <f>K167/F167</f>
        <v>0.25789473684210529</v>
      </c>
      <c r="M167" s="126" t="s">
        <v>556</v>
      </c>
      <c r="N167" s="127">
        <v>43025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79</v>
      </c>
      <c r="B168" s="102">
        <v>42734</v>
      </c>
      <c r="C168" s="102"/>
      <c r="D168" s="103" t="s">
        <v>244</v>
      </c>
      <c r="E168" s="104" t="s">
        <v>580</v>
      </c>
      <c r="F168" s="105">
        <v>305</v>
      </c>
      <c r="G168" s="104"/>
      <c r="H168" s="104">
        <v>375</v>
      </c>
      <c r="I168" s="122">
        <v>375</v>
      </c>
      <c r="J168" s="123" t="s">
        <v>639</v>
      </c>
      <c r="K168" s="124">
        <f>H168-F168</f>
        <v>70</v>
      </c>
      <c r="L168" s="125">
        <f>K168/F168</f>
        <v>0.22950819672131148</v>
      </c>
      <c r="M168" s="126" t="s">
        <v>556</v>
      </c>
      <c r="N168" s="127">
        <v>42768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80</v>
      </c>
      <c r="B169" s="102">
        <v>42739</v>
      </c>
      <c r="C169" s="102"/>
      <c r="D169" s="103" t="s">
        <v>342</v>
      </c>
      <c r="E169" s="104" t="s">
        <v>580</v>
      </c>
      <c r="F169" s="105">
        <v>99.5</v>
      </c>
      <c r="G169" s="104"/>
      <c r="H169" s="104">
        <v>158</v>
      </c>
      <c r="I169" s="122">
        <v>158</v>
      </c>
      <c r="J169" s="123" t="s">
        <v>639</v>
      </c>
      <c r="K169" s="124">
        <f>H169-F169</f>
        <v>58.5</v>
      </c>
      <c r="L169" s="125">
        <f>K169/F169</f>
        <v>0.5879396984924623</v>
      </c>
      <c r="M169" s="126" t="s">
        <v>556</v>
      </c>
      <c r="N169" s="127">
        <v>42898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81</v>
      </c>
      <c r="B170" s="102">
        <v>42739</v>
      </c>
      <c r="C170" s="102"/>
      <c r="D170" s="103" t="s">
        <v>342</v>
      </c>
      <c r="E170" s="104" t="s">
        <v>580</v>
      </c>
      <c r="F170" s="105">
        <v>99.5</v>
      </c>
      <c r="G170" s="104"/>
      <c r="H170" s="104">
        <v>158</v>
      </c>
      <c r="I170" s="122">
        <v>158</v>
      </c>
      <c r="J170" s="123" t="s">
        <v>639</v>
      </c>
      <c r="K170" s="124">
        <v>58.5</v>
      </c>
      <c r="L170" s="125">
        <v>0.58793969849246197</v>
      </c>
      <c r="M170" s="126" t="s">
        <v>556</v>
      </c>
      <c r="N170" s="127">
        <v>42898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82</v>
      </c>
      <c r="B171" s="102">
        <v>42786</v>
      </c>
      <c r="C171" s="102"/>
      <c r="D171" s="103" t="s">
        <v>166</v>
      </c>
      <c r="E171" s="104" t="s">
        <v>580</v>
      </c>
      <c r="F171" s="105">
        <v>140.5</v>
      </c>
      <c r="G171" s="104"/>
      <c r="H171" s="104">
        <v>220</v>
      </c>
      <c r="I171" s="122">
        <v>220</v>
      </c>
      <c r="J171" s="123" t="s">
        <v>639</v>
      </c>
      <c r="K171" s="124">
        <f>H171-F171</f>
        <v>79.5</v>
      </c>
      <c r="L171" s="125">
        <f>K171/F171</f>
        <v>0.5658362989323843</v>
      </c>
      <c r="M171" s="126" t="s">
        <v>556</v>
      </c>
      <c r="N171" s="127">
        <v>42864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94">
        <v>83</v>
      </c>
      <c r="B172" s="102">
        <v>42786</v>
      </c>
      <c r="C172" s="102"/>
      <c r="D172" s="103" t="s">
        <v>723</v>
      </c>
      <c r="E172" s="104" t="s">
        <v>580</v>
      </c>
      <c r="F172" s="105">
        <v>202.5</v>
      </c>
      <c r="G172" s="104"/>
      <c r="H172" s="104">
        <v>234</v>
      </c>
      <c r="I172" s="122">
        <v>234</v>
      </c>
      <c r="J172" s="123" t="s">
        <v>639</v>
      </c>
      <c r="K172" s="124">
        <v>31.5</v>
      </c>
      <c r="L172" s="125">
        <v>0.155555555555556</v>
      </c>
      <c r="M172" s="126" t="s">
        <v>556</v>
      </c>
      <c r="N172" s="127">
        <v>42836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4">
        <v>84</v>
      </c>
      <c r="B173" s="102">
        <v>42818</v>
      </c>
      <c r="C173" s="102"/>
      <c r="D173" s="103" t="s">
        <v>517</v>
      </c>
      <c r="E173" s="104" t="s">
        <v>580</v>
      </c>
      <c r="F173" s="105">
        <v>300.5</v>
      </c>
      <c r="G173" s="104"/>
      <c r="H173" s="104">
        <v>417.5</v>
      </c>
      <c r="I173" s="122">
        <v>420</v>
      </c>
      <c r="J173" s="123" t="s">
        <v>681</v>
      </c>
      <c r="K173" s="124">
        <f>H173-F173</f>
        <v>117</v>
      </c>
      <c r="L173" s="125">
        <f>K173/F173</f>
        <v>0.38935108153078202</v>
      </c>
      <c r="M173" s="126" t="s">
        <v>556</v>
      </c>
      <c r="N173" s="127">
        <v>43070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4">
        <v>85</v>
      </c>
      <c r="B174" s="102">
        <v>42818</v>
      </c>
      <c r="C174" s="102"/>
      <c r="D174" s="103" t="s">
        <v>719</v>
      </c>
      <c r="E174" s="104" t="s">
        <v>580</v>
      </c>
      <c r="F174" s="105">
        <v>850</v>
      </c>
      <c r="G174" s="104"/>
      <c r="H174" s="104">
        <v>1042.5</v>
      </c>
      <c r="I174" s="122">
        <v>1023</v>
      </c>
      <c r="J174" s="123" t="s">
        <v>724</v>
      </c>
      <c r="K174" s="124">
        <v>192.5</v>
      </c>
      <c r="L174" s="125">
        <v>0.22647058823529401</v>
      </c>
      <c r="M174" s="126" t="s">
        <v>556</v>
      </c>
      <c r="N174" s="127">
        <v>42830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86</v>
      </c>
      <c r="B175" s="102">
        <v>42830</v>
      </c>
      <c r="C175" s="102"/>
      <c r="D175" s="103" t="s">
        <v>471</v>
      </c>
      <c r="E175" s="104" t="s">
        <v>580</v>
      </c>
      <c r="F175" s="105">
        <v>785</v>
      </c>
      <c r="G175" s="104"/>
      <c r="H175" s="104">
        <v>930</v>
      </c>
      <c r="I175" s="122">
        <v>920</v>
      </c>
      <c r="J175" s="123" t="s">
        <v>682</v>
      </c>
      <c r="K175" s="124">
        <f>H175-F175</f>
        <v>145</v>
      </c>
      <c r="L175" s="125">
        <f>K175/F175</f>
        <v>0.18471337579617833</v>
      </c>
      <c r="M175" s="126" t="s">
        <v>556</v>
      </c>
      <c r="N175" s="127">
        <v>42976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5">
        <v>87</v>
      </c>
      <c r="B176" s="106">
        <v>42831</v>
      </c>
      <c r="C176" s="106"/>
      <c r="D176" s="107" t="s">
        <v>725</v>
      </c>
      <c r="E176" s="108" t="s">
        <v>580</v>
      </c>
      <c r="F176" s="109">
        <v>40</v>
      </c>
      <c r="G176" s="109"/>
      <c r="H176" s="110">
        <v>13.1</v>
      </c>
      <c r="I176" s="128">
        <v>60</v>
      </c>
      <c r="J176" s="134" t="s">
        <v>726</v>
      </c>
      <c r="K176" s="130">
        <v>-26.9</v>
      </c>
      <c r="L176" s="131">
        <v>-0.67249999999999999</v>
      </c>
      <c r="M176" s="132" t="s">
        <v>620</v>
      </c>
      <c r="N176" s="133">
        <v>43138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88</v>
      </c>
      <c r="B177" s="102">
        <v>42837</v>
      </c>
      <c r="C177" s="102"/>
      <c r="D177" s="103" t="s">
        <v>87</v>
      </c>
      <c r="E177" s="104" t="s">
        <v>580</v>
      </c>
      <c r="F177" s="105">
        <v>289.5</v>
      </c>
      <c r="G177" s="104"/>
      <c r="H177" s="104">
        <v>354</v>
      </c>
      <c r="I177" s="122">
        <v>360</v>
      </c>
      <c r="J177" s="123" t="s">
        <v>683</v>
      </c>
      <c r="K177" s="124">
        <f t="shared" ref="K177:K185" si="26">H177-F177</f>
        <v>64.5</v>
      </c>
      <c r="L177" s="125">
        <f t="shared" ref="L177:L185" si="27">K177/F177</f>
        <v>0.22279792746113988</v>
      </c>
      <c r="M177" s="126" t="s">
        <v>556</v>
      </c>
      <c r="N177" s="127">
        <v>43040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89</v>
      </c>
      <c r="B178" s="102">
        <v>42845</v>
      </c>
      <c r="C178" s="102"/>
      <c r="D178" s="103" t="s">
        <v>416</v>
      </c>
      <c r="E178" s="104" t="s">
        <v>580</v>
      </c>
      <c r="F178" s="105">
        <v>700</v>
      </c>
      <c r="G178" s="104"/>
      <c r="H178" s="104">
        <v>840</v>
      </c>
      <c r="I178" s="122">
        <v>840</v>
      </c>
      <c r="J178" s="123" t="s">
        <v>684</v>
      </c>
      <c r="K178" s="124">
        <f t="shared" si="26"/>
        <v>140</v>
      </c>
      <c r="L178" s="125">
        <f t="shared" si="27"/>
        <v>0.2</v>
      </c>
      <c r="M178" s="126" t="s">
        <v>556</v>
      </c>
      <c r="N178" s="127">
        <v>42893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90</v>
      </c>
      <c r="B179" s="102">
        <v>42887</v>
      </c>
      <c r="C179" s="102"/>
      <c r="D179" s="144" t="s">
        <v>353</v>
      </c>
      <c r="E179" s="104" t="s">
        <v>580</v>
      </c>
      <c r="F179" s="105">
        <v>130</v>
      </c>
      <c r="G179" s="104"/>
      <c r="H179" s="104">
        <v>144.25</v>
      </c>
      <c r="I179" s="122">
        <v>170</v>
      </c>
      <c r="J179" s="123" t="s">
        <v>685</v>
      </c>
      <c r="K179" s="124">
        <f t="shared" si="26"/>
        <v>14.25</v>
      </c>
      <c r="L179" s="125">
        <f t="shared" si="27"/>
        <v>0.10961538461538461</v>
      </c>
      <c r="M179" s="126" t="s">
        <v>556</v>
      </c>
      <c r="N179" s="127">
        <v>43675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91</v>
      </c>
      <c r="B180" s="102">
        <v>42901</v>
      </c>
      <c r="C180" s="102"/>
      <c r="D180" s="144" t="s">
        <v>686</v>
      </c>
      <c r="E180" s="104" t="s">
        <v>580</v>
      </c>
      <c r="F180" s="105">
        <v>214.5</v>
      </c>
      <c r="G180" s="104"/>
      <c r="H180" s="104">
        <v>262</v>
      </c>
      <c r="I180" s="122">
        <v>262</v>
      </c>
      <c r="J180" s="123" t="s">
        <v>687</v>
      </c>
      <c r="K180" s="124">
        <f t="shared" si="26"/>
        <v>47.5</v>
      </c>
      <c r="L180" s="125">
        <f t="shared" si="27"/>
        <v>0.22144522144522144</v>
      </c>
      <c r="M180" s="126" t="s">
        <v>556</v>
      </c>
      <c r="N180" s="127">
        <v>42977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6">
        <v>92</v>
      </c>
      <c r="B181" s="150">
        <v>42933</v>
      </c>
      <c r="C181" s="150"/>
      <c r="D181" s="151" t="s">
        <v>688</v>
      </c>
      <c r="E181" s="152" t="s">
        <v>580</v>
      </c>
      <c r="F181" s="153">
        <v>370</v>
      </c>
      <c r="G181" s="152"/>
      <c r="H181" s="152">
        <v>447.5</v>
      </c>
      <c r="I181" s="174">
        <v>450</v>
      </c>
      <c r="J181" s="218" t="s">
        <v>639</v>
      </c>
      <c r="K181" s="124">
        <f t="shared" si="26"/>
        <v>77.5</v>
      </c>
      <c r="L181" s="176">
        <f t="shared" si="27"/>
        <v>0.20945945945945946</v>
      </c>
      <c r="M181" s="177" t="s">
        <v>556</v>
      </c>
      <c r="N181" s="178">
        <v>43035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6">
        <v>93</v>
      </c>
      <c r="B182" s="150">
        <v>42943</v>
      </c>
      <c r="C182" s="150"/>
      <c r="D182" s="151" t="s">
        <v>164</v>
      </c>
      <c r="E182" s="152" t="s">
        <v>580</v>
      </c>
      <c r="F182" s="153">
        <v>657.5</v>
      </c>
      <c r="G182" s="152"/>
      <c r="H182" s="152">
        <v>825</v>
      </c>
      <c r="I182" s="174">
        <v>820</v>
      </c>
      <c r="J182" s="218" t="s">
        <v>639</v>
      </c>
      <c r="K182" s="124">
        <f t="shared" si="26"/>
        <v>167.5</v>
      </c>
      <c r="L182" s="176">
        <f t="shared" si="27"/>
        <v>0.25475285171102663</v>
      </c>
      <c r="M182" s="177" t="s">
        <v>556</v>
      </c>
      <c r="N182" s="178">
        <v>43090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94</v>
      </c>
      <c r="B183" s="102">
        <v>42964</v>
      </c>
      <c r="C183" s="102"/>
      <c r="D183" s="103" t="s">
        <v>357</v>
      </c>
      <c r="E183" s="104" t="s">
        <v>580</v>
      </c>
      <c r="F183" s="105">
        <v>605</v>
      </c>
      <c r="G183" s="104"/>
      <c r="H183" s="104">
        <v>750</v>
      </c>
      <c r="I183" s="122">
        <v>750</v>
      </c>
      <c r="J183" s="123" t="s">
        <v>682</v>
      </c>
      <c r="K183" s="124">
        <f t="shared" si="26"/>
        <v>145</v>
      </c>
      <c r="L183" s="125">
        <f t="shared" si="27"/>
        <v>0.23966942148760331</v>
      </c>
      <c r="M183" s="126" t="s">
        <v>556</v>
      </c>
      <c r="N183" s="127">
        <v>43027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341">
        <v>95</v>
      </c>
      <c r="B184" s="145">
        <v>42979</v>
      </c>
      <c r="C184" s="145"/>
      <c r="D184" s="146" t="s">
        <v>475</v>
      </c>
      <c r="E184" s="147" t="s">
        <v>580</v>
      </c>
      <c r="F184" s="148">
        <v>255</v>
      </c>
      <c r="G184" s="149"/>
      <c r="H184" s="149">
        <v>217.25</v>
      </c>
      <c r="I184" s="149">
        <v>320</v>
      </c>
      <c r="J184" s="171" t="s">
        <v>689</v>
      </c>
      <c r="K184" s="130">
        <f t="shared" si="26"/>
        <v>-37.75</v>
      </c>
      <c r="L184" s="172">
        <f t="shared" si="27"/>
        <v>-0.14803921568627451</v>
      </c>
      <c r="M184" s="132" t="s">
        <v>620</v>
      </c>
      <c r="N184" s="173">
        <v>43661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96</v>
      </c>
      <c r="B185" s="102">
        <v>42997</v>
      </c>
      <c r="C185" s="102"/>
      <c r="D185" s="103" t="s">
        <v>690</v>
      </c>
      <c r="E185" s="104" t="s">
        <v>580</v>
      </c>
      <c r="F185" s="105">
        <v>215</v>
      </c>
      <c r="G185" s="104"/>
      <c r="H185" s="104">
        <v>258</v>
      </c>
      <c r="I185" s="122">
        <v>258</v>
      </c>
      <c r="J185" s="123" t="s">
        <v>639</v>
      </c>
      <c r="K185" s="124">
        <f t="shared" si="26"/>
        <v>43</v>
      </c>
      <c r="L185" s="125">
        <f t="shared" si="27"/>
        <v>0.2</v>
      </c>
      <c r="M185" s="126" t="s">
        <v>556</v>
      </c>
      <c r="N185" s="127">
        <v>43040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97</v>
      </c>
      <c r="B186" s="102">
        <v>42997</v>
      </c>
      <c r="C186" s="102"/>
      <c r="D186" s="103" t="s">
        <v>690</v>
      </c>
      <c r="E186" s="104" t="s">
        <v>580</v>
      </c>
      <c r="F186" s="105">
        <v>215</v>
      </c>
      <c r="G186" s="104"/>
      <c r="H186" s="104">
        <v>258</v>
      </c>
      <c r="I186" s="122">
        <v>258</v>
      </c>
      <c r="J186" s="218" t="s">
        <v>639</v>
      </c>
      <c r="K186" s="124">
        <v>43</v>
      </c>
      <c r="L186" s="125">
        <v>0.2</v>
      </c>
      <c r="M186" s="126" t="s">
        <v>556</v>
      </c>
      <c r="N186" s="127">
        <v>43040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7">
        <v>98</v>
      </c>
      <c r="B187" s="198">
        <v>42998</v>
      </c>
      <c r="C187" s="198"/>
      <c r="D187" s="350" t="s">
        <v>780</v>
      </c>
      <c r="E187" s="199" t="s">
        <v>580</v>
      </c>
      <c r="F187" s="200">
        <v>75</v>
      </c>
      <c r="G187" s="199"/>
      <c r="H187" s="199">
        <v>90</v>
      </c>
      <c r="I187" s="219">
        <v>90</v>
      </c>
      <c r="J187" s="123" t="s">
        <v>691</v>
      </c>
      <c r="K187" s="124">
        <f t="shared" ref="K187:K192" si="28">H187-F187</f>
        <v>15</v>
      </c>
      <c r="L187" s="125">
        <f t="shared" ref="L187:L192" si="29">K187/F187</f>
        <v>0.2</v>
      </c>
      <c r="M187" s="126" t="s">
        <v>556</v>
      </c>
      <c r="N187" s="127">
        <v>43019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6">
        <v>99</v>
      </c>
      <c r="B188" s="150">
        <v>43011</v>
      </c>
      <c r="C188" s="150"/>
      <c r="D188" s="151" t="s">
        <v>692</v>
      </c>
      <c r="E188" s="152" t="s">
        <v>580</v>
      </c>
      <c r="F188" s="153">
        <v>315</v>
      </c>
      <c r="G188" s="152"/>
      <c r="H188" s="152">
        <v>392</v>
      </c>
      <c r="I188" s="174">
        <v>384</v>
      </c>
      <c r="J188" s="218" t="s">
        <v>693</v>
      </c>
      <c r="K188" s="124">
        <f t="shared" si="28"/>
        <v>77</v>
      </c>
      <c r="L188" s="176">
        <f t="shared" si="29"/>
        <v>0.24444444444444444</v>
      </c>
      <c r="M188" s="177" t="s">
        <v>556</v>
      </c>
      <c r="N188" s="178">
        <v>43017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6">
        <v>100</v>
      </c>
      <c r="B189" s="150">
        <v>43013</v>
      </c>
      <c r="C189" s="150"/>
      <c r="D189" s="151" t="s">
        <v>694</v>
      </c>
      <c r="E189" s="152" t="s">
        <v>580</v>
      </c>
      <c r="F189" s="153">
        <v>145</v>
      </c>
      <c r="G189" s="152"/>
      <c r="H189" s="152">
        <v>179</v>
      </c>
      <c r="I189" s="174">
        <v>180</v>
      </c>
      <c r="J189" s="218" t="s">
        <v>570</v>
      </c>
      <c r="K189" s="124">
        <f t="shared" si="28"/>
        <v>34</v>
      </c>
      <c r="L189" s="176">
        <f t="shared" si="29"/>
        <v>0.23448275862068965</v>
      </c>
      <c r="M189" s="177" t="s">
        <v>556</v>
      </c>
      <c r="N189" s="178">
        <v>43025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6">
        <v>101</v>
      </c>
      <c r="B190" s="150">
        <v>43014</v>
      </c>
      <c r="C190" s="150"/>
      <c r="D190" s="151" t="s">
        <v>330</v>
      </c>
      <c r="E190" s="152" t="s">
        <v>580</v>
      </c>
      <c r="F190" s="153">
        <v>256</v>
      </c>
      <c r="G190" s="152"/>
      <c r="H190" s="152">
        <v>323</v>
      </c>
      <c r="I190" s="174">
        <v>320</v>
      </c>
      <c r="J190" s="218" t="s">
        <v>639</v>
      </c>
      <c r="K190" s="124">
        <f t="shared" si="28"/>
        <v>67</v>
      </c>
      <c r="L190" s="176">
        <f t="shared" si="29"/>
        <v>0.26171875</v>
      </c>
      <c r="M190" s="177" t="s">
        <v>556</v>
      </c>
      <c r="N190" s="178">
        <v>43067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6">
        <v>102</v>
      </c>
      <c r="B191" s="150">
        <v>43017</v>
      </c>
      <c r="C191" s="150"/>
      <c r="D191" s="151" t="s">
        <v>350</v>
      </c>
      <c r="E191" s="152" t="s">
        <v>580</v>
      </c>
      <c r="F191" s="153">
        <v>137.5</v>
      </c>
      <c r="G191" s="152"/>
      <c r="H191" s="152">
        <v>184</v>
      </c>
      <c r="I191" s="174">
        <v>183</v>
      </c>
      <c r="J191" s="175" t="s">
        <v>695</v>
      </c>
      <c r="K191" s="124">
        <f t="shared" si="28"/>
        <v>46.5</v>
      </c>
      <c r="L191" s="176">
        <f t="shared" si="29"/>
        <v>0.33818181818181819</v>
      </c>
      <c r="M191" s="177" t="s">
        <v>556</v>
      </c>
      <c r="N191" s="178">
        <v>43108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6">
        <v>103</v>
      </c>
      <c r="B192" s="150">
        <v>43018</v>
      </c>
      <c r="C192" s="150"/>
      <c r="D192" s="151" t="s">
        <v>696</v>
      </c>
      <c r="E192" s="152" t="s">
        <v>580</v>
      </c>
      <c r="F192" s="153">
        <v>125.5</v>
      </c>
      <c r="G192" s="152"/>
      <c r="H192" s="152">
        <v>158</v>
      </c>
      <c r="I192" s="174">
        <v>155</v>
      </c>
      <c r="J192" s="175" t="s">
        <v>697</v>
      </c>
      <c r="K192" s="124">
        <f t="shared" si="28"/>
        <v>32.5</v>
      </c>
      <c r="L192" s="176">
        <f t="shared" si="29"/>
        <v>0.25896414342629481</v>
      </c>
      <c r="M192" s="177" t="s">
        <v>556</v>
      </c>
      <c r="N192" s="178">
        <v>43067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6">
        <v>104</v>
      </c>
      <c r="B193" s="150">
        <v>43018</v>
      </c>
      <c r="C193" s="150"/>
      <c r="D193" s="151" t="s">
        <v>727</v>
      </c>
      <c r="E193" s="152" t="s">
        <v>580</v>
      </c>
      <c r="F193" s="153">
        <v>895</v>
      </c>
      <c r="G193" s="152"/>
      <c r="H193" s="152">
        <v>1122.5</v>
      </c>
      <c r="I193" s="174">
        <v>1078</v>
      </c>
      <c r="J193" s="175" t="s">
        <v>728</v>
      </c>
      <c r="K193" s="124">
        <v>227.5</v>
      </c>
      <c r="L193" s="176">
        <v>0.25418994413407803</v>
      </c>
      <c r="M193" s="177" t="s">
        <v>556</v>
      </c>
      <c r="N193" s="178">
        <v>43117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6">
        <v>105</v>
      </c>
      <c r="B194" s="150">
        <v>43020</v>
      </c>
      <c r="C194" s="150"/>
      <c r="D194" s="151" t="s">
        <v>338</v>
      </c>
      <c r="E194" s="152" t="s">
        <v>580</v>
      </c>
      <c r="F194" s="153">
        <v>525</v>
      </c>
      <c r="G194" s="152"/>
      <c r="H194" s="152">
        <v>629</v>
      </c>
      <c r="I194" s="174">
        <v>629</v>
      </c>
      <c r="J194" s="218" t="s">
        <v>639</v>
      </c>
      <c r="K194" s="124">
        <v>104</v>
      </c>
      <c r="L194" s="176">
        <v>0.19809523809523799</v>
      </c>
      <c r="M194" s="177" t="s">
        <v>556</v>
      </c>
      <c r="N194" s="178">
        <v>43119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6">
        <v>106</v>
      </c>
      <c r="B195" s="150">
        <v>43046</v>
      </c>
      <c r="C195" s="150"/>
      <c r="D195" s="151" t="s">
        <v>379</v>
      </c>
      <c r="E195" s="152" t="s">
        <v>580</v>
      </c>
      <c r="F195" s="153">
        <v>740</v>
      </c>
      <c r="G195" s="152"/>
      <c r="H195" s="152">
        <v>892.5</v>
      </c>
      <c r="I195" s="174">
        <v>900</v>
      </c>
      <c r="J195" s="175" t="s">
        <v>698</v>
      </c>
      <c r="K195" s="124">
        <f>H195-F195</f>
        <v>152.5</v>
      </c>
      <c r="L195" s="176">
        <f>K195/F195</f>
        <v>0.20608108108108109</v>
      </c>
      <c r="M195" s="177" t="s">
        <v>556</v>
      </c>
      <c r="N195" s="178">
        <v>43052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107</v>
      </c>
      <c r="B196" s="102">
        <v>43073</v>
      </c>
      <c r="C196" s="102"/>
      <c r="D196" s="103" t="s">
        <v>699</v>
      </c>
      <c r="E196" s="104" t="s">
        <v>580</v>
      </c>
      <c r="F196" s="105">
        <v>118.5</v>
      </c>
      <c r="G196" s="104"/>
      <c r="H196" s="104">
        <v>143.5</v>
      </c>
      <c r="I196" s="122">
        <v>145</v>
      </c>
      <c r="J196" s="137" t="s">
        <v>700</v>
      </c>
      <c r="K196" s="124">
        <f>H196-F196</f>
        <v>25</v>
      </c>
      <c r="L196" s="125">
        <f>K196/F196</f>
        <v>0.2109704641350211</v>
      </c>
      <c r="M196" s="126" t="s">
        <v>556</v>
      </c>
      <c r="N196" s="127">
        <v>43097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5">
        <v>108</v>
      </c>
      <c r="B197" s="106">
        <v>43090</v>
      </c>
      <c r="C197" s="106"/>
      <c r="D197" s="154" t="s">
        <v>420</v>
      </c>
      <c r="E197" s="108" t="s">
        <v>580</v>
      </c>
      <c r="F197" s="109">
        <v>715</v>
      </c>
      <c r="G197" s="109"/>
      <c r="H197" s="110">
        <v>500</v>
      </c>
      <c r="I197" s="128">
        <v>872</v>
      </c>
      <c r="J197" s="134" t="s">
        <v>701</v>
      </c>
      <c r="K197" s="130">
        <f>H197-F197</f>
        <v>-215</v>
      </c>
      <c r="L197" s="131">
        <f>K197/F197</f>
        <v>-0.30069930069930068</v>
      </c>
      <c r="M197" s="132" t="s">
        <v>620</v>
      </c>
      <c r="N197" s="133">
        <v>43670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109</v>
      </c>
      <c r="B198" s="102">
        <v>43098</v>
      </c>
      <c r="C198" s="102"/>
      <c r="D198" s="103" t="s">
        <v>692</v>
      </c>
      <c r="E198" s="104" t="s">
        <v>580</v>
      </c>
      <c r="F198" s="105">
        <v>435</v>
      </c>
      <c r="G198" s="104"/>
      <c r="H198" s="104">
        <v>542.5</v>
      </c>
      <c r="I198" s="122">
        <v>539</v>
      </c>
      <c r="J198" s="137" t="s">
        <v>639</v>
      </c>
      <c r="K198" s="124">
        <v>107.5</v>
      </c>
      <c r="L198" s="125">
        <v>0.247126436781609</v>
      </c>
      <c r="M198" s="126" t="s">
        <v>556</v>
      </c>
      <c r="N198" s="127">
        <v>43206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110</v>
      </c>
      <c r="B199" s="102">
        <v>43098</v>
      </c>
      <c r="C199" s="102"/>
      <c r="D199" s="103" t="s">
        <v>530</v>
      </c>
      <c r="E199" s="104" t="s">
        <v>580</v>
      </c>
      <c r="F199" s="105">
        <v>885</v>
      </c>
      <c r="G199" s="104"/>
      <c r="H199" s="104">
        <v>1090</v>
      </c>
      <c r="I199" s="122">
        <v>1084</v>
      </c>
      <c r="J199" s="137" t="s">
        <v>639</v>
      </c>
      <c r="K199" s="124">
        <v>205</v>
      </c>
      <c r="L199" s="125">
        <v>0.23163841807909599</v>
      </c>
      <c r="M199" s="126" t="s">
        <v>556</v>
      </c>
      <c r="N199" s="127">
        <v>43213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342">
        <v>111</v>
      </c>
      <c r="B200" s="328">
        <v>43192</v>
      </c>
      <c r="C200" s="328"/>
      <c r="D200" s="112" t="s">
        <v>709</v>
      </c>
      <c r="E200" s="330" t="s">
        <v>580</v>
      </c>
      <c r="F200" s="332">
        <v>478.5</v>
      </c>
      <c r="G200" s="330"/>
      <c r="H200" s="330">
        <v>442</v>
      </c>
      <c r="I200" s="334">
        <v>613</v>
      </c>
      <c r="J200" s="359" t="s">
        <v>797</v>
      </c>
      <c r="K200" s="130">
        <f>H200-F200</f>
        <v>-36.5</v>
      </c>
      <c r="L200" s="131">
        <f>K200/F200</f>
        <v>-7.6280041797283177E-2</v>
      </c>
      <c r="M200" s="132" t="s">
        <v>620</v>
      </c>
      <c r="N200" s="133">
        <v>43762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5">
        <v>112</v>
      </c>
      <c r="B201" s="106">
        <v>43194</v>
      </c>
      <c r="C201" s="106"/>
      <c r="D201" s="349" t="s">
        <v>779</v>
      </c>
      <c r="E201" s="108" t="s">
        <v>580</v>
      </c>
      <c r="F201" s="109">
        <f>141.5-7.3</f>
        <v>134.19999999999999</v>
      </c>
      <c r="G201" s="109"/>
      <c r="H201" s="110">
        <v>77</v>
      </c>
      <c r="I201" s="128">
        <v>180</v>
      </c>
      <c r="J201" s="359" t="s">
        <v>796</v>
      </c>
      <c r="K201" s="130">
        <f>H201-F201</f>
        <v>-57.199999999999989</v>
      </c>
      <c r="L201" s="131">
        <f>K201/F201</f>
        <v>-0.42622950819672129</v>
      </c>
      <c r="M201" s="132" t="s">
        <v>620</v>
      </c>
      <c r="N201" s="133">
        <v>43522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5">
        <v>113</v>
      </c>
      <c r="B202" s="106">
        <v>43209</v>
      </c>
      <c r="C202" s="106"/>
      <c r="D202" s="107" t="s">
        <v>702</v>
      </c>
      <c r="E202" s="108" t="s">
        <v>580</v>
      </c>
      <c r="F202" s="109">
        <v>430</v>
      </c>
      <c r="G202" s="109"/>
      <c r="H202" s="110">
        <v>220</v>
      </c>
      <c r="I202" s="128">
        <v>537</v>
      </c>
      <c r="J202" s="134" t="s">
        <v>703</v>
      </c>
      <c r="K202" s="130">
        <f>H202-F202</f>
        <v>-210</v>
      </c>
      <c r="L202" s="131">
        <f>K202/F202</f>
        <v>-0.48837209302325579</v>
      </c>
      <c r="M202" s="132" t="s">
        <v>620</v>
      </c>
      <c r="N202" s="133">
        <v>43252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343">
        <v>114</v>
      </c>
      <c r="B203" s="155">
        <v>43220</v>
      </c>
      <c r="C203" s="155"/>
      <c r="D203" s="156" t="s">
        <v>380</v>
      </c>
      <c r="E203" s="157" t="s">
        <v>580</v>
      </c>
      <c r="F203" s="159">
        <v>153.5</v>
      </c>
      <c r="G203" s="159"/>
      <c r="H203" s="159">
        <v>196</v>
      </c>
      <c r="I203" s="159">
        <v>196</v>
      </c>
      <c r="J203" s="336" t="s">
        <v>813</v>
      </c>
      <c r="K203" s="179">
        <f>H203-F203</f>
        <v>42.5</v>
      </c>
      <c r="L203" s="180">
        <f>K203/F203</f>
        <v>0.27687296416938112</v>
      </c>
      <c r="M203" s="158" t="s">
        <v>556</v>
      </c>
      <c r="N203" s="181">
        <v>43605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5">
        <v>115</v>
      </c>
      <c r="B204" s="106">
        <v>43306</v>
      </c>
      <c r="C204" s="106"/>
      <c r="D204" s="107" t="s">
        <v>725</v>
      </c>
      <c r="E204" s="108" t="s">
        <v>580</v>
      </c>
      <c r="F204" s="109">
        <v>27.5</v>
      </c>
      <c r="G204" s="109"/>
      <c r="H204" s="110">
        <v>13.1</v>
      </c>
      <c r="I204" s="128">
        <v>60</v>
      </c>
      <c r="J204" s="134" t="s">
        <v>729</v>
      </c>
      <c r="K204" s="130">
        <v>-14.4</v>
      </c>
      <c r="L204" s="131">
        <v>-0.52363636363636401</v>
      </c>
      <c r="M204" s="132" t="s">
        <v>620</v>
      </c>
      <c r="N204" s="133">
        <v>43138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342">
        <v>116</v>
      </c>
      <c r="B205" s="328">
        <v>43318</v>
      </c>
      <c r="C205" s="328"/>
      <c r="D205" s="112" t="s">
        <v>704</v>
      </c>
      <c r="E205" s="330" t="s">
        <v>580</v>
      </c>
      <c r="F205" s="330">
        <v>148.5</v>
      </c>
      <c r="G205" s="330"/>
      <c r="H205" s="330">
        <v>102</v>
      </c>
      <c r="I205" s="334">
        <v>182</v>
      </c>
      <c r="J205" s="134" t="s">
        <v>812</v>
      </c>
      <c r="K205" s="130">
        <f>H205-F205</f>
        <v>-46.5</v>
      </c>
      <c r="L205" s="131">
        <f>K205/F205</f>
        <v>-0.31313131313131315</v>
      </c>
      <c r="M205" s="132" t="s">
        <v>620</v>
      </c>
      <c r="N205" s="133">
        <v>43661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117</v>
      </c>
      <c r="B206" s="102">
        <v>43335</v>
      </c>
      <c r="C206" s="102"/>
      <c r="D206" s="103" t="s">
        <v>730</v>
      </c>
      <c r="E206" s="104" t="s">
        <v>580</v>
      </c>
      <c r="F206" s="152">
        <v>285</v>
      </c>
      <c r="G206" s="104"/>
      <c r="H206" s="104">
        <v>355</v>
      </c>
      <c r="I206" s="122">
        <v>364</v>
      </c>
      <c r="J206" s="137" t="s">
        <v>731</v>
      </c>
      <c r="K206" s="124">
        <v>70</v>
      </c>
      <c r="L206" s="125">
        <v>0.24561403508771901</v>
      </c>
      <c r="M206" s="126" t="s">
        <v>556</v>
      </c>
      <c r="N206" s="127">
        <v>43455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118</v>
      </c>
      <c r="B207" s="102">
        <v>43341</v>
      </c>
      <c r="C207" s="102"/>
      <c r="D207" s="103" t="s">
        <v>370</v>
      </c>
      <c r="E207" s="104" t="s">
        <v>580</v>
      </c>
      <c r="F207" s="152">
        <v>525</v>
      </c>
      <c r="G207" s="104"/>
      <c r="H207" s="104">
        <v>585</v>
      </c>
      <c r="I207" s="122">
        <v>635</v>
      </c>
      <c r="J207" s="137" t="s">
        <v>705</v>
      </c>
      <c r="K207" s="124">
        <f t="shared" ref="K207:K219" si="30">H207-F207</f>
        <v>60</v>
      </c>
      <c r="L207" s="125">
        <f t="shared" ref="L207:L219" si="31">K207/F207</f>
        <v>0.11428571428571428</v>
      </c>
      <c r="M207" s="126" t="s">
        <v>556</v>
      </c>
      <c r="N207" s="127">
        <v>43662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4">
        <v>119</v>
      </c>
      <c r="B208" s="102">
        <v>43395</v>
      </c>
      <c r="C208" s="102"/>
      <c r="D208" s="103" t="s">
        <v>357</v>
      </c>
      <c r="E208" s="104" t="s">
        <v>580</v>
      </c>
      <c r="F208" s="152">
        <v>475</v>
      </c>
      <c r="G208" s="104"/>
      <c r="H208" s="104">
        <v>574</v>
      </c>
      <c r="I208" s="122">
        <v>570</v>
      </c>
      <c r="J208" s="137" t="s">
        <v>639</v>
      </c>
      <c r="K208" s="124">
        <f t="shared" si="30"/>
        <v>99</v>
      </c>
      <c r="L208" s="125">
        <f t="shared" si="31"/>
        <v>0.20842105263157895</v>
      </c>
      <c r="M208" s="126" t="s">
        <v>556</v>
      </c>
      <c r="N208" s="127">
        <v>43403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6">
        <v>120</v>
      </c>
      <c r="B209" s="150">
        <v>43397</v>
      </c>
      <c r="C209" s="150"/>
      <c r="D209" s="376" t="s">
        <v>377</v>
      </c>
      <c r="E209" s="152" t="s">
        <v>580</v>
      </c>
      <c r="F209" s="152">
        <v>707.5</v>
      </c>
      <c r="G209" s="152"/>
      <c r="H209" s="152">
        <v>872</v>
      </c>
      <c r="I209" s="174">
        <v>872</v>
      </c>
      <c r="J209" s="175" t="s">
        <v>639</v>
      </c>
      <c r="K209" s="124">
        <f t="shared" si="30"/>
        <v>164.5</v>
      </c>
      <c r="L209" s="176">
        <f t="shared" si="31"/>
        <v>0.23250883392226149</v>
      </c>
      <c r="M209" s="177" t="s">
        <v>556</v>
      </c>
      <c r="N209" s="178">
        <v>43482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6">
        <v>121</v>
      </c>
      <c r="B210" s="150">
        <v>43398</v>
      </c>
      <c r="C210" s="150"/>
      <c r="D210" s="376" t="s">
        <v>339</v>
      </c>
      <c r="E210" s="152" t="s">
        <v>580</v>
      </c>
      <c r="F210" s="152">
        <v>162</v>
      </c>
      <c r="G210" s="152"/>
      <c r="H210" s="152">
        <v>204</v>
      </c>
      <c r="I210" s="174">
        <v>209</v>
      </c>
      <c r="J210" s="175" t="s">
        <v>811</v>
      </c>
      <c r="K210" s="124">
        <f t="shared" si="30"/>
        <v>42</v>
      </c>
      <c r="L210" s="176">
        <f t="shared" si="31"/>
        <v>0.25925925925925924</v>
      </c>
      <c r="M210" s="177" t="s">
        <v>556</v>
      </c>
      <c r="N210" s="178">
        <v>43539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7">
        <v>122</v>
      </c>
      <c r="B211" s="198">
        <v>43399</v>
      </c>
      <c r="C211" s="198"/>
      <c r="D211" s="151" t="s">
        <v>465</v>
      </c>
      <c r="E211" s="199" t="s">
        <v>580</v>
      </c>
      <c r="F211" s="199">
        <v>240</v>
      </c>
      <c r="G211" s="199"/>
      <c r="H211" s="199">
        <v>297</v>
      </c>
      <c r="I211" s="219">
        <v>297</v>
      </c>
      <c r="J211" s="175" t="s">
        <v>639</v>
      </c>
      <c r="K211" s="220">
        <f t="shared" si="30"/>
        <v>57</v>
      </c>
      <c r="L211" s="221">
        <f t="shared" si="31"/>
        <v>0.23749999999999999</v>
      </c>
      <c r="M211" s="222" t="s">
        <v>556</v>
      </c>
      <c r="N211" s="223">
        <v>43417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123</v>
      </c>
      <c r="B212" s="102">
        <v>43439</v>
      </c>
      <c r="C212" s="102"/>
      <c r="D212" s="144" t="s">
        <v>706</v>
      </c>
      <c r="E212" s="104" t="s">
        <v>580</v>
      </c>
      <c r="F212" s="104">
        <v>202.5</v>
      </c>
      <c r="G212" s="104"/>
      <c r="H212" s="104">
        <v>255</v>
      </c>
      <c r="I212" s="122">
        <v>252</v>
      </c>
      <c r="J212" s="137" t="s">
        <v>639</v>
      </c>
      <c r="K212" s="124">
        <f t="shared" si="30"/>
        <v>52.5</v>
      </c>
      <c r="L212" s="125">
        <f t="shared" si="31"/>
        <v>0.25925925925925924</v>
      </c>
      <c r="M212" s="126" t="s">
        <v>556</v>
      </c>
      <c r="N212" s="127">
        <v>43542</v>
      </c>
      <c r="O212" s="54"/>
      <c r="P212" s="13"/>
      <c r="Q212" s="13"/>
      <c r="R212" s="90" t="s">
        <v>708</v>
      </c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7">
        <v>124</v>
      </c>
      <c r="B213" s="198">
        <v>43465</v>
      </c>
      <c r="C213" s="102"/>
      <c r="D213" s="376" t="s">
        <v>402</v>
      </c>
      <c r="E213" s="199" t="s">
        <v>580</v>
      </c>
      <c r="F213" s="199">
        <v>710</v>
      </c>
      <c r="G213" s="199"/>
      <c r="H213" s="199">
        <v>866</v>
      </c>
      <c r="I213" s="219">
        <v>866</v>
      </c>
      <c r="J213" s="175" t="s">
        <v>639</v>
      </c>
      <c r="K213" s="124">
        <f t="shared" si="30"/>
        <v>156</v>
      </c>
      <c r="L213" s="125">
        <f t="shared" si="31"/>
        <v>0.21971830985915494</v>
      </c>
      <c r="M213" s="126" t="s">
        <v>556</v>
      </c>
      <c r="N213" s="338">
        <v>43553</v>
      </c>
      <c r="O213" s="54"/>
      <c r="P213" s="13"/>
      <c r="Q213" s="13"/>
      <c r="R213" s="14" t="s">
        <v>708</v>
      </c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7">
        <v>125</v>
      </c>
      <c r="B214" s="198">
        <v>43522</v>
      </c>
      <c r="C214" s="198"/>
      <c r="D214" s="376" t="s">
        <v>139</v>
      </c>
      <c r="E214" s="199" t="s">
        <v>580</v>
      </c>
      <c r="F214" s="199">
        <v>337.25</v>
      </c>
      <c r="G214" s="199"/>
      <c r="H214" s="199">
        <v>398.5</v>
      </c>
      <c r="I214" s="219">
        <v>411</v>
      </c>
      <c r="J214" s="137" t="s">
        <v>810</v>
      </c>
      <c r="K214" s="124">
        <f t="shared" si="30"/>
        <v>61.25</v>
      </c>
      <c r="L214" s="125">
        <f t="shared" si="31"/>
        <v>0.1816160118606375</v>
      </c>
      <c r="M214" s="126" t="s">
        <v>556</v>
      </c>
      <c r="N214" s="338">
        <v>43760</v>
      </c>
      <c r="O214" s="54"/>
      <c r="P214" s="13"/>
      <c r="Q214" s="13"/>
      <c r="R214" s="90" t="s">
        <v>708</v>
      </c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344">
        <v>126</v>
      </c>
      <c r="B215" s="160">
        <v>43559</v>
      </c>
      <c r="C215" s="160"/>
      <c r="D215" s="161" t="s">
        <v>394</v>
      </c>
      <c r="E215" s="162" t="s">
        <v>580</v>
      </c>
      <c r="F215" s="162">
        <v>130</v>
      </c>
      <c r="G215" s="162"/>
      <c r="H215" s="162">
        <v>65</v>
      </c>
      <c r="I215" s="182">
        <v>158</v>
      </c>
      <c r="J215" s="134" t="s">
        <v>707</v>
      </c>
      <c r="K215" s="130">
        <f t="shared" si="30"/>
        <v>-65</v>
      </c>
      <c r="L215" s="131">
        <f t="shared" si="31"/>
        <v>-0.5</v>
      </c>
      <c r="M215" s="132" t="s">
        <v>620</v>
      </c>
      <c r="N215" s="133">
        <v>43726</v>
      </c>
      <c r="O215" s="54"/>
      <c r="P215" s="13"/>
      <c r="Q215" s="13"/>
      <c r="R215" s="14" t="s">
        <v>710</v>
      </c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345">
        <v>127</v>
      </c>
      <c r="B216" s="183">
        <v>43017</v>
      </c>
      <c r="C216" s="183"/>
      <c r="D216" s="184" t="s">
        <v>166</v>
      </c>
      <c r="E216" s="185" t="s">
        <v>580</v>
      </c>
      <c r="F216" s="186">
        <v>141.5</v>
      </c>
      <c r="G216" s="187"/>
      <c r="H216" s="187">
        <v>183.5</v>
      </c>
      <c r="I216" s="187">
        <v>210</v>
      </c>
      <c r="J216" s="208" t="s">
        <v>801</v>
      </c>
      <c r="K216" s="209">
        <f t="shared" si="30"/>
        <v>42</v>
      </c>
      <c r="L216" s="210">
        <f t="shared" si="31"/>
        <v>0.29681978798586572</v>
      </c>
      <c r="M216" s="186" t="s">
        <v>556</v>
      </c>
      <c r="N216" s="211">
        <v>43042</v>
      </c>
      <c r="O216" s="54"/>
      <c r="P216" s="13"/>
      <c r="Q216" s="13"/>
      <c r="R216" s="90" t="s">
        <v>710</v>
      </c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344">
        <v>128</v>
      </c>
      <c r="B217" s="160">
        <v>43074</v>
      </c>
      <c r="C217" s="160"/>
      <c r="D217" s="161" t="s">
        <v>295</v>
      </c>
      <c r="E217" s="162" t="s">
        <v>580</v>
      </c>
      <c r="F217" s="163">
        <v>172</v>
      </c>
      <c r="G217" s="162"/>
      <c r="H217" s="162">
        <v>155.25</v>
      </c>
      <c r="I217" s="182">
        <v>230</v>
      </c>
      <c r="J217" s="359" t="s">
        <v>794</v>
      </c>
      <c r="K217" s="130">
        <f t="shared" ref="K217" si="32">H217-F217</f>
        <v>-16.75</v>
      </c>
      <c r="L217" s="131">
        <f t="shared" ref="L217" si="33">K217/F217</f>
        <v>-9.7383720930232565E-2</v>
      </c>
      <c r="M217" s="132" t="s">
        <v>620</v>
      </c>
      <c r="N217" s="133">
        <v>43787</v>
      </c>
      <c r="O217" s="54"/>
      <c r="P217" s="13"/>
      <c r="Q217" s="13"/>
      <c r="R217" s="14" t="s">
        <v>710</v>
      </c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345">
        <v>129</v>
      </c>
      <c r="B218" s="183">
        <v>43398</v>
      </c>
      <c r="C218" s="183"/>
      <c r="D218" s="184" t="s">
        <v>103</v>
      </c>
      <c r="E218" s="185" t="s">
        <v>580</v>
      </c>
      <c r="F218" s="187">
        <v>698.5</v>
      </c>
      <c r="G218" s="187"/>
      <c r="H218" s="187">
        <v>850</v>
      </c>
      <c r="I218" s="187">
        <v>890</v>
      </c>
      <c r="J218" s="212" t="s">
        <v>807</v>
      </c>
      <c r="K218" s="209">
        <f t="shared" si="30"/>
        <v>151.5</v>
      </c>
      <c r="L218" s="210">
        <f t="shared" si="31"/>
        <v>0.21689334287759485</v>
      </c>
      <c r="M218" s="186" t="s">
        <v>556</v>
      </c>
      <c r="N218" s="211">
        <v>43453</v>
      </c>
      <c r="O218" s="54"/>
      <c r="P218" s="13"/>
      <c r="Q218" s="13"/>
      <c r="R218" s="14" t="s">
        <v>708</v>
      </c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7">
        <v>130</v>
      </c>
      <c r="B219" s="155">
        <v>42877</v>
      </c>
      <c r="C219" s="155"/>
      <c r="D219" s="156" t="s">
        <v>369</v>
      </c>
      <c r="E219" s="157" t="s">
        <v>580</v>
      </c>
      <c r="F219" s="158">
        <v>127.6</v>
      </c>
      <c r="G219" s="159"/>
      <c r="H219" s="159">
        <v>138</v>
      </c>
      <c r="I219" s="159">
        <v>190</v>
      </c>
      <c r="J219" s="360" t="s">
        <v>798</v>
      </c>
      <c r="K219" s="179">
        <f t="shared" si="30"/>
        <v>10.400000000000006</v>
      </c>
      <c r="L219" s="180">
        <f t="shared" si="31"/>
        <v>8.1504702194357417E-2</v>
      </c>
      <c r="M219" s="158" t="s">
        <v>556</v>
      </c>
      <c r="N219" s="181">
        <v>43774</v>
      </c>
      <c r="O219" s="54"/>
      <c r="P219" s="13"/>
      <c r="Q219" s="13"/>
      <c r="R219" s="90" t="s">
        <v>710</v>
      </c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7">
        <v>131</v>
      </c>
      <c r="B220" s="155">
        <v>43158</v>
      </c>
      <c r="C220" s="155"/>
      <c r="D220" s="156" t="s">
        <v>711</v>
      </c>
      <c r="E220" s="157" t="s">
        <v>580</v>
      </c>
      <c r="F220" s="158">
        <v>317</v>
      </c>
      <c r="G220" s="159"/>
      <c r="H220" s="159">
        <v>382.5</v>
      </c>
      <c r="I220" s="159">
        <v>398</v>
      </c>
      <c r="J220" s="360" t="s">
        <v>838</v>
      </c>
      <c r="K220" s="179">
        <f t="shared" ref="K220" si="34">H220-F220</f>
        <v>65.5</v>
      </c>
      <c r="L220" s="180">
        <f t="shared" ref="L220" si="35">K220/F220</f>
        <v>0.20662460567823343</v>
      </c>
      <c r="M220" s="158" t="s">
        <v>556</v>
      </c>
      <c r="N220" s="181">
        <v>44238</v>
      </c>
      <c r="O220" s="54"/>
      <c r="P220" s="13"/>
      <c r="Q220" s="13"/>
      <c r="R220" s="322" t="s">
        <v>710</v>
      </c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344">
        <v>132</v>
      </c>
      <c r="B221" s="160">
        <v>43164</v>
      </c>
      <c r="C221" s="160"/>
      <c r="D221" s="161" t="s">
        <v>133</v>
      </c>
      <c r="E221" s="162" t="s">
        <v>580</v>
      </c>
      <c r="F221" s="163">
        <f>510-14.4</f>
        <v>495.6</v>
      </c>
      <c r="G221" s="162"/>
      <c r="H221" s="162">
        <v>350</v>
      </c>
      <c r="I221" s="182">
        <v>672</v>
      </c>
      <c r="J221" s="359" t="s">
        <v>803</v>
      </c>
      <c r="K221" s="130">
        <f t="shared" ref="K221" si="36">H221-F221</f>
        <v>-145.60000000000002</v>
      </c>
      <c r="L221" s="131">
        <f t="shared" ref="L221" si="37">K221/F221</f>
        <v>-0.29378531073446329</v>
      </c>
      <c r="M221" s="132" t="s">
        <v>620</v>
      </c>
      <c r="N221" s="133">
        <v>43887</v>
      </c>
      <c r="O221" s="54"/>
      <c r="P221" s="13"/>
      <c r="Q221" s="13"/>
      <c r="R221" s="14" t="s">
        <v>708</v>
      </c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344">
        <v>133</v>
      </c>
      <c r="B222" s="160">
        <v>43237</v>
      </c>
      <c r="C222" s="160"/>
      <c r="D222" s="161" t="s">
        <v>459</v>
      </c>
      <c r="E222" s="162" t="s">
        <v>580</v>
      </c>
      <c r="F222" s="163">
        <v>230.3</v>
      </c>
      <c r="G222" s="162"/>
      <c r="H222" s="162">
        <v>102.5</v>
      </c>
      <c r="I222" s="182">
        <v>348</v>
      </c>
      <c r="J222" s="359" t="s">
        <v>805</v>
      </c>
      <c r="K222" s="130">
        <f t="shared" ref="K222:K223" si="38">H222-F222</f>
        <v>-127.80000000000001</v>
      </c>
      <c r="L222" s="131">
        <f t="shared" ref="L222:L223" si="39">K222/F222</f>
        <v>-0.55492835432045162</v>
      </c>
      <c r="M222" s="132" t="s">
        <v>620</v>
      </c>
      <c r="N222" s="133">
        <v>43896</v>
      </c>
      <c r="O222" s="54"/>
      <c r="P222" s="13"/>
      <c r="Q222" s="13"/>
      <c r="R222" s="324" t="s">
        <v>708</v>
      </c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7">
        <v>134</v>
      </c>
      <c r="B223" s="155">
        <v>43258</v>
      </c>
      <c r="C223" s="155"/>
      <c r="D223" s="156" t="s">
        <v>426</v>
      </c>
      <c r="E223" s="157" t="s">
        <v>580</v>
      </c>
      <c r="F223" s="158">
        <f>342.5-5.1</f>
        <v>337.4</v>
      </c>
      <c r="G223" s="159"/>
      <c r="H223" s="159">
        <v>412.5</v>
      </c>
      <c r="I223" s="159">
        <v>439</v>
      </c>
      <c r="J223" s="360" t="s">
        <v>836</v>
      </c>
      <c r="K223" s="179">
        <f t="shared" si="38"/>
        <v>75.100000000000023</v>
      </c>
      <c r="L223" s="180">
        <f t="shared" si="39"/>
        <v>0.22258446947243635</v>
      </c>
      <c r="M223" s="158" t="s">
        <v>556</v>
      </c>
      <c r="N223" s="181">
        <v>44230</v>
      </c>
      <c r="O223" s="54"/>
      <c r="P223" s="13"/>
      <c r="Q223" s="13"/>
      <c r="R223" s="90" t="s">
        <v>710</v>
      </c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205">
        <v>135</v>
      </c>
      <c r="B224" s="190">
        <v>43285</v>
      </c>
      <c r="C224" s="190"/>
      <c r="D224" s="193" t="s">
        <v>48</v>
      </c>
      <c r="E224" s="191" t="s">
        <v>580</v>
      </c>
      <c r="F224" s="189">
        <f>127.5-5.53</f>
        <v>121.97</v>
      </c>
      <c r="G224" s="191"/>
      <c r="H224" s="191"/>
      <c r="I224" s="213">
        <v>170</v>
      </c>
      <c r="J224" s="225" t="s">
        <v>558</v>
      </c>
      <c r="K224" s="215"/>
      <c r="L224" s="216"/>
      <c r="M224" s="214" t="s">
        <v>558</v>
      </c>
      <c r="N224" s="217"/>
      <c r="O224" s="54"/>
      <c r="P224" s="13"/>
      <c r="Q224" s="13"/>
      <c r="R224" s="14" t="s">
        <v>708</v>
      </c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44">
        <v>136</v>
      </c>
      <c r="B225" s="160">
        <v>43294</v>
      </c>
      <c r="C225" s="160"/>
      <c r="D225" s="161" t="s">
        <v>239</v>
      </c>
      <c r="E225" s="162" t="s">
        <v>580</v>
      </c>
      <c r="F225" s="163">
        <v>46.5</v>
      </c>
      <c r="G225" s="162"/>
      <c r="H225" s="162">
        <v>17</v>
      </c>
      <c r="I225" s="182">
        <v>59</v>
      </c>
      <c r="J225" s="359" t="s">
        <v>802</v>
      </c>
      <c r="K225" s="130">
        <f t="shared" ref="K225" si="40">H225-F225</f>
        <v>-29.5</v>
      </c>
      <c r="L225" s="131">
        <f t="shared" ref="L225" si="41">K225/F225</f>
        <v>-0.63440860215053763</v>
      </c>
      <c r="M225" s="132" t="s">
        <v>620</v>
      </c>
      <c r="N225" s="133">
        <v>43887</v>
      </c>
      <c r="O225" s="54"/>
      <c r="P225" s="13"/>
      <c r="Q225" s="13"/>
      <c r="R225" s="14" t="s">
        <v>708</v>
      </c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346">
        <v>137</v>
      </c>
      <c r="B226" s="188">
        <v>43396</v>
      </c>
      <c r="C226" s="188"/>
      <c r="D226" s="193" t="s">
        <v>404</v>
      </c>
      <c r="E226" s="191" t="s">
        <v>580</v>
      </c>
      <c r="F226" s="192">
        <v>156.5</v>
      </c>
      <c r="G226" s="191"/>
      <c r="H226" s="191"/>
      <c r="I226" s="213">
        <v>191</v>
      </c>
      <c r="J226" s="225" t="s">
        <v>558</v>
      </c>
      <c r="K226" s="215"/>
      <c r="L226" s="216"/>
      <c r="M226" s="214" t="s">
        <v>558</v>
      </c>
      <c r="N226" s="217"/>
      <c r="O226" s="54"/>
      <c r="P226" s="13"/>
      <c r="Q226" s="13"/>
      <c r="R226" s="14" t="s">
        <v>708</v>
      </c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346">
        <v>138</v>
      </c>
      <c r="B227" s="188">
        <v>43439</v>
      </c>
      <c r="C227" s="188"/>
      <c r="D227" s="193" t="s">
        <v>321</v>
      </c>
      <c r="E227" s="191" t="s">
        <v>580</v>
      </c>
      <c r="F227" s="192">
        <v>259.5</v>
      </c>
      <c r="G227" s="191"/>
      <c r="H227" s="191"/>
      <c r="I227" s="213">
        <v>321</v>
      </c>
      <c r="J227" s="225" t="s">
        <v>558</v>
      </c>
      <c r="K227" s="215"/>
      <c r="L227" s="216"/>
      <c r="M227" s="214" t="s">
        <v>558</v>
      </c>
      <c r="N227" s="217"/>
      <c r="O227" s="13"/>
      <c r="P227" s="13"/>
      <c r="Q227" s="13"/>
      <c r="R227" s="14" t="s">
        <v>708</v>
      </c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44">
        <v>139</v>
      </c>
      <c r="B228" s="160">
        <v>43439</v>
      </c>
      <c r="C228" s="160"/>
      <c r="D228" s="161" t="s">
        <v>732</v>
      </c>
      <c r="E228" s="162" t="s">
        <v>580</v>
      </c>
      <c r="F228" s="162">
        <v>715</v>
      </c>
      <c r="G228" s="162"/>
      <c r="H228" s="162">
        <v>445</v>
      </c>
      <c r="I228" s="182">
        <v>840</v>
      </c>
      <c r="J228" s="134" t="s">
        <v>782</v>
      </c>
      <c r="K228" s="130">
        <f t="shared" ref="K228:K231" si="42">H228-F228</f>
        <v>-270</v>
      </c>
      <c r="L228" s="131">
        <f t="shared" ref="L228:L231" si="43">K228/F228</f>
        <v>-0.3776223776223776</v>
      </c>
      <c r="M228" s="132" t="s">
        <v>620</v>
      </c>
      <c r="N228" s="133">
        <v>43800</v>
      </c>
      <c r="O228" s="54"/>
      <c r="P228" s="13"/>
      <c r="Q228" s="13"/>
      <c r="R228" s="14" t="s">
        <v>708</v>
      </c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7">
        <v>140</v>
      </c>
      <c r="B229" s="198">
        <v>43469</v>
      </c>
      <c r="C229" s="198"/>
      <c r="D229" s="151" t="s">
        <v>143</v>
      </c>
      <c r="E229" s="199" t="s">
        <v>580</v>
      </c>
      <c r="F229" s="199">
        <v>875</v>
      </c>
      <c r="G229" s="199"/>
      <c r="H229" s="199">
        <v>1165</v>
      </c>
      <c r="I229" s="219">
        <v>1185</v>
      </c>
      <c r="J229" s="137" t="s">
        <v>808</v>
      </c>
      <c r="K229" s="124">
        <f t="shared" si="42"/>
        <v>290</v>
      </c>
      <c r="L229" s="125">
        <f t="shared" si="43"/>
        <v>0.33142857142857141</v>
      </c>
      <c r="M229" s="126" t="s">
        <v>556</v>
      </c>
      <c r="N229" s="338">
        <v>43847</v>
      </c>
      <c r="O229" s="54"/>
      <c r="P229" s="13"/>
      <c r="Q229" s="13"/>
      <c r="R229" s="324" t="s">
        <v>708</v>
      </c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7">
        <v>141</v>
      </c>
      <c r="B230" s="198">
        <v>43559</v>
      </c>
      <c r="C230" s="198"/>
      <c r="D230" s="376" t="s">
        <v>336</v>
      </c>
      <c r="E230" s="199" t="s">
        <v>580</v>
      </c>
      <c r="F230" s="199">
        <f>387-14.63</f>
        <v>372.37</v>
      </c>
      <c r="G230" s="199"/>
      <c r="H230" s="199">
        <v>490</v>
      </c>
      <c r="I230" s="219">
        <v>490</v>
      </c>
      <c r="J230" s="137" t="s">
        <v>639</v>
      </c>
      <c r="K230" s="124">
        <f t="shared" si="42"/>
        <v>117.63</v>
      </c>
      <c r="L230" s="125">
        <f t="shared" si="43"/>
        <v>0.31589548030185027</v>
      </c>
      <c r="M230" s="126" t="s">
        <v>556</v>
      </c>
      <c r="N230" s="338">
        <v>43850</v>
      </c>
      <c r="O230" s="54"/>
      <c r="P230" s="13"/>
      <c r="Q230" s="13"/>
      <c r="R230" s="324" t="s">
        <v>708</v>
      </c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344">
        <v>142</v>
      </c>
      <c r="B231" s="160">
        <v>43578</v>
      </c>
      <c r="C231" s="160"/>
      <c r="D231" s="161" t="s">
        <v>733</v>
      </c>
      <c r="E231" s="162" t="s">
        <v>557</v>
      </c>
      <c r="F231" s="162">
        <v>220</v>
      </c>
      <c r="G231" s="162"/>
      <c r="H231" s="162">
        <v>127.5</v>
      </c>
      <c r="I231" s="182">
        <v>284</v>
      </c>
      <c r="J231" s="359" t="s">
        <v>806</v>
      </c>
      <c r="K231" s="130">
        <f t="shared" si="42"/>
        <v>-92.5</v>
      </c>
      <c r="L231" s="131">
        <f t="shared" si="43"/>
        <v>-0.42045454545454547</v>
      </c>
      <c r="M231" s="132" t="s">
        <v>620</v>
      </c>
      <c r="N231" s="133">
        <v>43896</v>
      </c>
      <c r="O231" s="54"/>
      <c r="P231" s="13"/>
      <c r="Q231" s="13"/>
      <c r="R231" s="14" t="s">
        <v>708</v>
      </c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7">
        <v>143</v>
      </c>
      <c r="B232" s="198">
        <v>43622</v>
      </c>
      <c r="C232" s="198"/>
      <c r="D232" s="376" t="s">
        <v>466</v>
      </c>
      <c r="E232" s="199" t="s">
        <v>557</v>
      </c>
      <c r="F232" s="199">
        <v>332.8</v>
      </c>
      <c r="G232" s="199"/>
      <c r="H232" s="199">
        <v>405</v>
      </c>
      <c r="I232" s="219">
        <v>419</v>
      </c>
      <c r="J232" s="137" t="s">
        <v>809</v>
      </c>
      <c r="K232" s="124">
        <f t="shared" ref="K232" si="44">H232-F232</f>
        <v>72.199999999999989</v>
      </c>
      <c r="L232" s="125">
        <f t="shared" ref="L232" si="45">K232/F232</f>
        <v>0.21694711538461534</v>
      </c>
      <c r="M232" s="126" t="s">
        <v>556</v>
      </c>
      <c r="N232" s="338">
        <v>43860</v>
      </c>
      <c r="O232" s="54"/>
      <c r="P232" s="13"/>
      <c r="Q232" s="13"/>
      <c r="R232" s="14" t="s">
        <v>710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40">
        <v>144</v>
      </c>
      <c r="B233" s="139">
        <v>43641</v>
      </c>
      <c r="C233" s="139"/>
      <c r="D233" s="140" t="s">
        <v>137</v>
      </c>
      <c r="E233" s="141" t="s">
        <v>580</v>
      </c>
      <c r="F233" s="142">
        <v>386</v>
      </c>
      <c r="G233" s="143"/>
      <c r="H233" s="143">
        <v>395</v>
      </c>
      <c r="I233" s="143">
        <v>452</v>
      </c>
      <c r="J233" s="166" t="s">
        <v>799</v>
      </c>
      <c r="K233" s="167">
        <f t="shared" ref="K233" si="46">H233-F233</f>
        <v>9</v>
      </c>
      <c r="L233" s="168">
        <f t="shared" ref="L233" si="47">K233/F233</f>
        <v>2.3316062176165803E-2</v>
      </c>
      <c r="M233" s="169" t="s">
        <v>665</v>
      </c>
      <c r="N233" s="170">
        <v>43868</v>
      </c>
      <c r="O233" s="13"/>
      <c r="P233" s="13"/>
      <c r="Q233" s="13"/>
      <c r="R233" s="14" t="s">
        <v>710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47">
        <v>145</v>
      </c>
      <c r="B234" s="188">
        <v>43707</v>
      </c>
      <c r="C234" s="188"/>
      <c r="D234" s="193" t="s">
        <v>255</v>
      </c>
      <c r="E234" s="191" t="s">
        <v>580</v>
      </c>
      <c r="F234" s="191" t="s">
        <v>712</v>
      </c>
      <c r="G234" s="191"/>
      <c r="H234" s="191"/>
      <c r="I234" s="213">
        <v>190</v>
      </c>
      <c r="J234" s="225" t="s">
        <v>558</v>
      </c>
      <c r="K234" s="215"/>
      <c r="L234" s="216"/>
      <c r="M234" s="335" t="s">
        <v>558</v>
      </c>
      <c r="N234" s="217"/>
      <c r="O234" s="13"/>
      <c r="P234" s="13"/>
      <c r="Q234" s="13"/>
      <c r="R234" s="324" t="s">
        <v>708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7">
        <v>146</v>
      </c>
      <c r="B235" s="198">
        <v>43731</v>
      </c>
      <c r="C235" s="198"/>
      <c r="D235" s="151" t="s">
        <v>418</v>
      </c>
      <c r="E235" s="199" t="s">
        <v>580</v>
      </c>
      <c r="F235" s="199">
        <v>235</v>
      </c>
      <c r="G235" s="199"/>
      <c r="H235" s="199">
        <v>295</v>
      </c>
      <c r="I235" s="219">
        <v>296</v>
      </c>
      <c r="J235" s="137" t="s">
        <v>787</v>
      </c>
      <c r="K235" s="124">
        <f t="shared" ref="K235" si="48">H235-F235</f>
        <v>60</v>
      </c>
      <c r="L235" s="125">
        <f t="shared" ref="L235" si="49">K235/F235</f>
        <v>0.25531914893617019</v>
      </c>
      <c r="M235" s="126" t="s">
        <v>556</v>
      </c>
      <c r="N235" s="338">
        <v>43844</v>
      </c>
      <c r="O235" s="54"/>
      <c r="P235" s="13"/>
      <c r="Q235" s="13"/>
      <c r="R235" s="14" t="s">
        <v>710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7">
        <v>147</v>
      </c>
      <c r="B236" s="198">
        <v>43752</v>
      </c>
      <c r="C236" s="198"/>
      <c r="D236" s="151" t="s">
        <v>778</v>
      </c>
      <c r="E236" s="199" t="s">
        <v>580</v>
      </c>
      <c r="F236" s="199">
        <v>277.5</v>
      </c>
      <c r="G236" s="199"/>
      <c r="H236" s="199">
        <v>333</v>
      </c>
      <c r="I236" s="219">
        <v>333</v>
      </c>
      <c r="J236" s="137" t="s">
        <v>788</v>
      </c>
      <c r="K236" s="124">
        <f t="shared" ref="K236" si="50">H236-F236</f>
        <v>55.5</v>
      </c>
      <c r="L236" s="125">
        <f t="shared" ref="L236" si="51">K236/F236</f>
        <v>0.2</v>
      </c>
      <c r="M236" s="126" t="s">
        <v>556</v>
      </c>
      <c r="N236" s="338">
        <v>43846</v>
      </c>
      <c r="O236" s="54"/>
      <c r="P236" s="13"/>
      <c r="Q236" s="13"/>
      <c r="R236" s="324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7">
        <v>148</v>
      </c>
      <c r="B237" s="198">
        <v>43752</v>
      </c>
      <c r="C237" s="198"/>
      <c r="D237" s="151" t="s">
        <v>777</v>
      </c>
      <c r="E237" s="199" t="s">
        <v>580</v>
      </c>
      <c r="F237" s="199">
        <v>930</v>
      </c>
      <c r="G237" s="199"/>
      <c r="H237" s="199">
        <v>1165</v>
      </c>
      <c r="I237" s="219">
        <v>1200</v>
      </c>
      <c r="J237" s="137" t="s">
        <v>789</v>
      </c>
      <c r="K237" s="124">
        <f t="shared" ref="K237" si="52">H237-F237</f>
        <v>235</v>
      </c>
      <c r="L237" s="125">
        <f t="shared" ref="L237" si="53">K237/F237</f>
        <v>0.25268817204301075</v>
      </c>
      <c r="M237" s="126" t="s">
        <v>556</v>
      </c>
      <c r="N237" s="338">
        <v>43847</v>
      </c>
      <c r="O237" s="54"/>
      <c r="P237" s="13"/>
      <c r="Q237" s="13"/>
      <c r="R237" s="324" t="s">
        <v>710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46">
        <v>149</v>
      </c>
      <c r="B238" s="327">
        <v>43753</v>
      </c>
      <c r="C238" s="202"/>
      <c r="D238" s="348" t="s">
        <v>776</v>
      </c>
      <c r="E238" s="329" t="s">
        <v>580</v>
      </c>
      <c r="F238" s="331">
        <v>111</v>
      </c>
      <c r="G238" s="329"/>
      <c r="H238" s="329"/>
      <c r="I238" s="333">
        <v>141</v>
      </c>
      <c r="J238" s="225" t="s">
        <v>558</v>
      </c>
      <c r="K238" s="225"/>
      <c r="L238" s="119"/>
      <c r="M238" s="337" t="s">
        <v>558</v>
      </c>
      <c r="N238" s="227"/>
      <c r="O238" s="13"/>
      <c r="P238" s="13"/>
      <c r="Q238" s="13"/>
      <c r="R238" s="32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7">
        <v>150</v>
      </c>
      <c r="B239" s="198">
        <v>43753</v>
      </c>
      <c r="C239" s="198"/>
      <c r="D239" s="151" t="s">
        <v>775</v>
      </c>
      <c r="E239" s="199" t="s">
        <v>580</v>
      </c>
      <c r="F239" s="200">
        <v>296</v>
      </c>
      <c r="G239" s="199"/>
      <c r="H239" s="199">
        <v>370</v>
      </c>
      <c r="I239" s="219">
        <v>370</v>
      </c>
      <c r="J239" s="137" t="s">
        <v>639</v>
      </c>
      <c r="K239" s="124">
        <f t="shared" ref="K239:K240" si="54">H239-F239</f>
        <v>74</v>
      </c>
      <c r="L239" s="125">
        <f t="shared" ref="L239:L240" si="55">K239/F239</f>
        <v>0.25</v>
      </c>
      <c r="M239" s="126" t="s">
        <v>556</v>
      </c>
      <c r="N239" s="338">
        <v>43853</v>
      </c>
      <c r="O239" s="54"/>
      <c r="P239" s="13"/>
      <c r="Q239" s="13"/>
      <c r="R239" s="324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151</v>
      </c>
      <c r="B240" s="198">
        <v>43754</v>
      </c>
      <c r="C240" s="198"/>
      <c r="D240" s="151" t="s">
        <v>774</v>
      </c>
      <c r="E240" s="199" t="s">
        <v>580</v>
      </c>
      <c r="F240" s="200">
        <v>300</v>
      </c>
      <c r="G240" s="199"/>
      <c r="H240" s="199">
        <v>382.5</v>
      </c>
      <c r="I240" s="219">
        <v>344</v>
      </c>
      <c r="J240" s="456" t="s">
        <v>839</v>
      </c>
      <c r="K240" s="124">
        <f t="shared" si="54"/>
        <v>82.5</v>
      </c>
      <c r="L240" s="125">
        <f t="shared" si="55"/>
        <v>0.27500000000000002</v>
      </c>
      <c r="M240" s="126" t="s">
        <v>556</v>
      </c>
      <c r="N240" s="338">
        <v>44238</v>
      </c>
      <c r="O240" s="13"/>
      <c r="P240" s="13"/>
      <c r="Q240" s="13"/>
      <c r="R240" s="32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6">
        <v>152</v>
      </c>
      <c r="B241" s="202">
        <v>43832</v>
      </c>
      <c r="C241" s="202"/>
      <c r="D241" s="206" t="s">
        <v>758</v>
      </c>
      <c r="E241" s="203" t="s">
        <v>580</v>
      </c>
      <c r="F241" s="204" t="s">
        <v>786</v>
      </c>
      <c r="G241" s="203"/>
      <c r="H241" s="203"/>
      <c r="I241" s="224">
        <v>590</v>
      </c>
      <c r="J241" s="225" t="s">
        <v>558</v>
      </c>
      <c r="K241" s="225"/>
      <c r="L241" s="119"/>
      <c r="M241" s="323" t="s">
        <v>558</v>
      </c>
      <c r="N241" s="227"/>
      <c r="O241" s="13"/>
      <c r="P241" s="13"/>
      <c r="Q241" s="13"/>
      <c r="R241" s="324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7">
        <v>153</v>
      </c>
      <c r="B242" s="198">
        <v>43966</v>
      </c>
      <c r="C242" s="198"/>
      <c r="D242" s="151" t="s">
        <v>64</v>
      </c>
      <c r="E242" s="199" t="s">
        <v>580</v>
      </c>
      <c r="F242" s="200">
        <v>67.5</v>
      </c>
      <c r="G242" s="199"/>
      <c r="H242" s="199">
        <v>86</v>
      </c>
      <c r="I242" s="219">
        <v>86</v>
      </c>
      <c r="J242" s="137" t="s">
        <v>817</v>
      </c>
      <c r="K242" s="124">
        <f t="shared" ref="K242" si="56">H242-F242</f>
        <v>18.5</v>
      </c>
      <c r="L242" s="125">
        <f t="shared" ref="L242" si="57">K242/F242</f>
        <v>0.27407407407407408</v>
      </c>
      <c r="M242" s="126" t="s">
        <v>556</v>
      </c>
      <c r="N242" s="338">
        <v>44008</v>
      </c>
      <c r="O242" s="54"/>
      <c r="P242" s="13"/>
      <c r="Q242" s="13"/>
      <c r="R242" s="32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201">
        <v>154</v>
      </c>
      <c r="B243" s="202">
        <v>44035</v>
      </c>
      <c r="C243" s="202"/>
      <c r="D243" s="206" t="s">
        <v>465</v>
      </c>
      <c r="E243" s="203" t="s">
        <v>580</v>
      </c>
      <c r="F243" s="204" t="s">
        <v>820</v>
      </c>
      <c r="G243" s="203"/>
      <c r="H243" s="203"/>
      <c r="I243" s="224">
        <v>296</v>
      </c>
      <c r="J243" s="225" t="s">
        <v>558</v>
      </c>
      <c r="K243" s="225"/>
      <c r="L243" s="119"/>
      <c r="M243" s="226"/>
      <c r="N243" s="227"/>
      <c r="O243" s="13"/>
      <c r="P243" s="13"/>
      <c r="Q243" s="13"/>
      <c r="R243" s="32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7">
        <v>155</v>
      </c>
      <c r="B244" s="198">
        <v>44092</v>
      </c>
      <c r="C244" s="198"/>
      <c r="D244" s="151" t="s">
        <v>398</v>
      </c>
      <c r="E244" s="199" t="s">
        <v>580</v>
      </c>
      <c r="F244" s="199">
        <v>206</v>
      </c>
      <c r="G244" s="199"/>
      <c r="H244" s="199">
        <v>248</v>
      </c>
      <c r="I244" s="219">
        <v>248</v>
      </c>
      <c r="J244" s="137" t="s">
        <v>639</v>
      </c>
      <c r="K244" s="124">
        <f t="shared" ref="K244:K245" si="58">H244-F244</f>
        <v>42</v>
      </c>
      <c r="L244" s="125">
        <f t="shared" ref="L244:L245" si="59">K244/F244</f>
        <v>0.20388349514563106</v>
      </c>
      <c r="M244" s="126" t="s">
        <v>556</v>
      </c>
      <c r="N244" s="338">
        <v>44214</v>
      </c>
      <c r="O244" s="54"/>
      <c r="P244" s="13"/>
      <c r="Q244" s="13"/>
      <c r="R244" s="32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7">
        <v>156</v>
      </c>
      <c r="B245" s="198">
        <v>44140</v>
      </c>
      <c r="C245" s="198"/>
      <c r="D245" s="151" t="s">
        <v>398</v>
      </c>
      <c r="E245" s="199" t="s">
        <v>580</v>
      </c>
      <c r="F245" s="199">
        <v>182.5</v>
      </c>
      <c r="G245" s="199"/>
      <c r="H245" s="199">
        <v>248</v>
      </c>
      <c r="I245" s="219">
        <v>248</v>
      </c>
      <c r="J245" s="137" t="s">
        <v>639</v>
      </c>
      <c r="K245" s="124">
        <f t="shared" si="58"/>
        <v>65.5</v>
      </c>
      <c r="L245" s="125">
        <f t="shared" si="59"/>
        <v>0.35890410958904112</v>
      </c>
      <c r="M245" s="126" t="s">
        <v>556</v>
      </c>
      <c r="N245" s="338">
        <v>44214</v>
      </c>
      <c r="O245" s="54"/>
      <c r="P245" s="13"/>
      <c r="Q245" s="13"/>
      <c r="R245" s="32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201">
        <v>157</v>
      </c>
      <c r="B246" s="202">
        <v>44140</v>
      </c>
      <c r="C246" s="202"/>
      <c r="D246" s="206" t="s">
        <v>321</v>
      </c>
      <c r="E246" s="203" t="s">
        <v>580</v>
      </c>
      <c r="F246" s="204" t="s">
        <v>824</v>
      </c>
      <c r="G246" s="203"/>
      <c r="H246" s="203"/>
      <c r="I246" s="224">
        <v>320</v>
      </c>
      <c r="J246" s="225" t="s">
        <v>558</v>
      </c>
      <c r="K246" s="225"/>
      <c r="L246" s="119"/>
      <c r="M246" s="226"/>
      <c r="N246" s="227"/>
      <c r="O246" s="13"/>
      <c r="P246" s="13"/>
      <c r="Q246" s="13"/>
      <c r="R246" s="32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158</v>
      </c>
      <c r="B247" s="198">
        <v>44140</v>
      </c>
      <c r="C247" s="198"/>
      <c r="D247" s="151" t="s">
        <v>461</v>
      </c>
      <c r="E247" s="199" t="s">
        <v>580</v>
      </c>
      <c r="F247" s="200">
        <v>925</v>
      </c>
      <c r="G247" s="199"/>
      <c r="H247" s="199">
        <v>1095</v>
      </c>
      <c r="I247" s="219">
        <v>1093</v>
      </c>
      <c r="J247" s="456" t="s">
        <v>828</v>
      </c>
      <c r="K247" s="124">
        <f t="shared" ref="K247" si="60">H247-F247</f>
        <v>170</v>
      </c>
      <c r="L247" s="125">
        <f t="shared" ref="L247" si="61">K247/F247</f>
        <v>0.18378378378378379</v>
      </c>
      <c r="M247" s="126" t="s">
        <v>556</v>
      </c>
      <c r="N247" s="338">
        <v>44201</v>
      </c>
      <c r="O247" s="13"/>
      <c r="P247" s="13"/>
      <c r="Q247" s="13"/>
      <c r="R247" s="324" t="s">
        <v>710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7">
        <v>159</v>
      </c>
      <c r="B248" s="198">
        <v>44140</v>
      </c>
      <c r="C248" s="198"/>
      <c r="D248" s="151" t="s">
        <v>336</v>
      </c>
      <c r="E248" s="199" t="s">
        <v>580</v>
      </c>
      <c r="F248" s="200">
        <v>332.5</v>
      </c>
      <c r="G248" s="199"/>
      <c r="H248" s="199">
        <v>393</v>
      </c>
      <c r="I248" s="219">
        <v>406</v>
      </c>
      <c r="J248" s="456" t="s">
        <v>842</v>
      </c>
      <c r="K248" s="124">
        <f t="shared" ref="K248" si="62">H248-F248</f>
        <v>60.5</v>
      </c>
      <c r="L248" s="125">
        <f t="shared" ref="L248" si="63">K248/F248</f>
        <v>0.18195488721804512</v>
      </c>
      <c r="M248" s="126" t="s">
        <v>556</v>
      </c>
      <c r="N248" s="338">
        <v>44256</v>
      </c>
      <c r="O248" s="13"/>
      <c r="P248" s="13"/>
      <c r="Q248" s="13"/>
      <c r="R248" s="32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201">
        <v>160</v>
      </c>
      <c r="B249" s="202">
        <v>44141</v>
      </c>
      <c r="C249" s="202"/>
      <c r="D249" s="206" t="s">
        <v>465</v>
      </c>
      <c r="E249" s="203" t="s">
        <v>580</v>
      </c>
      <c r="F249" s="204" t="s">
        <v>825</v>
      </c>
      <c r="G249" s="203"/>
      <c r="H249" s="203"/>
      <c r="I249" s="224">
        <v>290</v>
      </c>
      <c r="J249" s="225" t="s">
        <v>558</v>
      </c>
      <c r="K249" s="225"/>
      <c r="L249" s="119"/>
      <c r="M249" s="226"/>
      <c r="N249" s="227"/>
      <c r="O249" s="13"/>
      <c r="P249" s="13"/>
      <c r="Q249" s="13"/>
      <c r="R249" s="324" t="s">
        <v>710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1">
        <v>161</v>
      </c>
      <c r="B250" s="202">
        <v>44187</v>
      </c>
      <c r="C250" s="202"/>
      <c r="D250" s="206" t="s">
        <v>754</v>
      </c>
      <c r="E250" s="203" t="s">
        <v>580</v>
      </c>
      <c r="F250" s="453" t="s">
        <v>827</v>
      </c>
      <c r="G250" s="203"/>
      <c r="H250" s="203"/>
      <c r="I250" s="224">
        <v>239</v>
      </c>
      <c r="J250" s="454" t="s">
        <v>558</v>
      </c>
      <c r="K250" s="225"/>
      <c r="L250" s="119"/>
      <c r="M250" s="226"/>
      <c r="N250" s="227"/>
      <c r="O250" s="13"/>
      <c r="P250" s="13"/>
      <c r="Q250" s="13"/>
      <c r="R250" s="324" t="s">
        <v>710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201">
        <v>162</v>
      </c>
      <c r="B251" s="202">
        <v>44258</v>
      </c>
      <c r="C251" s="202"/>
      <c r="D251" s="206" t="s">
        <v>758</v>
      </c>
      <c r="E251" s="203" t="s">
        <v>580</v>
      </c>
      <c r="F251" s="204" t="s">
        <v>786</v>
      </c>
      <c r="G251" s="203"/>
      <c r="H251" s="203"/>
      <c r="I251" s="224">
        <v>590</v>
      </c>
      <c r="J251" s="225" t="s">
        <v>558</v>
      </c>
      <c r="K251" s="225"/>
      <c r="L251" s="119"/>
      <c r="M251" s="323"/>
      <c r="N251" s="227"/>
      <c r="O251" s="13"/>
      <c r="P251" s="13"/>
      <c r="R251" s="324" t="s">
        <v>710</v>
      </c>
    </row>
    <row r="252" spans="1:26">
      <c r="A252" s="201">
        <v>163</v>
      </c>
      <c r="B252" s="202">
        <v>44274</v>
      </c>
      <c r="C252" s="202"/>
      <c r="D252" s="206" t="s">
        <v>336</v>
      </c>
      <c r="E252" s="486" t="s">
        <v>580</v>
      </c>
      <c r="F252" s="453" t="s">
        <v>844</v>
      </c>
      <c r="G252" s="203"/>
      <c r="H252" s="203"/>
      <c r="I252" s="224">
        <v>420</v>
      </c>
      <c r="J252" s="454" t="s">
        <v>558</v>
      </c>
      <c r="K252" s="225"/>
      <c r="L252" s="119"/>
      <c r="M252" s="226"/>
      <c r="N252" s="227"/>
      <c r="O252" s="13"/>
      <c r="R252" s="487" t="s">
        <v>710</v>
      </c>
    </row>
    <row r="253" spans="1:26">
      <c r="A253" s="197">
        <v>164</v>
      </c>
      <c r="B253" s="198">
        <v>44295</v>
      </c>
      <c r="C253" s="198"/>
      <c r="D253" s="350" t="s">
        <v>847</v>
      </c>
      <c r="E253" s="199" t="s">
        <v>580</v>
      </c>
      <c r="F253" s="200">
        <v>555</v>
      </c>
      <c r="G253" s="199"/>
      <c r="H253" s="199">
        <v>663</v>
      </c>
      <c r="I253" s="219">
        <v>663</v>
      </c>
      <c r="J253" s="456" t="s">
        <v>901</v>
      </c>
      <c r="K253" s="124">
        <f t="shared" ref="K253" si="64">H253-F253</f>
        <v>108</v>
      </c>
      <c r="L253" s="125">
        <f t="shared" ref="L253" si="65">K253/F253</f>
        <v>0.19459459459459461</v>
      </c>
      <c r="M253" s="126" t="s">
        <v>556</v>
      </c>
      <c r="N253" s="338">
        <v>44321</v>
      </c>
      <c r="O253" s="13"/>
      <c r="P253" s="13"/>
      <c r="Q253" s="13"/>
      <c r="R253" s="32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201">
        <v>165</v>
      </c>
      <c r="B254" s="202">
        <v>44308</v>
      </c>
      <c r="C254" s="202"/>
      <c r="D254" s="206" t="s">
        <v>369</v>
      </c>
      <c r="E254" s="486" t="s">
        <v>580</v>
      </c>
      <c r="F254" s="453" t="s">
        <v>854</v>
      </c>
      <c r="G254" s="203"/>
      <c r="H254" s="203"/>
      <c r="I254" s="224">
        <v>155</v>
      </c>
      <c r="J254" s="454" t="s">
        <v>558</v>
      </c>
      <c r="K254" s="225"/>
      <c r="L254" s="119"/>
      <c r="M254" s="226"/>
      <c r="N254" s="227"/>
      <c r="O254" s="13"/>
      <c r="R254" s="228"/>
    </row>
    <row r="255" spans="1:26">
      <c r="O255" s="13"/>
      <c r="R255" s="228"/>
    </row>
    <row r="256" spans="1:26">
      <c r="R256" s="228"/>
    </row>
    <row r="257" spans="1:18">
      <c r="R257" s="228"/>
    </row>
    <row r="258" spans="1:18">
      <c r="R258" s="228"/>
    </row>
    <row r="259" spans="1:18">
      <c r="R259" s="228"/>
    </row>
    <row r="260" spans="1:18">
      <c r="R260" s="228"/>
    </row>
    <row r="261" spans="1:18">
      <c r="R261" s="228"/>
    </row>
    <row r="262" spans="1:18">
      <c r="A262" s="201"/>
      <c r="B262" s="192" t="s">
        <v>781</v>
      </c>
      <c r="R262" s="228"/>
    </row>
    <row r="272" spans="1:18">
      <c r="A272" s="207"/>
    </row>
    <row r="273" spans="1:6">
      <c r="A273" s="207"/>
      <c r="F273" s="455"/>
    </row>
    <row r="274" spans="1:6">
      <c r="A274" s="203"/>
    </row>
  </sheetData>
  <autoFilter ref="R1:R270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2021-05-07T02:44:22Z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